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5\ABRIL 2025\"/>
    </mc:Choice>
  </mc:AlternateContent>
  <xr:revisionPtr revIDLastSave="0" documentId="13_ncr:1_{8AE9EADC-62D2-4482-A0B3-43D021D3FC3C}" xr6:coauthVersionLast="47" xr6:coauthVersionMax="47" xr10:uidLastSave="{00000000-0000-0000-0000-000000000000}"/>
  <bookViews>
    <workbookView xWindow="-120" yWindow="-120" windowWidth="29040" windowHeight="15840" xr2:uid="{6D5937EE-E3EE-4CA3-8B84-F6FB17E5B38D}"/>
  </bookViews>
  <sheets>
    <sheet name="Hoja1" sheetId="1" r:id="rId1"/>
  </sheets>
  <definedNames>
    <definedName name="_xlnm._FilterDatabase" localSheetId="0" hidden="1">Hoja1!$A$9:$H$227</definedName>
    <definedName name="QBCANSUPPORTUPDATE" localSheetId="0">TRUE</definedName>
    <definedName name="QBCOMPANYFILENAME" localSheetId="0">"X:\ISFODOSU- Rectoría.QBW"</definedName>
    <definedName name="QBENDDATE" localSheetId="0">20250430</definedName>
    <definedName name="QBHEADERSONSCREEN" localSheetId="0">TRUE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20250430</definedName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10" i="1"/>
  <c r="A146" i="1"/>
  <c r="A20" i="1"/>
  <c r="A21" i="1"/>
  <c r="A224" i="1"/>
  <c r="A28" i="1"/>
  <c r="A29" i="1"/>
  <c r="A30" i="1"/>
  <c r="A49" i="1"/>
  <c r="A99" i="1"/>
  <c r="A103" i="1"/>
  <c r="A118" i="1"/>
  <c r="A128" i="1"/>
  <c r="A131" i="1"/>
  <c r="A186" i="1"/>
  <c r="A200" i="1"/>
  <c r="A182" i="1"/>
  <c r="A201" i="1"/>
  <c r="A135" i="1"/>
  <c r="A136" i="1"/>
  <c r="A137" i="1"/>
  <c r="A142" i="1"/>
  <c r="A102" i="1"/>
  <c r="A10" i="1"/>
  <c r="A79" i="1"/>
  <c r="A98" i="1"/>
  <c r="A36" i="1"/>
  <c r="A37" i="1"/>
  <c r="A143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90" i="1"/>
  <c r="A202" i="1"/>
  <c r="A203" i="1"/>
  <c r="A204" i="1"/>
  <c r="A42" i="1"/>
  <c r="A15" i="1"/>
  <c r="A226" i="1"/>
  <c r="A55" i="1"/>
  <c r="A57" i="1"/>
  <c r="A62" i="1"/>
  <c r="A64" i="1"/>
  <c r="A67" i="1"/>
  <c r="A68" i="1"/>
  <c r="A69" i="1"/>
  <c r="A70" i="1"/>
  <c r="A71" i="1"/>
  <c r="A73" i="1"/>
  <c r="A85" i="1"/>
  <c r="A156" i="1"/>
  <c r="A179" i="1"/>
  <c r="A84" i="1"/>
  <c r="A199" i="1"/>
  <c r="A81" i="1"/>
  <c r="A107" i="1"/>
  <c r="A180" i="1"/>
  <c r="A56" i="1"/>
  <c r="A59" i="1"/>
  <c r="A63" i="1"/>
  <c r="A65" i="1"/>
  <c r="A66" i="1"/>
  <c r="A147" i="1"/>
  <c r="A96" i="1"/>
  <c r="A140" i="1"/>
  <c r="A183" i="1"/>
  <c r="A205" i="1"/>
  <c r="A206" i="1"/>
  <c r="A157" i="1"/>
  <c r="A148" i="1"/>
  <c r="A149" i="1"/>
  <c r="A150" i="1"/>
  <c r="A121" i="1"/>
  <c r="A122" i="1"/>
  <c r="A40" i="1"/>
  <c r="A16" i="1"/>
  <c r="A39" i="1"/>
  <c r="A12" i="1"/>
  <c r="A13" i="1"/>
  <c r="A91" i="1"/>
  <c r="A75" i="1"/>
  <c r="A100" i="1"/>
  <c r="A60" i="1"/>
  <c r="A61" i="1"/>
  <c r="A132" i="1"/>
  <c r="A187" i="1"/>
  <c r="A191" i="1"/>
  <c r="A197" i="1"/>
  <c r="A207" i="1"/>
  <c r="A78" i="1"/>
  <c r="A76" i="1"/>
  <c r="A192" i="1"/>
  <c r="A108" i="1"/>
  <c r="A129" i="1"/>
  <c r="A130" i="1"/>
  <c r="A158" i="1"/>
  <c r="A159" i="1"/>
  <c r="A160" i="1"/>
  <c r="A161" i="1"/>
  <c r="A162" i="1"/>
  <c r="A45" i="1"/>
  <c r="A119" i="1"/>
  <c r="A120" i="1"/>
  <c r="A123" i="1"/>
  <c r="A124" i="1"/>
  <c r="A125" i="1"/>
  <c r="A126" i="1"/>
  <c r="A127" i="1"/>
  <c r="A151" i="1"/>
  <c r="A152" i="1"/>
  <c r="A188" i="1"/>
  <c r="A193" i="1"/>
  <c r="A208" i="1"/>
  <c r="A22" i="1"/>
  <c r="A32" i="1"/>
  <c r="A33" i="1"/>
  <c r="A209" i="1"/>
  <c r="A210" i="1"/>
  <c r="A23" i="1"/>
  <c r="A24" i="1"/>
  <c r="A25" i="1"/>
  <c r="A26" i="1"/>
  <c r="A27" i="1"/>
  <c r="A211" i="1"/>
  <c r="A46" i="1"/>
  <c r="A47" i="1"/>
  <c r="A48" i="1"/>
  <c r="A50" i="1"/>
  <c r="A51" i="1"/>
  <c r="A52" i="1"/>
  <c r="A41" i="1"/>
  <c r="A43" i="1"/>
  <c r="A44" i="1"/>
  <c r="A153" i="1"/>
  <c r="A154" i="1"/>
  <c r="A194" i="1"/>
  <c r="A82" i="1"/>
  <c r="A31" i="1"/>
  <c r="A189" i="1"/>
  <c r="A54" i="1"/>
  <c r="A58" i="1"/>
  <c r="A212" i="1"/>
  <c r="A72" i="1"/>
  <c r="A74" i="1"/>
  <c r="A195" i="1"/>
  <c r="A109" i="1"/>
  <c r="A116" i="1"/>
  <c r="A14" i="1"/>
  <c r="A110" i="1"/>
  <c r="A184" i="1"/>
  <c r="A114" i="1"/>
  <c r="A141" i="1"/>
  <c r="A181" i="1"/>
  <c r="A163" i="1"/>
  <c r="A225" i="1"/>
  <c r="A88" i="1"/>
  <c r="A89" i="1"/>
  <c r="A155" i="1"/>
  <c r="A17" i="1"/>
  <c r="A133" i="1"/>
  <c r="A185" i="1"/>
  <c r="A134" i="1"/>
  <c r="A164" i="1"/>
  <c r="A92" i="1"/>
  <c r="A34" i="1"/>
  <c r="A77" i="1"/>
  <c r="A165" i="1"/>
  <c r="A18" i="1"/>
  <c r="A144" i="1"/>
  <c r="A145" i="1"/>
  <c r="A93" i="1"/>
  <c r="A94" i="1"/>
  <c r="A138" i="1"/>
  <c r="A115" i="1"/>
  <c r="A227" i="1"/>
  <c r="A38" i="1"/>
  <c r="A87" i="1"/>
  <c r="A95" i="1"/>
  <c r="A117" i="1"/>
  <c r="A198" i="1"/>
  <c r="A101" i="1"/>
  <c r="A196" i="1"/>
  <c r="A111" i="1"/>
  <c r="A83" i="1"/>
  <c r="A86" i="1"/>
  <c r="A97" i="1"/>
  <c r="A112" i="1"/>
  <c r="A113" i="1"/>
  <c r="A35" i="1"/>
  <c r="A90" i="1"/>
  <c r="A104" i="1"/>
  <c r="A105" i="1"/>
  <c r="A106" i="1"/>
  <c r="A139" i="1"/>
  <c r="A213" i="1"/>
  <c r="A214" i="1"/>
  <c r="A215" i="1"/>
  <c r="A216" i="1"/>
  <c r="A217" i="1"/>
  <c r="A218" i="1"/>
  <c r="A219" i="1"/>
  <c r="A220" i="1"/>
  <c r="A221" i="1"/>
  <c r="A222" i="1"/>
  <c r="A223" i="1"/>
  <c r="A19" i="1"/>
  <c r="A80" i="1"/>
  <c r="A53" i="1"/>
  <c r="A11" i="1"/>
  <c r="F228" i="1"/>
</calcChain>
</file>

<file path=xl/sharedStrings.xml><?xml version="1.0" encoding="utf-8"?>
<sst xmlns="http://schemas.openxmlformats.org/spreadsheetml/2006/main" count="887" uniqueCount="487">
  <si>
    <t>1955 GENERAL BUSINESS BIENES Y SERV. SRL.</t>
  </si>
  <si>
    <t>AD MARKETING LIVE,S.R.L.</t>
  </si>
  <si>
    <t>AFS INTERCULTURA, INC</t>
  </si>
  <si>
    <t>Agua Crystal, S.A.</t>
  </si>
  <si>
    <t>AGUA PLANETA AZUL</t>
  </si>
  <si>
    <t>AGUAS NACIONALES DOMINIC, SRL</t>
  </si>
  <si>
    <t>Ana Maria Petronila Hernández Peguero</t>
  </si>
  <si>
    <t>APPETITUS RD, SRL</t>
  </si>
  <si>
    <t>AROMCOLOR, SRL</t>
  </si>
  <si>
    <t>Asoc. Dom. de Adm. de Gestión Humana</t>
  </si>
  <si>
    <t>Asoc.Dom.de Rectores de Universidades</t>
  </si>
  <si>
    <t>Augustos DS, SRL</t>
  </si>
  <si>
    <t>BDC Serralles, SRL</t>
  </si>
  <si>
    <t>CENPA COMERCIAL , SRL</t>
  </si>
  <si>
    <t>CENTRO DE FRENOS DAVID, SRL</t>
  </si>
  <si>
    <t>CHECKPOINT DOMINICANA SRL</t>
  </si>
  <si>
    <t>Circuit Worl, srl</t>
  </si>
  <si>
    <t>COLLEGE BOARD</t>
  </si>
  <si>
    <t>COMERCIAL CODI, SRL</t>
  </si>
  <si>
    <t>COMERCIAL PEREZ LUCIANO</t>
  </si>
  <si>
    <t>COMERCIALIZADORA LANIPSE</t>
  </si>
  <si>
    <t>Compañía Dominicana de Teléfono</t>
  </si>
  <si>
    <t>COPEL SEGURITY PRINTING,SAS</t>
  </si>
  <si>
    <t>DAMIAN MIGUEL ANGEL TAVARES REYES</t>
  </si>
  <si>
    <t>DEALCORP INVESMENT, SRL</t>
  </si>
  <si>
    <t>DI PARTES Y MECANICA DIESEL SRL</t>
  </si>
  <si>
    <t>Difo Electromecanica, SRL</t>
  </si>
  <si>
    <t>DITA SERVICES SRL</t>
  </si>
  <si>
    <t>DUSSICH SERVICES, SRL</t>
  </si>
  <si>
    <t>Empresas Miltin SRL</t>
  </si>
  <si>
    <t>ESPECIALIDADES GRAFICAS MORAN &amp; ASOC</t>
  </si>
  <si>
    <t>Ezequiel Bionegym . srl</t>
  </si>
  <si>
    <t>FAMA ELEVATOR SERVICE, SRL</t>
  </si>
  <si>
    <t>Fundación Educativa Oriental</t>
  </si>
  <si>
    <t>Fundación General Uni. Valladoli-FUNGE</t>
  </si>
  <si>
    <t>Gas Antillanos</t>
  </si>
  <si>
    <t>GRUPO ANTACE, SRL.</t>
  </si>
  <si>
    <t>GRUPO GARCEL, SRL</t>
  </si>
  <si>
    <t>GRUPO LEXMARK SRL</t>
  </si>
  <si>
    <t>GRUPO X-P3 SRL</t>
  </si>
  <si>
    <t>GTG Industrial, SRL</t>
  </si>
  <si>
    <t>Hermosillo Comercial, SRL</t>
  </si>
  <si>
    <t>HOTEL COSTA LARIMAR, SRL</t>
  </si>
  <si>
    <t>HV Medisolutions, SRL</t>
  </si>
  <si>
    <t>Importadora de Prod. p/ Oficinas</t>
  </si>
  <si>
    <t>Impresora Kelvis, SRL</t>
  </si>
  <si>
    <t>Impresora KR, SRL</t>
  </si>
  <si>
    <t>INSTITUTO POSTAL DOMINICANO</t>
  </si>
  <si>
    <t>International Jakson Servic, SRL</t>
  </si>
  <si>
    <t>INVERSIONES VERADALIA SRL</t>
  </si>
  <si>
    <t>J.C.Q, INGENIERIA EN ASENSORES, SRL</t>
  </si>
  <si>
    <t>JARDIN ILUSIONES SRL</t>
  </si>
  <si>
    <t>LA PROMOTECA RD, SRL</t>
  </si>
  <si>
    <t>LEONARDO LUCIANO REYES</t>
  </si>
  <si>
    <t>LUFISA COMERCIAL SRL</t>
  </si>
  <si>
    <t>MACORISANA DE COMBUSTIBLE , SRL</t>
  </si>
  <si>
    <t>Manuel Ant.Rosario Almanzar</t>
  </si>
  <si>
    <t>MARTINEZ TORRES TRAVELING</t>
  </si>
  <si>
    <t>MAXIMUM PEST CONTROL</t>
  </si>
  <si>
    <t>MInerva Altagracia Hirujo Tamariz</t>
  </si>
  <si>
    <t>MJP PROMOTION GROUP</t>
  </si>
  <si>
    <t>MULTFOODS GM DOMINICANA</t>
  </si>
  <si>
    <t>Muñoz Concepto Mobiliario, S.A.</t>
  </si>
  <si>
    <t>NEOAGRO, SRL</t>
  </si>
  <si>
    <t>Nolazco Hidalgo Guzman</t>
  </si>
  <si>
    <t>OFICINA DE COORDINACION PRESIDENCIAL</t>
  </si>
  <si>
    <t>Organización de Estados Iberoamericanos</t>
  </si>
  <si>
    <t>PALMMDO-PALM MEDIA DOMINICANA, SRL</t>
  </si>
  <si>
    <t>Pollo Licey ,Srl</t>
  </si>
  <si>
    <t>Procomer , srl</t>
  </si>
  <si>
    <t>Promociones y Proyectos</t>
  </si>
  <si>
    <t>RAFAEL IVÁN MORALES MIESES</t>
  </si>
  <si>
    <t>RAMIREZ &amp; MOJICA, SRL</t>
  </si>
  <si>
    <t>RHUMAN SITE, SRL</t>
  </si>
  <si>
    <t>Rogelio Antonio Ureña Paredes</t>
  </si>
  <si>
    <t>S &amp; G Computer SRL</t>
  </si>
  <si>
    <t>SEGUROS UNIVERSAL, SA</t>
  </si>
  <si>
    <t>Services Travel, SRL</t>
  </si>
  <si>
    <t>SERVICIOS EMPRESARIALES CANAAN, SRL.</t>
  </si>
  <si>
    <t>SITCORP, SRL</t>
  </si>
  <si>
    <t>SLYKING GROUP, SRL</t>
  </si>
  <si>
    <t>Soluciones Dinamicas Integras INDISOL,</t>
  </si>
  <si>
    <t>SOLUCIONES INDUSTRIALES SOLISA.</t>
  </si>
  <si>
    <t>SOLVALMEN, SRL</t>
  </si>
  <si>
    <t>SUBE TECNOLOGIES AND SERVICES, SRL</t>
  </si>
  <si>
    <t>SUPLIDORA INDUSTRIAL DOMINICANA, S.R.L.</t>
  </si>
  <si>
    <t>SUPLIMADE COMERCIAL, SRL</t>
  </si>
  <si>
    <t>Technalab , S.A</t>
  </si>
  <si>
    <t>Tecnicaribe Dominicana S.A.</t>
  </si>
  <si>
    <t>VEGETALES MAS Y SUERO JIMENEZ</t>
  </si>
  <si>
    <t>Yaex Corp.de Operaciones Alimenticias</t>
  </si>
  <si>
    <t>B1500000078</t>
  </si>
  <si>
    <t>A010010011500000609</t>
  </si>
  <si>
    <t>A010010011500000607</t>
  </si>
  <si>
    <t>B1500000023</t>
  </si>
  <si>
    <t>A010010011500075097</t>
  </si>
  <si>
    <t>A010010011500075240</t>
  </si>
  <si>
    <t>A010010011500075569</t>
  </si>
  <si>
    <t>B1500036033</t>
  </si>
  <si>
    <t>E450000009718</t>
  </si>
  <si>
    <t>E450000009810</t>
  </si>
  <si>
    <t>E450000009814</t>
  </si>
  <si>
    <t>E450000009812</t>
  </si>
  <si>
    <t>E450000009813</t>
  </si>
  <si>
    <t>E450000009818</t>
  </si>
  <si>
    <t>B1500000246</t>
  </si>
  <si>
    <t>B1500000472</t>
  </si>
  <si>
    <t>B1500000474</t>
  </si>
  <si>
    <t>B1500000052</t>
  </si>
  <si>
    <t>B1500000053</t>
  </si>
  <si>
    <t>B1500000051</t>
  </si>
  <si>
    <t>B1500000104</t>
  </si>
  <si>
    <t>B1500000149</t>
  </si>
  <si>
    <t>A010010011500000050</t>
  </si>
  <si>
    <t>B1500000139</t>
  </si>
  <si>
    <t>E450000000078</t>
  </si>
  <si>
    <t>B1500000245</t>
  </si>
  <si>
    <t>B1500000248</t>
  </si>
  <si>
    <t>E450000000182</t>
  </si>
  <si>
    <t>E450000000232</t>
  </si>
  <si>
    <t>E450000000233</t>
  </si>
  <si>
    <t>E450000000237</t>
  </si>
  <si>
    <t>E450000000244</t>
  </si>
  <si>
    <t>E450000000246</t>
  </si>
  <si>
    <t>E450000000249</t>
  </si>
  <si>
    <t>E450000000250</t>
  </si>
  <si>
    <t>E450000000251</t>
  </si>
  <si>
    <t>E450000000253</t>
  </si>
  <si>
    <t>E450000000235</t>
  </si>
  <si>
    <t>E450000000239</t>
  </si>
  <si>
    <t>E450000000252</t>
  </si>
  <si>
    <t>E450000000247</t>
  </si>
  <si>
    <t>E450000000266</t>
  </si>
  <si>
    <t>E450000000269</t>
  </si>
  <si>
    <t>E450000000268</t>
  </si>
  <si>
    <t>E450000000270</t>
  </si>
  <si>
    <t>CINV005366</t>
  </si>
  <si>
    <t>B1500000147</t>
  </si>
  <si>
    <t>B1500000150</t>
  </si>
  <si>
    <t>B1500000151</t>
  </si>
  <si>
    <t>B1500000152</t>
  </si>
  <si>
    <t>B1500000154</t>
  </si>
  <si>
    <t>B1500000156</t>
  </si>
  <si>
    <t>B1500000155</t>
  </si>
  <si>
    <t>B1500000157</t>
  </si>
  <si>
    <t>B1500000159</t>
  </si>
  <si>
    <t>B1500000160</t>
  </si>
  <si>
    <t>B1500000163</t>
  </si>
  <si>
    <t>B1500000621</t>
  </si>
  <si>
    <t>B1500000622</t>
  </si>
  <si>
    <t>E450000082066</t>
  </si>
  <si>
    <t>E450000074191</t>
  </si>
  <si>
    <t>B1500001544</t>
  </si>
  <si>
    <t>B1500001608</t>
  </si>
  <si>
    <t>B1500000260</t>
  </si>
  <si>
    <t>B1500000158</t>
  </si>
  <si>
    <t>B0400000003</t>
  </si>
  <si>
    <t>B0400000004</t>
  </si>
  <si>
    <t>B1500001031</t>
  </si>
  <si>
    <t>B1500000279</t>
  </si>
  <si>
    <t>B1500000288</t>
  </si>
  <si>
    <t>B1500000289</t>
  </si>
  <si>
    <t>B1500000292</t>
  </si>
  <si>
    <t>B1500000293</t>
  </si>
  <si>
    <t>B1500000568</t>
  </si>
  <si>
    <t>E450000000001</t>
  </si>
  <si>
    <t>E450000000002</t>
  </si>
  <si>
    <t>E450000000003</t>
  </si>
  <si>
    <t>B1500011300</t>
  </si>
  <si>
    <t>B1500011299</t>
  </si>
  <si>
    <t>B1500000077</t>
  </si>
  <si>
    <t>B1500000095</t>
  </si>
  <si>
    <t>A010010011500000049</t>
  </si>
  <si>
    <t>FV/25002205</t>
  </si>
  <si>
    <t>B1500017535</t>
  </si>
  <si>
    <t>B1500021699</t>
  </si>
  <si>
    <t>B1500000113</t>
  </si>
  <si>
    <t>B1500000114</t>
  </si>
  <si>
    <t>B1500000090</t>
  </si>
  <si>
    <t>B1500000093</t>
  </si>
  <si>
    <t>B1500000096</t>
  </si>
  <si>
    <t>B1500000097</t>
  </si>
  <si>
    <t>B1500000101</t>
  </si>
  <si>
    <t>B1500004910</t>
  </si>
  <si>
    <t>B1500001555</t>
  </si>
  <si>
    <t>B1500001558</t>
  </si>
  <si>
    <t>B1500001559</t>
  </si>
  <si>
    <t>B1500001564</t>
  </si>
  <si>
    <t>B1500001562</t>
  </si>
  <si>
    <t>B1500001563</t>
  </si>
  <si>
    <t>B1500001565</t>
  </si>
  <si>
    <t>B1500001566</t>
  </si>
  <si>
    <t>B1500000540</t>
  </si>
  <si>
    <t>B1500000993</t>
  </si>
  <si>
    <t>B1500000994</t>
  </si>
  <si>
    <t>B1500000997</t>
  </si>
  <si>
    <t>B1500000996</t>
  </si>
  <si>
    <t>B1500001000</t>
  </si>
  <si>
    <t>B1500001001</t>
  </si>
  <si>
    <t>B1500001002</t>
  </si>
  <si>
    <t>B1500001037</t>
  </si>
  <si>
    <t>B1500001038</t>
  </si>
  <si>
    <t>B1500001029</t>
  </si>
  <si>
    <t>B1500001030</t>
  </si>
  <si>
    <t>B1500001039</t>
  </si>
  <si>
    <t>A010040011500003287</t>
  </si>
  <si>
    <t>B1500000300</t>
  </si>
  <si>
    <t>B1500003298</t>
  </si>
  <si>
    <t>B1500003299</t>
  </si>
  <si>
    <t>A010010011500000698</t>
  </si>
  <si>
    <t>A010010011500000697</t>
  </si>
  <si>
    <t>A010010011500000700</t>
  </si>
  <si>
    <t>A010010011500000701</t>
  </si>
  <si>
    <t>A010010011500000699</t>
  </si>
  <si>
    <t>B1500000459</t>
  </si>
  <si>
    <t>B1500000084</t>
  </si>
  <si>
    <t>B1500000086</t>
  </si>
  <si>
    <t>B1500000092</t>
  </si>
  <si>
    <t>B1500000100</t>
  </si>
  <si>
    <t>B1500000328</t>
  </si>
  <si>
    <t>B1500000355</t>
  </si>
  <si>
    <t>B1500000363</t>
  </si>
  <si>
    <t>B1500003588</t>
  </si>
  <si>
    <t>B1500003592</t>
  </si>
  <si>
    <t>B1500003608</t>
  </si>
  <si>
    <t>B1500000042</t>
  </si>
  <si>
    <t>B1500000006</t>
  </si>
  <si>
    <t>B1500001102</t>
  </si>
  <si>
    <t>B1500004830</t>
  </si>
  <si>
    <t>B1500004987</t>
  </si>
  <si>
    <t>B1500000228</t>
  </si>
  <si>
    <t>B1500000887</t>
  </si>
  <si>
    <t>B1500000926</t>
  </si>
  <si>
    <t>B1500000551</t>
  </si>
  <si>
    <t>B1500000076</t>
  </si>
  <si>
    <t>B1500000530</t>
  </si>
  <si>
    <t>A010010011500000060</t>
  </si>
  <si>
    <t>B1500002047</t>
  </si>
  <si>
    <t>B1500002056</t>
  </si>
  <si>
    <t>B1500000465</t>
  </si>
  <si>
    <t>B1500000461</t>
  </si>
  <si>
    <t>OCP-FCR-00003047</t>
  </si>
  <si>
    <t>OCP-FCR-00003087</t>
  </si>
  <si>
    <t>B1500000132</t>
  </si>
  <si>
    <t>B1500000133</t>
  </si>
  <si>
    <t>B1500000343</t>
  </si>
  <si>
    <t>B1500000344</t>
  </si>
  <si>
    <t>E450000000054</t>
  </si>
  <si>
    <t>B1500000001</t>
  </si>
  <si>
    <t>B1500002857</t>
  </si>
  <si>
    <t>B1500000010</t>
  </si>
  <si>
    <t>B1500001178</t>
  </si>
  <si>
    <t>B1500001256</t>
  </si>
  <si>
    <t>E450000001244</t>
  </si>
  <si>
    <t>E450000001235</t>
  </si>
  <si>
    <t>B1500004774</t>
  </si>
  <si>
    <t>B1500004775</t>
  </si>
  <si>
    <t>B1500004796</t>
  </si>
  <si>
    <t>B1500001112</t>
  </si>
  <si>
    <t>B1500001122</t>
  </si>
  <si>
    <t>B1500000129</t>
  </si>
  <si>
    <t>B1500000308</t>
  </si>
  <si>
    <t>B1500000315</t>
  </si>
  <si>
    <t>B1500000323</t>
  </si>
  <si>
    <t>B0300000001</t>
  </si>
  <si>
    <t>B1500000009</t>
  </si>
  <si>
    <t>B1500000056</t>
  </si>
  <si>
    <t>B1500000102</t>
  </si>
  <si>
    <t>B1500000111</t>
  </si>
  <si>
    <t>B1500000141</t>
  </si>
  <si>
    <t>B1500000142</t>
  </si>
  <si>
    <t>B1500000108</t>
  </si>
  <si>
    <t>B1500001180</t>
  </si>
  <si>
    <t>B1500001247</t>
  </si>
  <si>
    <t>B1500001248</t>
  </si>
  <si>
    <t>B1500001246</t>
  </si>
  <si>
    <t>B1500001275</t>
  </si>
  <si>
    <t>B1500001301</t>
  </si>
  <si>
    <t>B1500001302</t>
  </si>
  <si>
    <t>B1500001303</t>
  </si>
  <si>
    <t>B1500001304</t>
  </si>
  <si>
    <t>B1500001305</t>
  </si>
  <si>
    <t>B1500001306</t>
  </si>
  <si>
    <t>B1500001308</t>
  </si>
  <si>
    <t>B1500001309</t>
  </si>
  <si>
    <t>B1500001307</t>
  </si>
  <si>
    <t>B1500001300</t>
  </si>
  <si>
    <t>B1500001314</t>
  </si>
  <si>
    <t>B1500000547</t>
  </si>
  <si>
    <t>B1500000272</t>
  </si>
  <si>
    <t>A010010011500000354</t>
  </si>
  <si>
    <t>REC-ADQUISICION DE MATERIALES DE LIMPIEZA Y DESECHABLES, ORDEN 2025-00043</t>
  </si>
  <si>
    <t>JVM-REFRIGERIO Y ALMUERZO</t>
  </si>
  <si>
    <t>REC-CATERING ACTIVIDADES VARIAS</t>
  </si>
  <si>
    <t>REC-1ER PAGO CORRESP. AL 80% CONVENIO ISFODOSU-AFS MOVILIDAD INTERNACIONAL DE ESTUDIANTES Y DOCE...</t>
  </si>
  <si>
    <t>FEM-COMPRA DE AGUA PURIFICADA 5 GL</t>
  </si>
  <si>
    <t>FEM-COMPRA DE AGUA PURIFICADA 5GL</t>
  </si>
  <si>
    <t>FEM-COMPRA AGUA PURIFICADA 5GL</t>
  </si>
  <si>
    <t>FEM-COMPRA DE AGUA</t>
  </si>
  <si>
    <t>FEM- COMPRA DE BOTELLONES DE AGUA PARA OPERATIVIDAD DE RECTORIA B(PENDIENTE RECIBIR)</t>
  </si>
  <si>
    <t>FEM- COMPRA DE BOTELLONES DE AGUA PARA OPERATIVIDAD DE RECTORIA(PENDIENTE RECIBIR)</t>
  </si>
  <si>
    <t>REC- COMPRA DE BOTELLONES DE AGUA PARA OPERATIVIDAD DE RECTORIA OR. 2024-00142</t>
  </si>
  <si>
    <t>FEM- COMPRA DE AGUA PARA EL RECINTO (PENDIENTE DE RECIBIR)</t>
  </si>
  <si>
    <t>REC- COMPRA DE BOTELLONES DE AGUA PARA OPERATIVIDAD DE RECTORIA</t>
  </si>
  <si>
    <t>JVM-ADQUISICION DE AGUA PURIFICADA ORDEN NO. 2024-00254</t>
  </si>
  <si>
    <t>REC- SERVICIOS DE NOTARIZACION DE CONTRATOS OR. 2023-00143</t>
  </si>
  <si>
    <t>REC- SERVICIOS JURIDICOS NOTARIZACION DE DIFRENTES DOCUMENTOS OR. 2023-00143</t>
  </si>
  <si>
    <t>REC-SERVICIO DE CATERING OR. 2024-00533</t>
  </si>
  <si>
    <t>REC-SERVICIO DE CATERING OR. 2024-00532</t>
  </si>
  <si>
    <t>REC-SERVICIO DE CATERING OR. 2024-00534</t>
  </si>
  <si>
    <t>REC-SERVICIO DE AROMATIZACION PARA CUATRO DIAS DESDE EL 9-12 ABRIL, DURANTE EL CONGRESO CARIBEÑO...</t>
  </si>
  <si>
    <t>REC-CONTRATACION DE MEMBRESÍA 2024-2025</t>
  </si>
  <si>
    <t>REC-PARTICIPACION DE 5 COLABORADORES SEMINARIO REFORMA CURRICULAR. 17 SEPT. 2016</t>
  </si>
  <si>
    <t>FEM-SERVICIOS DE TRANSPORTE ACTIVIDADES ACADEMICAS (PENDIENTE)</t>
  </si>
  <si>
    <t>REC-ADQUISICION DE INSUMOS PARA LABORATORIO DE BIOLOGIA  PARA LOS RECINTO FEM, JVM Y LNNM, CERT....</t>
  </si>
  <si>
    <t>JVM-COMPRA DE ALIMENTOS (PENDIENTE ESPERA DE EXPEDIENTE)</t>
  </si>
  <si>
    <t>FEM-COMPRA DE ALIMENTOS (PENDIENTE ESPERA DE EXPEDIENTE)</t>
  </si>
  <si>
    <t>FEM-SERVICIO DE MANTENIMIENTO DE FLOTILLA VEHICULAR DE RECTORIA OR. 2024-00250</t>
  </si>
  <si>
    <t>REC-SERVICIO DE MANTENIMIENTO PREVENTIVO Y CORRECTIVO DE LA FLOTILLA VEHICULAR</t>
  </si>
  <si>
    <t>UM-SERVICIO DE MANTENIMIENTO Y/O REPARACION DEL TOYOTA HIACE PLACA: EI01192</t>
  </si>
  <si>
    <t>UM-SERVICIO DE MANTENIMIENTO Y/O REPARACION DEL TOYOTA HILUX, PLACA EL07137</t>
  </si>
  <si>
    <t>UM-SERVICIO DE MANTENIMIENTO Y/O REPARACION DEL TOYOTA COASTER, PLACA EI01049</t>
  </si>
  <si>
    <t>FEM-SERVICIO DE MANTENIMIENTO PREVENTIVO Y CORRECTIVO DE LA FLOTILLA VEHICULAR</t>
  </si>
  <si>
    <t>FEM- MANTEMIENTO DE VEHICULOS (PENDIENTE DE RECIBIR)</t>
  </si>
  <si>
    <t>FEM-SERVICIO DE MANTENIMIENTO PREVENTIVO Y CORRECTIVO DE LA FLOTILLA VEHICULAR OR 2024-00250</t>
  </si>
  <si>
    <t>FEM-FACT A020020021500000020 DEL FEM D/F 25/02/2015</t>
  </si>
  <si>
    <t>REC- 43 PRUEBAS ELASH I Y 415 PRUEBAS PAA (PENDIENTE DE RECIBIR)</t>
  </si>
  <si>
    <t>LNM- COMPRA DE ALIMENTOS PARA ESTUDIANTES</t>
  </si>
  <si>
    <t>EMH-ADQUISICION DE ALIMENTOS PARA USO DEL RECINTO. OR-2022-00590</t>
  </si>
  <si>
    <t>UM-ADQUISICION DE ALIMENTOS PARA USO DEL RECINTO. OR-2023-00033</t>
  </si>
  <si>
    <t>UM-ADQUISICION DE VIVERES PARA CONSUMO DE LOS ESTUDIANTES</t>
  </si>
  <si>
    <t>EMH-ADQUISICION DE ALIMENTOS PARA CONSUMO DE LOS ESTUDIANTES</t>
  </si>
  <si>
    <t>JVM- COMPRA DE ALIMENTOS PARA EL RECINTO OR-2022-00599 (PENDIENTE POR RECIBIR)</t>
  </si>
  <si>
    <t>UM- COMPRA DE ALIMENTOS. ORDEN 2023-00033</t>
  </si>
  <si>
    <t>JVM- COMPRA DE ALIMENTOS PARA EL RECINTO</t>
  </si>
  <si>
    <t>JVM- COMPRA DE ALIMENTOS PARA EL RECINTO OR. 2022-599</t>
  </si>
  <si>
    <t>REC-ADQUISICION DE MATERIALES GASTABLES PARA EL ISFODOSU OR. 2025-00010 (PENDIENTE DE RECIBIR)</t>
  </si>
  <si>
    <t>LNM-ADQUISICION DE REMANENTES DE ALIMENTOS Y BEBIDAS</t>
  </si>
  <si>
    <t>EPH-ADQUISICION DE REMANENTES DE ALIMENTOS Y BEBIDAS</t>
  </si>
  <si>
    <t>REC-RENOVACION ANUAL Y SERVICIOS DE SOPORTE A EQUIPOS FORTINET 100E.US$55,098.22 A UNA TASA DE R...</t>
  </si>
  <si>
    <t>REC-SERVICIO DE COMUNICACIÓN, CUENTA 751071915 ABRIL 2025 SUMARIA RECINTOS</t>
  </si>
  <si>
    <t>REC-SERVICIOS DE IMPRESION DE TITULOS. (PENDIENTE DE RECIBIR)</t>
  </si>
  <si>
    <t>REC-COMPRA DE TITULOS 11X14</t>
  </si>
  <si>
    <t>EPH-SERVICIOS DE TRANSPORTE PARA LAS DIVERSAS ACTIVIDADES DEL RECINTO</t>
  </si>
  <si>
    <t>FEM-COMPRA DE ALIMENTOS PARA USO DEL RECINTO</t>
  </si>
  <si>
    <t>FEM-ADQUISICION DE INSUMOS ALIMENTICIOS PARA USO DEL RECINTO</t>
  </si>
  <si>
    <t>FEM-ADQUISICION DE INSUMOS ALIMENTICIOS PARA USO DEL RECINTO (PENDIENTE ESPERA DE EXPEDIENTE)</t>
  </si>
  <si>
    <t>FEM-NOTA DE CREDITO AFECTA FACTURA B1500000154</t>
  </si>
  <si>
    <t>FEM- NC AFECTA NCF: B1500000156</t>
  </si>
  <si>
    <t>LNM- SERVICIO DE MANTENIMIENTO Y/O REPARACION DE VEHICULOS DEL RECINTO</t>
  </si>
  <si>
    <t>JVM-SERVICIO DE MANTENIMIENTO DE EQUIPOS  JVM PROCESO CM-2024-0236</t>
  </si>
  <si>
    <t>JVM- MANTENIMIENTO PREVENTIVO Y/O CORRECTIVO DE INVERSOR (PENDIENTE DE RECIBIR)</t>
  </si>
  <si>
    <t>JVM-SERVICIO DE MANTENIMIENTO PREVENTIVO Y CORRECTIVO DE PLANTA ELECTRICA JVM</t>
  </si>
  <si>
    <t>EMH-SERVICIO DE MANTENIMIENTO PREVENTIVO Y CORRECTIVO DE AIRES ACONDICIONADO Y CUARTOS FRIOS, OR...</t>
  </si>
  <si>
    <t>UM-SERVICIO DE FUMIGACION DE TODAS LASA REAS INTERNAS Y EXTERNAS</t>
  </si>
  <si>
    <t>REC-SUMINISTRO E INST. DE SISTEMA AUTOMATICO DE P. CORREDISAS DE LAS AREAS DE EST. DE RECTORIA Y...</t>
  </si>
  <si>
    <t>UM-ADQUISICION DE TICKETS DE COMBUSTIBLE PARA OPERATIVIDAD DEL RECINTO OR. 2024-00512</t>
  </si>
  <si>
    <t>UM-ADQUISISCION DE TICKEST DE COMBUSTIBLE PARA OPERATIVIDAD DEL RECINTO, OR 2024-00512</t>
  </si>
  <si>
    <t>REC  SERVICIO DE IMPRESION INFORME EJECUTIVO 2013-2019</t>
  </si>
  <si>
    <t>LNM-FACTAS VARIAS DE Ezequiel Bionegym . srl / LNNM/PERIODO 2015</t>
  </si>
  <si>
    <t>REC- SERVICIO DE MANTENIMIENTO DE ASCENSORES</t>
  </si>
  <si>
    <t>REC-COSTO CUATRIMESTRE MAYO-AGOSTO 2016 ESTUDIANTE EDDY A. ALMONTE</t>
  </si>
  <si>
    <t>REC-COSTO CUATRIMESTRE MAYO-AGOSTO 2016 ESTUDIANTE JUAN D. MOLINEAUX</t>
  </si>
  <si>
    <t>REC-3TER. PAGO CORRESP. A SEMINARIO EDUCACION FISICA Y SALUD. APRENDIZAJE COOPERATIVO EN EDUC. F...</t>
  </si>
  <si>
    <t>FEM- COMPRA DE GAS PARA EL RECINTO. (PENDIENTE)</t>
  </si>
  <si>
    <t>LNM-COMPRA DE GAS GRANEL (GLP) USO DEL RECINTO OR. 2023-00681</t>
  </si>
  <si>
    <t>FEM-ADQUISICION DE ARREGLO FLORALES PARA DIVERSAS ACTIVIDADES</t>
  </si>
  <si>
    <t>FEM-CONTRATACION DE SERVICIO DE TRANSPORTE DIVERSOS OR. 2025-00098</t>
  </si>
  <si>
    <t>EPH-CONTRATACION DE SERVICIO DE TRANSPORTE DIVERSOS</t>
  </si>
  <si>
    <t>FEM-CONTRATACION DE SERVICIO DE CATERING PARA DOCENTES PARTICIPANTES EN EL PROGRAMA NACIONAL DE ...</t>
  </si>
  <si>
    <t>LNM-COMPRA DE VIVERES PARA LA ALIMENTACION DE LOS ESTUDIANTES OR 2024-00505</t>
  </si>
  <si>
    <t>REC- ADQUISICION DE CAMARAS  SEGURIDAD PARA RECINTO UM</t>
  </si>
  <si>
    <t>REC- COMPRA DE UTILES DE COCINA Y COMEDOR (PENDIENTE DE RECIBIR)</t>
  </si>
  <si>
    <t>LNM-COMPRA DE ALIMENTOS PARA OPERATIVIDAD DEL RECINTO OR. 2025-00521</t>
  </si>
  <si>
    <t>LNM-COMPRA DE ALIMENTOS PARA OPERATIVIDAD DEL RECINTO OR. 2025-00413</t>
  </si>
  <si>
    <t>EMH-COMPRA DE ALIMENTOS PARA OPERATIVIDAD DEL RECINTO OR. 2024-00042</t>
  </si>
  <si>
    <t>LNM-COMPRA DE ALIMENTOS PARA OPERATIVIDAD DEL RECINTO OR.</t>
  </si>
  <si>
    <t>LNM-COMPRA DE ALIMENTOS PARA OPERATIVIDAD DEL RECINTO</t>
  </si>
  <si>
    <t>EMH-COMPRA DE PROVISIONES (PAN Y ARROZ) PARA LA ALIMENTACION DE LOS ESTUDIANTES, ORDEN 2024-00042</t>
  </si>
  <si>
    <t>REC-SERVICIO DE ALOJAMIENTO PARA PARTICIPANTES DE LA PRIMERA FERIA DE BUENAS PRACTICAS</t>
  </si>
  <si>
    <t>FEM-SERVICIOS DE CATERING ACTIVIDADES DIVERSAS DEL RECINTO FEM OR. 2025-00081</t>
  </si>
  <si>
    <t>LNM-Materiales de oficina</t>
  </si>
  <si>
    <t>FEM-LAMINADO DE AULAS DEL RECINTO</t>
  </si>
  <si>
    <t>FEM-SERVICIOS DE LAMINADO DE PUERTAS, VENTANAS Y SEÑALIZACION DE PARQUEOS</t>
  </si>
  <si>
    <t>UM-IMPRESIONES DIVERSAS PARA DIFERENTES ACTIVIDADES DEL RECINTO, OR. 2023-00517</t>
  </si>
  <si>
    <t>UM-IMPRESIONES DIVERSAS PARA DIFERENTES ACTIVIDADES DEL RECINTO, OR. 2024-00067</t>
  </si>
  <si>
    <t>REC-SERV. DE DISTRIBUCION REVISTAS</t>
  </si>
  <si>
    <t>REC-SERVICIOS DE FUMIGACION DE LOS ESPACIOS INTERIORES Y EXTERIORES DE LA RECTORIA Y FEM. OR 202...</t>
  </si>
  <si>
    <t>REC- SERVICIO FUMIGACION PAR AREAS EXTERIOR E INTERIOR DE RECTORIA</t>
  </si>
  <si>
    <t>REC - SERVICIO FUMIGACION PAR AREAS EXTERIOR E INTERIOR DE RECTORIA</t>
  </si>
  <si>
    <t>REC-SERVICIO DE FUMIGACION</t>
  </si>
  <si>
    <t>REC-SERVICIO DE FUMIGACION JUNIO</t>
  </si>
  <si>
    <t>REC-SERVICIO DE FUMIGACION JULIO</t>
  </si>
  <si>
    <t>REC-SERVICIO DE MANTENIMIENTO DE ASCENSORES</t>
  </si>
  <si>
    <t>LNM- MANT. Y REP. DE ASCENSORES (PENDIENTE DE RECIBIR)</t>
  </si>
  <si>
    <t>REC-ADQUISICION DE CORONAS FUNEBRES, PARA LAS OCACIONES DE CONDOLENCIAS OR.2025-00058</t>
  </si>
  <si>
    <t>REC-ADQUISICION DE ROSAS CORTADAS PARA CONMEMORAR EL DIA DE LAS SECRETARIAS, RECINTO EMH. OR. 20...</t>
  </si>
  <si>
    <t>REC- CONTRATACIÓN EMPRESA CONSULTORA ELAB. DE PLAN CARGAS DE TRABAJO. ORD- 2024-00088</t>
  </si>
  <si>
    <t>JVM-MANTENIMIENTO PLANTA ELECTRICA</t>
  </si>
  <si>
    <t>EMH-COMPRA DE PROVISIONES DE ALIMENTOS PARA LOS ESTUDIANTES, ORDEN 2024-00508</t>
  </si>
  <si>
    <t>JVM-ADQUISICION DE GASOIL PARA PLANTA ELECTRICA DEL RECINTO</t>
  </si>
  <si>
    <t>LNM-COMPRA DE PROVISIONES (REMANENTES) PARA USO DE LA ALIMENTACION DE LOS ESTUDIANTES, ORDEN 202...</t>
  </si>
  <si>
    <t>REC-SERVICIO DE CATERING P/DIFERENTES ACTIVIDADES</t>
  </si>
  <si>
    <t>REC- ALMUERZOS Y REFRIGERIOS PARA  ACTIVIDADES VARIAS</t>
  </si>
  <si>
    <t>EPH-SERVICIOS DE FUMIGACION ABRIL 2025, OR. 2024-00064</t>
  </si>
  <si>
    <t>JVM - NOTARIZACION DE 55 CONTRATOS. OR-2020-0128</t>
  </si>
  <si>
    <t>EMH-ADQUISICION DE PRENDAS DE VESTIR PARA LA ACTIVIDAD FISICA, ORDEN 2025-00032</t>
  </si>
  <si>
    <t>FEM-SERVICIOS DE CATERING</t>
  </si>
  <si>
    <t>REC-SUMINISTRO DE MOBILIARIO DE EXTERIOR PARA LOS RECINTOS LNNM Y FEM OR. 2025-00072</t>
  </si>
  <si>
    <t>FEM-ADQUISICION DE SILLAS DE VISITA SIN BRAZO PARA AULAS Y AREAS DEL FEM OR. 2025-00097</t>
  </si>
  <si>
    <t>FEM- COMPRA DE ALIMENTOS PARA ESTUDIANTES DEL RECINTO (PENDIENTE DE RECIBIR)</t>
  </si>
  <si>
    <t>EMH-COMPRA DE ALIMENTOS PARA OPERATIVIDAD DEL RECINTO</t>
  </si>
  <si>
    <t>UM-SERVICIOS DE NOTARIZACIÓN DE 59 CONTRATOS DE BECAS ESTUDIANTILES</t>
  </si>
  <si>
    <t>REC- COMPRA DE BOLETOS AEREOS Y SEGUROS DE VIAJE PARA COLAB. DEL ISFODOSU</t>
  </si>
  <si>
    <t>REC-TERCER  Y ÚLTIMO PAGO SOBRE CONVENIO DE ASISTENCIA TÉCN.</t>
  </si>
  <si>
    <t>REC-TERCER  Y ÚLTIMO PAGO SOBRE CONVENIO ESPECIFICO PARA EL DESARROLLO ESPECIFICO</t>
  </si>
  <si>
    <t>REC- CONTRATACION DE SERV. DE FILMACIÓN, EDICIÓN Y STREAMING DE VIDEOS PARA ACTIVIDADES DEL ISFO...</t>
  </si>
  <si>
    <t>LNM-FACTS VARIAS Pollo Licey . SRL/LNNM/PERIODO 2015</t>
  </si>
  <si>
    <t>LNN-SERVICIOS DE MANTENIMIENTO DE LOS DIFERENTES EQUIPOS INDUSTRIALES (AIRE AC.) OR. 2024-00431</t>
  </si>
  <si>
    <t>LNN-SERVICIOS DE MANTENIMIENTO DE LOS DIFERENTES EQUIPOS INDUSTRIALES (AIRE AC.)</t>
  </si>
  <si>
    <t>REC-SERVICIO DE HOSPEDAJE TODO INCLUIDO, FACILITADOR INVITADO CURSO TALLER DE DIDACTICA DE LAS C...</t>
  </si>
  <si>
    <t>REC- ALQUILER DE LOCAL PARA USO DEL ALMACÉN DE LA RECTORIA. (PENDIENTE DE RECIBIR)</t>
  </si>
  <si>
    <t>JVM-ADQUISICION DE TABLA DE PLANCHARY UTENCILIOS DE COCINA OR.2024-00514</t>
  </si>
  <si>
    <t>REC-CURSOS LEADER HAPPINESS OFFICER</t>
  </si>
  <si>
    <t>JVM-ADQUISICION DE PRODUCTOS PARA ELABORACION DE LOS ALIMENTOS OR. 2022-00473</t>
  </si>
  <si>
    <t>JVM-ADQUISICIÓN DE ALIMENTOS Y BEBIDAS ORDEN 476-2023</t>
  </si>
  <si>
    <t>FEM-fact A010010010100002460/ FEM/ S &amp;G Computer /Periodo 2012</t>
  </si>
  <si>
    <t>REC-SEGURO A EMPLEADOS MES DE MAYO  2025</t>
  </si>
  <si>
    <t>JVM-CONTRATACION DE SERVICIO DE ALIMENTACION Y TRANSPORTE PARA DIVERSAS ACTIVIDADES DEL RECINTO</t>
  </si>
  <si>
    <t>REC-SERVICIO DE TRANSPORTE IDA Y VUELTA HACIA EL HOTEL BARCELO EN BAVARO, PARA EL CORO DE NIÑOS ...</t>
  </si>
  <si>
    <t>EMH-ADQUISICION DE TICKETS DE COMBUSTIBLE, ORDEN 2024-00459</t>
  </si>
  <si>
    <t>EMH- COMPRA DE TICKETS DE COMBUSTIBLES (PENDIENTE DE RECIBIR)</t>
  </si>
  <si>
    <t>REC- CIERRE DE PROYECTO DYNAMICS AX</t>
  </si>
  <si>
    <t>JVM-COMPRA DE ALIMENTOS PARA OPERATIVIDAD DEL RECINTO OR. 2024-00541</t>
  </si>
  <si>
    <t>JVM- N/D QUE AFECTA FACTURA NCF B1500000308</t>
  </si>
  <si>
    <t>REC-ADQUISICION ARTICULOS FERRETEROS (CONDUCTOR LED DRIVER, CINTA ANTIDESLIZANTE)  OR. 2025-00057</t>
  </si>
  <si>
    <t>REC-SERVICIO DE INSONORIZACION Y ACTUALIZACION TECNOLOGICA  EN SALONES DE REUNIONES Y ANTEDESPAC...</t>
  </si>
  <si>
    <t>EMH-ADQUISICION DE UTILES DE COCINA Y COMEDOR</t>
  </si>
  <si>
    <t>EMH-SERVICIO DE MANTENIMIENTO DE LOS ASCENSORES DIC.24</t>
  </si>
  <si>
    <t>EMH-SERVICIO DE MANTENIMIENTO DE LOS ASCENSORES</t>
  </si>
  <si>
    <t>EMH-SERVICIO DE MANTENIMIENTO DE LOS ASCENSORES EMH</t>
  </si>
  <si>
    <t>EMH-SERVICIO DE MANTENIMIENTO DE LOS ASCENSORES MARZO</t>
  </si>
  <si>
    <t>REC-SERVICIO DE MANTENIMIENTO BIMESTRAL DEL ASCENSOR DEL FEM OR. 2024-00292</t>
  </si>
  <si>
    <t>JVM-COMPRA DE PARAGUAS,POLOSHERT SERIGRAFIADOS  (PENDIENTE ESPERA DE EXPEDIENTE)</t>
  </si>
  <si>
    <t>JVM-COMPRA DE ALIMENTO PARA OPERATIVIDAD DEL RECINTO OR. 2023-0018 (PENDIENTE DE RECIBIR)</t>
  </si>
  <si>
    <t>FEM- ADQUISICION DE ALIMENTOS PARA LOS ESTUCIANTES</t>
  </si>
  <si>
    <t>LNM- ADQUISICION DE ALIMENTOS PARA LOS ESTUCIANTES OR. 2022-0008</t>
  </si>
  <si>
    <t>JVM- ADQUISICION DE ALIMENTOS PARA LOS ESTUCIANTES OR,2023-00169</t>
  </si>
  <si>
    <t>EMH-ADQUISISCION DE ALIMENTOS PARA OPERATIVIDAD DEL RECINTO ISFODOSU-CCC-LPN-2022-0008</t>
  </si>
  <si>
    <t>LNM-COMPRA DE PROVISIONES (CARBOHIDRATOS) PARA USO DE LA ALIMENTACION DE LOS ESTUDIANTES, ORDEN ...</t>
  </si>
  <si>
    <t>LNM-COMPRA DE PROVISIONES PARA USO DE LA ALIMENTACION DE LOS ESTUDIANTES, ORDEN 2023-00692</t>
  </si>
  <si>
    <t>LNM-COMPRA DE PROVISIONES (REMANENTES)  PARA USO DE LA ALIMENTACION DE LOS ESTUDIANTES, ORDEN 20...</t>
  </si>
  <si>
    <t>LNM-COMPRA DE PESCADO Y BACALAO PARA USO DE LA ALIMENTACION DE LOS ESTUDIANTES, ORDEN 2024-00529</t>
  </si>
  <si>
    <t>LNM-COMPRA DE CARNES Y EMBUTIDO PARA USO DE LA ALIMENTACION DE LOS ESTUDIANTES, ORDEN 2024-00520</t>
  </si>
  <si>
    <t>LNM-COMPRA DE PROVISIONES (CONDIMENTOS) PARA USO DE LA ALIMENTACION DE LOS ESTUDIANTES, ORDEN 20...</t>
  </si>
  <si>
    <t>LNM-COMPRA DE AGUA PARA USO DE LA ALIMENTACION DE LOS ESTUDIANTES, ORDEN 2023-00388</t>
  </si>
  <si>
    <t>LNM-COMPRA DE (PROVISIONES) PARA USO DEL RECINTO, ORDEN 2024-00140</t>
  </si>
  <si>
    <t>LNM-COMPRA DE (LACTEOS Y ENDULZANTES) PARA USO DE LA ALIMENTACION DE LOS ESTUDIANTES, ORDEN 2025...</t>
  </si>
  <si>
    <t>LNM-COMPRA DE PROVISIONES PARA LA ALIMENTACION DE LOS ESTUDIANTES (COMPRA MASIVA)</t>
  </si>
  <si>
    <t>FEM-fact P010010010108132432 /FEM/Technalab/periodo 2014</t>
  </si>
  <si>
    <t>LNM-SERVICIO MANTENIMIENTO Y/O REPARACION DE PLANTA ELECTRICA. CERT. BS-0000670-2023</t>
  </si>
  <si>
    <t>JVM-COMPRA DE ALIMENTOS Y BEBIDAS PARA USO DEL RECINTO. OR-2020-00109</t>
  </si>
  <si>
    <t>REC-REFRIGERIO Y ALMUERZO REUNION EQUIPO DE COMPRAS TODOS LOS RECINTOS</t>
  </si>
  <si>
    <t>45 Dias</t>
  </si>
  <si>
    <t>INSTITUTO SUPERIOR DE FORMACION DOCENTE SALOME UREÑA</t>
  </si>
  <si>
    <t xml:space="preserve">RELACION DE ESTADO DE CUENTAS DEFINITIVAS DE SUPLIDORES </t>
  </si>
  <si>
    <t>Fecha de creación</t>
  </si>
  <si>
    <t>Recinto</t>
  </si>
  <si>
    <t>Fecha de Factura</t>
  </si>
  <si>
    <t>No. De Referencia</t>
  </si>
  <si>
    <t>Nombre del Acreedor</t>
  </si>
  <si>
    <t>Concepto</t>
  </si>
  <si>
    <t xml:space="preserve"> Monto de la Deuda DOP</t>
  </si>
  <si>
    <t>Terminos de pago (días)</t>
  </si>
  <si>
    <t>Fecha de Vencimiento</t>
  </si>
  <si>
    <t>Corresp. Abril 2025</t>
  </si>
  <si>
    <t>TOTALES</t>
  </si>
  <si>
    <t>LIC. JOSE ERNESTO JIMENEZ</t>
  </si>
  <si>
    <t>DIRECTOR FINANCIERO, ISFODOSU</t>
  </si>
  <si>
    <t>REC-COMPRA DE DISPENSADOR DE GEL CON TERMOMETRO CON VOZ</t>
  </si>
  <si>
    <t>REC-SERVICIOS FOTOGRÁFICOS</t>
  </si>
  <si>
    <t xml:space="preserve">P010010010108132432 </t>
  </si>
  <si>
    <t>A010010010100002460</t>
  </si>
  <si>
    <t>A010010010100000008</t>
  </si>
  <si>
    <t>A030030010100059788</t>
  </si>
  <si>
    <t>A020020021500000020</t>
  </si>
  <si>
    <t>FEM-COMPRA DE PROVISIONES (REMANENTES)  PARA USO DE LA ALIMENTACION DE LOS ESTUDIANTES, ORDEN 20...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</si>
</sst>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dd/mm/yyyy"/>
    <numFmt numFmtId="165" formatCode="#,##0.00;\-#,##0.00"/>
    <numFmt numFmtId="166" formatCode="_ * #,##0.00_ ;_ * \-#,##0.00_ ;_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</cellStyleXfs>
  <cellXfs count="39">
    <xf numFmtId="0" fontId="0" fillId="0" borderId="0" xfId="0"/>
    <xf numFmtId="49" fontId="5" fillId="2" borderId="4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166" fontId="2" fillId="0" borderId="0" xfId="2" applyFont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14" fontId="4" fillId="0" borderId="0" xfId="3" applyNumberFormat="1" applyFont="1" applyAlignment="1">
      <alignment horizontal="center" vertical="center" wrapText="1"/>
    </xf>
    <xf numFmtId="2" fontId="2" fillId="0" borderId="0" xfId="1" applyNumberFormat="1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44" fontId="2" fillId="0" borderId="0" xfId="1" applyFont="1" applyAlignment="1">
      <alignment horizontal="left" vertical="center"/>
    </xf>
    <xf numFmtId="14" fontId="4" fillId="0" borderId="0" xfId="3" applyNumberFormat="1" applyFont="1" applyAlignment="1">
      <alignment horizontal="left" vertical="center"/>
    </xf>
    <xf numFmtId="14" fontId="2" fillId="0" borderId="0" xfId="3" applyNumberFormat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11" fillId="4" borderId="3" xfId="0" applyNumberFormat="1" applyFont="1" applyFill="1" applyBorder="1" applyAlignment="1">
      <alignment horizontal="center" vertical="center"/>
    </xf>
    <xf numFmtId="165" fontId="10" fillId="3" borderId="0" xfId="3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 wrapText="1"/>
    </xf>
    <xf numFmtId="164" fontId="7" fillId="3" borderId="0" xfId="3" applyNumberFormat="1" applyFont="1" applyFill="1" applyAlignment="1">
      <alignment horizontal="center" vertical="center" wrapText="1"/>
    </xf>
    <xf numFmtId="49" fontId="7" fillId="3" borderId="0" xfId="3" applyNumberFormat="1" applyFont="1" applyFill="1" applyAlignment="1">
      <alignment horizontal="center" vertical="center" wrapText="1"/>
    </xf>
    <xf numFmtId="165" fontId="7" fillId="3" borderId="0" xfId="3" applyNumberFormat="1" applyFont="1" applyFill="1" applyAlignment="1">
      <alignment horizontal="center" vertical="center" wrapText="1"/>
    </xf>
    <xf numFmtId="0" fontId="1" fillId="0" borderId="0" xfId="3">
      <alignment vertical="center"/>
    </xf>
    <xf numFmtId="0" fontId="8" fillId="0" borderId="0" xfId="3" applyFont="1" applyAlignment="1"/>
    <xf numFmtId="165" fontId="8" fillId="0" borderId="0" xfId="3" applyNumberFormat="1" applyFont="1" applyAlignment="1"/>
    <xf numFmtId="44" fontId="1" fillId="0" borderId="0" xfId="3" applyNumberFormat="1">
      <alignment vertical="center"/>
    </xf>
    <xf numFmtId="164" fontId="11" fillId="4" borderId="3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165" fontId="11" fillId="4" borderId="3" xfId="0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2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</cellXfs>
  <cellStyles count="5">
    <cellStyle name="Millares 2" xfId="2" xr:uid="{29B478CE-9B8A-43D3-906D-E60E1D70D553}"/>
    <cellStyle name="Moneda 2" xfId="1" xr:uid="{1810EC25-5D80-4B93-AAE2-94C2BC0454A2}"/>
    <cellStyle name="Normal" xfId="0" builtinId="0"/>
    <cellStyle name="Normal 2" xfId="4" xr:uid="{3381D80F-6F98-469C-907C-B24CCFEA0E71}"/>
    <cellStyle name="Normal 3" xfId="3" xr:uid="{2C5B7857-C5F5-4364-BC84-95DAD0A0A086}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5" formatCode="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64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4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28575</xdr:colOff>
          <xdr:row>4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28575</xdr:colOff>
          <xdr:row>4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421605-3547-4077-AFBA-9F1702277E14}" name="Tabla1" displayName="Tabla1" ref="A9:H228" totalsRowCount="1" headerRowDxfId="21" dataDxfId="19" totalsRowDxfId="17" headerRowBorderDxfId="20" tableBorderDxfId="18" totalsRowBorderDxfId="16">
  <autoFilter ref="A9:H227" xr:uid="{5E518747-0808-4C56-AE4A-18F60848353E}"/>
  <sortState xmlns:xlrd2="http://schemas.microsoft.com/office/spreadsheetml/2017/richdata2" ref="A10:H227">
    <sortCondition ref="B9:B227"/>
  </sortState>
  <tableColumns count="8">
    <tableColumn id="1" xr3:uid="{9DE80B3D-77F4-4A42-8685-88A5F29F0DE1}" name="Recinto" totalsRowLabel="TOTALES" dataDxfId="15" totalsRowDxfId="14">
      <calculatedColumnFormula>+MID(Tabla1[[#This Row],[Concepto]],1,3)</calculatedColumnFormula>
    </tableColumn>
    <tableColumn id="2" xr3:uid="{2F32CFE8-47EF-459B-8E72-57CB4C658997}" name="Fecha de Factura" dataDxfId="13" totalsRowDxfId="12"/>
    <tableColumn id="3" xr3:uid="{726C14AC-32B9-4E02-8D64-A203FC59262A}" name="No. De Referencia" dataDxfId="11" totalsRowDxfId="10"/>
    <tableColumn id="4" xr3:uid="{AE6E768E-ACFF-451B-8AC5-993F4AFB967B}" name="Nombre del Acreedor" dataDxfId="9" totalsRowDxfId="8"/>
    <tableColumn id="5" xr3:uid="{60EF9063-E667-4779-AB94-BA60BC66308E}" name="Concepto" dataDxfId="7" totalsRowDxfId="6"/>
    <tableColumn id="6" xr3:uid="{10E0C4D1-A626-455B-AE57-70619E1F34D4}" name=" Monto de la Deuda DOP" totalsRowFunction="sum" dataDxfId="5" totalsRowDxfId="4"/>
    <tableColumn id="7" xr3:uid="{CB628907-A56F-440F-AA93-7A8AE95BE8CF}" name="Terminos de pago (días)" dataDxfId="3" totalsRowDxfId="2"/>
    <tableColumn id="8" xr3:uid="{DA87322E-F7BE-442B-8E50-99362FC7BC30}" name="Fecha de Vencimiento" dataDxfId="1" totalsRowDxfId="0">
      <calculatedColumnFormula>+Tabla1[[#This Row],[Fecha de Factura]]+45</calculatedColumnFormula>
    </tableColumn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8747-0808-4C56-AE4A-18F60848353E}">
  <sheetPr codeName="Hoja1">
    <pageSetUpPr fitToPage="1"/>
  </sheetPr>
  <dimension ref="A1:H245"/>
  <sheetViews>
    <sheetView tabSelected="1" topLeftCell="A223" zoomScaleNormal="100" workbookViewId="0">
      <selection activeCell="E231" sqref="E230:E231"/>
    </sheetView>
  </sheetViews>
  <sheetFormatPr baseColWidth="10" defaultRowHeight="15" x14ac:dyDescent="0.25"/>
  <cols>
    <col min="1" max="1" width="13.28515625" style="17" customWidth="1"/>
    <col min="2" max="2" width="23.7109375" style="17" customWidth="1"/>
    <col min="3" max="3" width="27.7109375" style="17" bestFit="1" customWidth="1"/>
    <col min="4" max="5" width="30.7109375" style="17" customWidth="1"/>
    <col min="6" max="6" width="32.7109375" style="17" customWidth="1"/>
    <col min="7" max="7" width="19" style="17" customWidth="1"/>
    <col min="8" max="8" width="20.7109375" style="17" customWidth="1"/>
    <col min="9" max="16384" width="11.42578125" style="17"/>
  </cols>
  <sheetData>
    <row r="1" spans="1:8" ht="18.75" x14ac:dyDescent="0.25">
      <c r="A1" s="3"/>
      <c r="B1" s="3"/>
      <c r="C1" s="4"/>
      <c r="D1" s="5"/>
      <c r="E1" s="6"/>
      <c r="F1" s="5"/>
      <c r="G1" s="7"/>
      <c r="H1" s="8"/>
    </row>
    <row r="2" spans="1:8" ht="18.75" x14ac:dyDescent="0.25">
      <c r="A2" s="3"/>
      <c r="B2" s="3"/>
      <c r="C2" s="4"/>
      <c r="D2" s="5"/>
      <c r="E2" s="6"/>
      <c r="F2" s="5"/>
      <c r="G2" s="7"/>
      <c r="H2" s="8"/>
    </row>
    <row r="3" spans="1:8" ht="18.75" x14ac:dyDescent="0.25">
      <c r="A3" s="3"/>
      <c r="B3" s="3"/>
      <c r="C3" s="4"/>
      <c r="D3" s="5"/>
      <c r="E3" s="6"/>
      <c r="F3" s="5"/>
      <c r="G3" s="7"/>
      <c r="H3" s="8"/>
    </row>
    <row r="4" spans="1:8" ht="18.75" x14ac:dyDescent="0.25">
      <c r="A4" s="3"/>
      <c r="B4" s="3"/>
      <c r="C4" s="4"/>
      <c r="D4" s="5"/>
      <c r="E4" s="6"/>
      <c r="F4" s="5"/>
      <c r="G4" s="7"/>
      <c r="H4" s="8"/>
    </row>
    <row r="5" spans="1:8" ht="18.75" x14ac:dyDescent="0.25">
      <c r="A5" s="37" t="s">
        <v>464</v>
      </c>
      <c r="B5" s="37"/>
      <c r="C5" s="37"/>
      <c r="D5" s="37"/>
      <c r="E5" s="37"/>
      <c r="F5" s="37"/>
      <c r="G5" s="37"/>
      <c r="H5" s="37"/>
    </row>
    <row r="6" spans="1:8" ht="18.75" x14ac:dyDescent="0.25">
      <c r="A6" s="37" t="s">
        <v>465</v>
      </c>
      <c r="B6" s="37"/>
      <c r="C6" s="37"/>
      <c r="D6" s="37"/>
      <c r="E6" s="37"/>
      <c r="F6" s="37"/>
      <c r="G6" s="37"/>
      <c r="H6" s="37"/>
    </row>
    <row r="7" spans="1:8" ht="18.75" x14ac:dyDescent="0.25">
      <c r="A7" s="9"/>
      <c r="B7" s="9"/>
      <c r="C7" s="12"/>
      <c r="D7" s="12"/>
      <c r="E7" s="13"/>
      <c r="F7" s="12"/>
      <c r="G7" s="14"/>
      <c r="H7" s="15"/>
    </row>
    <row r="8" spans="1:8" ht="18.75" x14ac:dyDescent="0.25">
      <c r="A8" s="9" t="s">
        <v>475</v>
      </c>
      <c r="B8" s="9"/>
      <c r="C8" s="10"/>
      <c r="D8" s="10"/>
      <c r="E8" s="10"/>
      <c r="F8" s="10"/>
      <c r="G8" s="11" t="s">
        <v>466</v>
      </c>
      <c r="H8" s="16">
        <v>45793</v>
      </c>
    </row>
    <row r="9" spans="1:8" s="18" customFormat="1" ht="37.5" x14ac:dyDescent="0.25">
      <c r="A9" s="1" t="s">
        <v>467</v>
      </c>
      <c r="B9" s="1" t="s">
        <v>468</v>
      </c>
      <c r="C9" s="1" t="s">
        <v>469</v>
      </c>
      <c r="D9" s="1" t="s">
        <v>470</v>
      </c>
      <c r="E9" s="1" t="s">
        <v>471</v>
      </c>
      <c r="F9" s="1" t="s">
        <v>472</v>
      </c>
      <c r="G9" s="1" t="s">
        <v>473</v>
      </c>
      <c r="H9" s="2" t="s">
        <v>474</v>
      </c>
    </row>
    <row r="10" spans="1:8" s="18" customFormat="1" ht="63" x14ac:dyDescent="0.25">
      <c r="A10" s="19" t="str">
        <f>+MID(Tabla1[[#This Row],[Concepto]],1,3)</f>
        <v>REC</v>
      </c>
      <c r="B10" s="19">
        <v>42265</v>
      </c>
      <c r="C10" s="20" t="s">
        <v>113</v>
      </c>
      <c r="D10" s="20" t="s">
        <v>10</v>
      </c>
      <c r="E10" s="20" t="s">
        <v>312</v>
      </c>
      <c r="F10" s="21">
        <v>20000</v>
      </c>
      <c r="G10" s="20" t="s">
        <v>463</v>
      </c>
      <c r="H10" s="19">
        <f>+Tabla1[[#This Row],[Fecha de Factura]]+45</f>
        <v>42310</v>
      </c>
    </row>
    <row r="11" spans="1:8" s="18" customFormat="1" ht="63" x14ac:dyDescent="0.25">
      <c r="A11" s="19" t="str">
        <f>+MID(Tabla1[[#This Row],[Concepto]],1,3)</f>
        <v>REC</v>
      </c>
      <c r="B11" s="19">
        <v>42324</v>
      </c>
      <c r="C11" s="20" t="s">
        <v>290</v>
      </c>
      <c r="D11" s="20" t="s">
        <v>90</v>
      </c>
      <c r="E11" s="20" t="s">
        <v>462</v>
      </c>
      <c r="F11" s="21">
        <v>23735.7</v>
      </c>
      <c r="G11" s="20" t="s">
        <v>463</v>
      </c>
      <c r="H11" s="19">
        <f>+Tabla1[[#This Row],[Fecha de Factura]]+45</f>
        <v>42369</v>
      </c>
    </row>
    <row r="12" spans="1:8" s="18" customFormat="1" ht="63" x14ac:dyDescent="0.25">
      <c r="A12" s="19" t="str">
        <f>+MID(Tabla1[[#This Row],[Concepto]],1,3)</f>
        <v>REC</v>
      </c>
      <c r="B12" s="19">
        <v>42520</v>
      </c>
      <c r="C12" s="20" t="s">
        <v>172</v>
      </c>
      <c r="D12" s="20" t="s">
        <v>33</v>
      </c>
      <c r="E12" s="20" t="s">
        <v>361</v>
      </c>
      <c r="F12" s="21">
        <v>14450</v>
      </c>
      <c r="G12" s="20" t="s">
        <v>463</v>
      </c>
      <c r="H12" s="19">
        <f>+Tabla1[[#This Row],[Fecha de Factura]]+45</f>
        <v>42565</v>
      </c>
    </row>
    <row r="13" spans="1:8" s="18" customFormat="1" ht="63" x14ac:dyDescent="0.25">
      <c r="A13" s="19" t="str">
        <f>+MID(Tabla1[[#This Row],[Concepto]],1,3)</f>
        <v>REC</v>
      </c>
      <c r="B13" s="19">
        <v>42520</v>
      </c>
      <c r="C13" s="20" t="s">
        <v>113</v>
      </c>
      <c r="D13" s="20" t="s">
        <v>33</v>
      </c>
      <c r="E13" s="20" t="s">
        <v>362</v>
      </c>
      <c r="F13" s="21">
        <v>13700</v>
      </c>
      <c r="G13" s="20" t="s">
        <v>463</v>
      </c>
      <c r="H13" s="19">
        <f>+Tabla1[[#This Row],[Fecha de Factura]]+45</f>
        <v>42565</v>
      </c>
    </row>
    <row r="14" spans="1:8" s="18" customFormat="1" ht="31.5" x14ac:dyDescent="0.25">
      <c r="A14" s="19" t="str">
        <f>+MID(Tabla1[[#This Row],[Concepto]],1,3)</f>
        <v>FEM</v>
      </c>
      <c r="B14" s="19">
        <v>42704</v>
      </c>
      <c r="C14" s="20" t="s">
        <v>236</v>
      </c>
      <c r="D14" s="20" t="s">
        <v>61</v>
      </c>
      <c r="E14" s="20" t="s">
        <v>407</v>
      </c>
      <c r="F14" s="21">
        <v>15888.4</v>
      </c>
      <c r="G14" s="20" t="s">
        <v>463</v>
      </c>
      <c r="H14" s="19">
        <f>+Tabla1[[#This Row],[Fecha de Factura]]+45</f>
        <v>42749</v>
      </c>
    </row>
    <row r="15" spans="1:8" s="18" customFormat="1" ht="47.25" x14ac:dyDescent="0.25">
      <c r="A15" s="19" t="str">
        <f>+MID(Tabla1[[#This Row],[Concepto]],1,3)</f>
        <v>FEM</v>
      </c>
      <c r="B15" s="19">
        <v>42735</v>
      </c>
      <c r="C15" s="20" t="s">
        <v>485</v>
      </c>
      <c r="D15" s="20" t="s">
        <v>16</v>
      </c>
      <c r="E15" s="20" t="s">
        <v>325</v>
      </c>
      <c r="F15" s="21">
        <v>61900.02</v>
      </c>
      <c r="G15" s="20" t="s">
        <v>463</v>
      </c>
      <c r="H15" s="19">
        <f>+Tabla1[[#This Row],[Fecha de Factura]]+45</f>
        <v>42780</v>
      </c>
    </row>
    <row r="16" spans="1:8" s="18" customFormat="1" ht="47.25" x14ac:dyDescent="0.25">
      <c r="A16" s="19" t="str">
        <f>+MID(Tabla1[[#This Row],[Concepto]],1,3)</f>
        <v>LNM</v>
      </c>
      <c r="B16" s="19">
        <v>42735</v>
      </c>
      <c r="C16" s="20" t="s">
        <v>484</v>
      </c>
      <c r="D16" s="20" t="s">
        <v>31</v>
      </c>
      <c r="E16" s="20" t="s">
        <v>359</v>
      </c>
      <c r="F16" s="21">
        <v>20975</v>
      </c>
      <c r="G16" s="20" t="s">
        <v>463</v>
      </c>
      <c r="H16" s="19">
        <f>+Tabla1[[#This Row],[Fecha de Factura]]+45</f>
        <v>42780</v>
      </c>
    </row>
    <row r="17" spans="1:8" s="18" customFormat="1" ht="47.25" x14ac:dyDescent="0.25">
      <c r="A17" s="19" t="str">
        <f>+MID(Tabla1[[#This Row],[Concepto]],1,3)</f>
        <v>LNM</v>
      </c>
      <c r="B17" s="19">
        <v>42735</v>
      </c>
      <c r="C17" s="20" t="s">
        <v>483</v>
      </c>
      <c r="D17" s="20" t="s">
        <v>68</v>
      </c>
      <c r="E17" s="20" t="s">
        <v>417</v>
      </c>
      <c r="F17" s="21">
        <v>6995.01</v>
      </c>
      <c r="G17" s="20" t="s">
        <v>463</v>
      </c>
      <c r="H17" s="19">
        <f>+Tabla1[[#This Row],[Fecha de Factura]]+45</f>
        <v>42780</v>
      </c>
    </row>
    <row r="18" spans="1:8" s="18" customFormat="1" ht="47.25" x14ac:dyDescent="0.25">
      <c r="A18" s="19" t="str">
        <f>+MID(Tabla1[[#This Row],[Concepto]],1,3)</f>
        <v>FEM</v>
      </c>
      <c r="B18" s="19">
        <v>42735</v>
      </c>
      <c r="C18" s="20" t="s">
        <v>482</v>
      </c>
      <c r="D18" s="20" t="s">
        <v>75</v>
      </c>
      <c r="E18" s="20" t="s">
        <v>426</v>
      </c>
      <c r="F18" s="21">
        <v>52020</v>
      </c>
      <c r="G18" s="20" t="s">
        <v>463</v>
      </c>
      <c r="H18" s="19">
        <f>+Tabla1[[#This Row],[Fecha de Factura]]+45</f>
        <v>42780</v>
      </c>
    </row>
    <row r="19" spans="1:8" s="18" customFormat="1" ht="78.75" customHeight="1" x14ac:dyDescent="0.25">
      <c r="A19" s="19" t="str">
        <f>+MID(Tabla1[[#This Row],[Concepto]],1,3)</f>
        <v>FEM</v>
      </c>
      <c r="B19" s="19">
        <v>42735</v>
      </c>
      <c r="C19" s="20" t="s">
        <v>481</v>
      </c>
      <c r="D19" s="20" t="s">
        <v>87</v>
      </c>
      <c r="E19" s="20" t="s">
        <v>459</v>
      </c>
      <c r="F19" s="21">
        <v>14455</v>
      </c>
      <c r="G19" s="20" t="s">
        <v>463</v>
      </c>
      <c r="H19" s="19">
        <f>+Tabla1[[#This Row],[Fecha de Factura]]+45</f>
        <v>42780</v>
      </c>
    </row>
    <row r="20" spans="1:8" s="18" customFormat="1" ht="31.5" x14ac:dyDescent="0.25">
      <c r="A20" s="19" t="str">
        <f>+MID(Tabla1[[#This Row],[Concepto]],1,3)</f>
        <v>JVM</v>
      </c>
      <c r="B20" s="19">
        <v>42998</v>
      </c>
      <c r="C20" s="20" t="s">
        <v>92</v>
      </c>
      <c r="D20" s="20" t="s">
        <v>1</v>
      </c>
      <c r="E20" s="20" t="s">
        <v>292</v>
      </c>
      <c r="F20" s="21">
        <v>52392</v>
      </c>
      <c r="G20" s="20" t="s">
        <v>463</v>
      </c>
      <c r="H20" s="19">
        <f>+Tabla1[[#This Row],[Fecha de Factura]]+45</f>
        <v>43043</v>
      </c>
    </row>
    <row r="21" spans="1:8" s="18" customFormat="1" ht="31.5" x14ac:dyDescent="0.25">
      <c r="A21" s="19" t="str">
        <f>+MID(Tabla1[[#This Row],[Concepto]],1,3)</f>
        <v>REC</v>
      </c>
      <c r="B21" s="19">
        <v>43070</v>
      </c>
      <c r="C21" s="20" t="s">
        <v>93</v>
      </c>
      <c r="D21" s="20" t="s">
        <v>1</v>
      </c>
      <c r="E21" s="20" t="s">
        <v>293</v>
      </c>
      <c r="F21" s="21">
        <v>44745.599999999999</v>
      </c>
      <c r="G21" s="20" t="s">
        <v>463</v>
      </c>
      <c r="H21" s="19">
        <f>+Tabla1[[#This Row],[Fecha de Factura]]+45</f>
        <v>43115</v>
      </c>
    </row>
    <row r="22" spans="1:8" s="18" customFormat="1" ht="15.75" x14ac:dyDescent="0.25">
      <c r="A22" s="19" t="str">
        <f>+MID(Tabla1[[#This Row],[Concepto]],1,3)</f>
        <v>LNM</v>
      </c>
      <c r="B22" s="19">
        <v>43074</v>
      </c>
      <c r="C22" s="20" t="s">
        <v>205</v>
      </c>
      <c r="D22" s="20" t="s">
        <v>44</v>
      </c>
      <c r="E22" s="20" t="s">
        <v>381</v>
      </c>
      <c r="F22" s="21">
        <v>196.8</v>
      </c>
      <c r="G22" s="20" t="s">
        <v>463</v>
      </c>
      <c r="H22" s="19">
        <f>+Tabla1[[#This Row],[Fecha de Factura]]+45</f>
        <v>43119</v>
      </c>
    </row>
    <row r="23" spans="1:8" s="18" customFormat="1" ht="31.5" x14ac:dyDescent="0.25">
      <c r="A23" s="19" t="str">
        <f>+MID(Tabla1[[#This Row],[Concepto]],1,3)</f>
        <v>REC</v>
      </c>
      <c r="B23" s="19">
        <v>43090</v>
      </c>
      <c r="C23" s="20" t="s">
        <v>209</v>
      </c>
      <c r="D23" s="20" t="s">
        <v>47</v>
      </c>
      <c r="E23" s="20" t="s">
        <v>386</v>
      </c>
      <c r="F23" s="21">
        <v>51224</v>
      </c>
      <c r="G23" s="20" t="s">
        <v>463</v>
      </c>
      <c r="H23" s="19">
        <f>+Tabla1[[#This Row],[Fecha de Factura]]+45</f>
        <v>43135</v>
      </c>
    </row>
    <row r="24" spans="1:8" s="18" customFormat="1" ht="31.5" x14ac:dyDescent="0.25">
      <c r="A24" s="19" t="str">
        <f>+MID(Tabla1[[#This Row],[Concepto]],1,3)</f>
        <v>REC</v>
      </c>
      <c r="B24" s="19">
        <v>43090</v>
      </c>
      <c r="C24" s="20" t="s">
        <v>210</v>
      </c>
      <c r="D24" s="20" t="s">
        <v>47</v>
      </c>
      <c r="E24" s="20" t="s">
        <v>386</v>
      </c>
      <c r="F24" s="21">
        <v>27950</v>
      </c>
      <c r="G24" s="20" t="s">
        <v>463</v>
      </c>
      <c r="H24" s="19">
        <f>+Tabla1[[#This Row],[Fecha de Factura]]+45</f>
        <v>43135</v>
      </c>
    </row>
    <row r="25" spans="1:8" s="18" customFormat="1" ht="31.5" x14ac:dyDescent="0.25">
      <c r="A25" s="19" t="str">
        <f>+MID(Tabla1[[#This Row],[Concepto]],1,3)</f>
        <v>REC</v>
      </c>
      <c r="B25" s="19">
        <v>43090</v>
      </c>
      <c r="C25" s="20" t="s">
        <v>211</v>
      </c>
      <c r="D25" s="20" t="s">
        <v>47</v>
      </c>
      <c r="E25" s="20" t="s">
        <v>386</v>
      </c>
      <c r="F25" s="21">
        <v>24570</v>
      </c>
      <c r="G25" s="20" t="s">
        <v>463</v>
      </c>
      <c r="H25" s="19">
        <f>+Tabla1[[#This Row],[Fecha de Factura]]+45</f>
        <v>43135</v>
      </c>
    </row>
    <row r="26" spans="1:8" s="18" customFormat="1" ht="31.5" x14ac:dyDescent="0.25">
      <c r="A26" s="19" t="str">
        <f>+MID(Tabla1[[#This Row],[Concepto]],1,3)</f>
        <v>REC</v>
      </c>
      <c r="B26" s="19">
        <v>43090</v>
      </c>
      <c r="C26" s="20" t="s">
        <v>212</v>
      </c>
      <c r="D26" s="20" t="s">
        <v>47</v>
      </c>
      <c r="E26" s="20" t="s">
        <v>386</v>
      </c>
      <c r="F26" s="21">
        <v>16250</v>
      </c>
      <c r="G26" s="20" t="s">
        <v>463</v>
      </c>
      <c r="H26" s="19">
        <f>+Tabla1[[#This Row],[Fecha de Factura]]+45</f>
        <v>43135</v>
      </c>
    </row>
    <row r="27" spans="1:8" s="18" customFormat="1" ht="31.5" x14ac:dyDescent="0.25">
      <c r="A27" s="19" t="str">
        <f>+MID(Tabla1[[#This Row],[Concepto]],1,3)</f>
        <v>REC</v>
      </c>
      <c r="B27" s="19">
        <v>43090</v>
      </c>
      <c r="C27" s="20" t="s">
        <v>213</v>
      </c>
      <c r="D27" s="20" t="s">
        <v>47</v>
      </c>
      <c r="E27" s="20" t="s">
        <v>386</v>
      </c>
      <c r="F27" s="21">
        <v>42250</v>
      </c>
      <c r="G27" s="20" t="s">
        <v>463</v>
      </c>
      <c r="H27" s="19">
        <f>+Tabla1[[#This Row],[Fecha de Factura]]+45</f>
        <v>43135</v>
      </c>
    </row>
    <row r="28" spans="1:8" s="18" customFormat="1" ht="31.5" x14ac:dyDescent="0.25">
      <c r="A28" s="19" t="str">
        <f>+MID(Tabla1[[#This Row],[Concepto]],1,3)</f>
        <v>FEM</v>
      </c>
      <c r="B28" s="19">
        <v>43146</v>
      </c>
      <c r="C28" s="20" t="s">
        <v>95</v>
      </c>
      <c r="D28" s="20" t="s">
        <v>3</v>
      </c>
      <c r="E28" s="20" t="s">
        <v>295</v>
      </c>
      <c r="F28" s="21">
        <v>12150</v>
      </c>
      <c r="G28" s="20" t="s">
        <v>463</v>
      </c>
      <c r="H28" s="19">
        <f>+Tabla1[[#This Row],[Fecha de Factura]]+45</f>
        <v>43191</v>
      </c>
    </row>
    <row r="29" spans="1:8" s="18" customFormat="1" ht="31.5" x14ac:dyDescent="0.25">
      <c r="A29" s="19" t="str">
        <f>+MID(Tabla1[[#This Row],[Concepto]],1,3)</f>
        <v>FEM</v>
      </c>
      <c r="B29" s="19">
        <v>43152</v>
      </c>
      <c r="C29" s="20" t="s">
        <v>96</v>
      </c>
      <c r="D29" s="20" t="s">
        <v>3</v>
      </c>
      <c r="E29" s="20" t="s">
        <v>296</v>
      </c>
      <c r="F29" s="21">
        <v>10152</v>
      </c>
      <c r="G29" s="20" t="s">
        <v>463</v>
      </c>
      <c r="H29" s="19">
        <f>+Tabla1[[#This Row],[Fecha de Factura]]+45</f>
        <v>43197</v>
      </c>
    </row>
    <row r="30" spans="1:8" s="18" customFormat="1" ht="31.5" x14ac:dyDescent="0.25">
      <c r="A30" s="19" t="str">
        <f>+MID(Tabla1[[#This Row],[Concepto]],1,3)</f>
        <v>FEM</v>
      </c>
      <c r="B30" s="19">
        <v>43166</v>
      </c>
      <c r="C30" s="20" t="s">
        <v>97</v>
      </c>
      <c r="D30" s="20" t="s">
        <v>3</v>
      </c>
      <c r="E30" s="20" t="s">
        <v>297</v>
      </c>
      <c r="F30" s="21">
        <v>11124</v>
      </c>
      <c r="G30" s="20" t="s">
        <v>463</v>
      </c>
      <c r="H30" s="19">
        <f>+Tabla1[[#This Row],[Fecha de Factura]]+45</f>
        <v>43211</v>
      </c>
    </row>
    <row r="31" spans="1:8" s="18" customFormat="1" ht="31.5" x14ac:dyDescent="0.25">
      <c r="A31" s="19" t="str">
        <f>+MID(Tabla1[[#This Row],[Concepto]],1,3)</f>
        <v>JVM</v>
      </c>
      <c r="B31" s="19">
        <v>43536</v>
      </c>
      <c r="C31" s="20" t="s">
        <v>226</v>
      </c>
      <c r="D31" s="20" t="s">
        <v>53</v>
      </c>
      <c r="E31" s="20" t="s">
        <v>398</v>
      </c>
      <c r="F31" s="21">
        <v>34810</v>
      </c>
      <c r="G31" s="20" t="s">
        <v>463</v>
      </c>
      <c r="H31" s="19">
        <f>+Tabla1[[#This Row],[Fecha de Factura]]+45</f>
        <v>43581</v>
      </c>
    </row>
    <row r="32" spans="1:8" s="18" customFormat="1" ht="31.5" x14ac:dyDescent="0.25">
      <c r="A32" s="19" t="str">
        <f>+MID(Tabla1[[#This Row],[Concepto]],1,3)</f>
        <v>FEM</v>
      </c>
      <c r="B32" s="19">
        <v>43724</v>
      </c>
      <c r="C32" s="20" t="s">
        <v>162</v>
      </c>
      <c r="D32" s="20" t="s">
        <v>45</v>
      </c>
      <c r="E32" s="20" t="s">
        <v>382</v>
      </c>
      <c r="F32" s="21">
        <v>62776</v>
      </c>
      <c r="G32" s="20" t="s">
        <v>463</v>
      </c>
      <c r="H32" s="19">
        <f>+Tabla1[[#This Row],[Fecha de Factura]]+45</f>
        <v>43769</v>
      </c>
    </row>
    <row r="33" spans="1:8" s="18" customFormat="1" ht="78.75" x14ac:dyDescent="0.25">
      <c r="A33" s="19" t="str">
        <f>+MID(Tabla1[[#This Row],[Concepto]],1,3)</f>
        <v>FEM</v>
      </c>
      <c r="B33" s="19">
        <v>43745</v>
      </c>
      <c r="C33" s="20" t="s">
        <v>206</v>
      </c>
      <c r="D33" s="20" t="s">
        <v>45</v>
      </c>
      <c r="E33" s="20" t="s">
        <v>383</v>
      </c>
      <c r="F33" s="21">
        <v>7788</v>
      </c>
      <c r="G33" s="20" t="s">
        <v>463</v>
      </c>
      <c r="H33" s="19">
        <f>+Tabla1[[#This Row],[Fecha de Factura]]+45</f>
        <v>43790</v>
      </c>
    </row>
    <row r="34" spans="1:8" s="18" customFormat="1" ht="31.5" x14ac:dyDescent="0.25">
      <c r="A34" s="19" t="str">
        <f>+MID(Tabla1[[#This Row],[Concepto]],1,3)</f>
        <v>REC</v>
      </c>
      <c r="B34" s="19">
        <v>43745</v>
      </c>
      <c r="C34" s="20" t="s">
        <v>250</v>
      </c>
      <c r="D34" s="20" t="s">
        <v>73</v>
      </c>
      <c r="E34" s="20" t="s">
        <v>423</v>
      </c>
      <c r="F34" s="21">
        <v>270279</v>
      </c>
      <c r="G34" s="20" t="s">
        <v>463</v>
      </c>
      <c r="H34" s="19">
        <f>+Tabla1[[#This Row],[Fecha de Factura]]+45</f>
        <v>43790</v>
      </c>
    </row>
    <row r="35" spans="1:8" s="18" customFormat="1" ht="78.75" x14ac:dyDescent="0.25">
      <c r="A35" s="19" t="str">
        <f>+MID(Tabla1[[#This Row],[Concepto]],1,3)</f>
        <v>JVM</v>
      </c>
      <c r="B35" s="19">
        <v>43794</v>
      </c>
      <c r="C35" s="20" t="s">
        <v>271</v>
      </c>
      <c r="D35" s="20" t="s">
        <v>85</v>
      </c>
      <c r="E35" s="20" t="s">
        <v>443</v>
      </c>
      <c r="F35" s="21">
        <v>141305</v>
      </c>
      <c r="G35" s="20" t="s">
        <v>463</v>
      </c>
      <c r="H35" s="19">
        <f>+Tabla1[[#This Row],[Fecha de Factura]]+45</f>
        <v>43839</v>
      </c>
    </row>
    <row r="36" spans="1:8" s="18" customFormat="1" ht="47.25" x14ac:dyDescent="0.25">
      <c r="A36" s="19" t="str">
        <f>+MID(Tabla1[[#This Row],[Concepto]],1,3)</f>
        <v>JVM</v>
      </c>
      <c r="B36" s="19">
        <v>43859</v>
      </c>
      <c r="C36" s="20" t="s">
        <v>116</v>
      </c>
      <c r="D36" s="20" t="s">
        <v>13</v>
      </c>
      <c r="E36" s="20" t="s">
        <v>315</v>
      </c>
      <c r="F36" s="21">
        <v>39189.120000000003</v>
      </c>
      <c r="G36" s="20" t="s">
        <v>463</v>
      </c>
      <c r="H36" s="19">
        <f>+Tabla1[[#This Row],[Fecha de Factura]]+45</f>
        <v>43904</v>
      </c>
    </row>
    <row r="37" spans="1:8" s="18" customFormat="1" ht="47.25" x14ac:dyDescent="0.25">
      <c r="A37" s="19" t="str">
        <f>+MID(Tabla1[[#This Row],[Concepto]],1,3)</f>
        <v>FEM</v>
      </c>
      <c r="B37" s="19">
        <v>43859</v>
      </c>
      <c r="C37" s="20" t="s">
        <v>117</v>
      </c>
      <c r="D37" s="20" t="s">
        <v>13</v>
      </c>
      <c r="E37" s="20" t="s">
        <v>316</v>
      </c>
      <c r="F37" s="21">
        <v>8760</v>
      </c>
      <c r="G37" s="20" t="s">
        <v>463</v>
      </c>
      <c r="H37" s="19">
        <f>+Tabla1[[#This Row],[Fecha de Factura]]+45</f>
        <v>43904</v>
      </c>
    </row>
    <row r="38" spans="1:8" s="18" customFormat="1" ht="31.5" x14ac:dyDescent="0.25">
      <c r="A38" s="19" t="str">
        <f>+MID(Tabla1[[#This Row],[Concepto]],1,3)</f>
        <v>REC</v>
      </c>
      <c r="B38" s="19">
        <v>44032</v>
      </c>
      <c r="C38" s="20" t="s">
        <v>260</v>
      </c>
      <c r="D38" s="20" t="s">
        <v>79</v>
      </c>
      <c r="E38" s="20" t="s">
        <v>432</v>
      </c>
      <c r="F38" s="21">
        <v>464594.84</v>
      </c>
      <c r="G38" s="20" t="s">
        <v>463</v>
      </c>
      <c r="H38" s="19">
        <f>+Tabla1[[#This Row],[Fecha de Factura]]+45</f>
        <v>44077</v>
      </c>
    </row>
    <row r="39" spans="1:8" s="18" customFormat="1" ht="47.25" x14ac:dyDescent="0.25">
      <c r="A39" s="19" t="str">
        <f>+MID(Tabla1[[#This Row],[Concepto]],1,3)</f>
        <v>REC</v>
      </c>
      <c r="B39" s="19">
        <v>44046</v>
      </c>
      <c r="C39" s="20" t="s">
        <v>171</v>
      </c>
      <c r="D39" s="20" t="s">
        <v>32</v>
      </c>
      <c r="E39" s="20" t="s">
        <v>360</v>
      </c>
      <c r="F39" s="21">
        <v>8024</v>
      </c>
      <c r="G39" s="20" t="s">
        <v>463</v>
      </c>
      <c r="H39" s="19">
        <f>+Tabla1[[#This Row],[Fecha de Factura]]+45</f>
        <v>44091</v>
      </c>
    </row>
    <row r="40" spans="1:8" s="18" customFormat="1" ht="47.25" x14ac:dyDescent="0.25">
      <c r="A40" s="19" t="str">
        <f>+MID(Tabla1[[#This Row],[Concepto]],1,3)</f>
        <v>REC</v>
      </c>
      <c r="B40" s="19">
        <v>44095</v>
      </c>
      <c r="C40" s="20" t="s">
        <v>170</v>
      </c>
      <c r="D40" s="20" t="s">
        <v>30</v>
      </c>
      <c r="E40" s="20" t="s">
        <v>358</v>
      </c>
      <c r="F40" s="21">
        <v>178864.4</v>
      </c>
      <c r="G40" s="20" t="s">
        <v>463</v>
      </c>
      <c r="H40" s="19">
        <f>+Tabla1[[#This Row],[Fecha de Factura]]+45</f>
        <v>44140</v>
      </c>
    </row>
    <row r="41" spans="1:8" s="18" customFormat="1" ht="47.25" x14ac:dyDescent="0.25">
      <c r="A41" s="19" t="str">
        <f>+MID(Tabla1[[#This Row],[Concepto]],1,3)</f>
        <v>REC</v>
      </c>
      <c r="B41" s="19">
        <v>44355</v>
      </c>
      <c r="C41" s="20" t="s">
        <v>219</v>
      </c>
      <c r="D41" s="20" t="s">
        <v>50</v>
      </c>
      <c r="E41" s="20" t="s">
        <v>393</v>
      </c>
      <c r="F41" s="21">
        <v>9468.32</v>
      </c>
      <c r="G41" s="20" t="s">
        <v>463</v>
      </c>
      <c r="H41" s="19">
        <f>+Tabla1[[#This Row],[Fecha de Factura]]+45</f>
        <v>44400</v>
      </c>
    </row>
    <row r="42" spans="1:8" s="18" customFormat="1" ht="47.25" x14ac:dyDescent="0.25">
      <c r="A42" s="19" t="str">
        <f>+MID(Tabla1[[#This Row],[Concepto]],1,3)</f>
        <v>REC</v>
      </c>
      <c r="B42" s="19">
        <v>44427</v>
      </c>
      <c r="C42" s="20" t="s">
        <v>265</v>
      </c>
      <c r="D42" s="20" t="s">
        <v>15</v>
      </c>
      <c r="E42" s="20" t="s">
        <v>479</v>
      </c>
      <c r="F42" s="21">
        <v>45878.400000000001</v>
      </c>
      <c r="G42" s="20" t="s">
        <v>463</v>
      </c>
      <c r="H42" s="19">
        <f>+Tabla1[[#This Row],[Fecha de Factura]]+45</f>
        <v>44472</v>
      </c>
    </row>
    <row r="43" spans="1:8" s="18" customFormat="1" ht="47.25" x14ac:dyDescent="0.25">
      <c r="A43" s="19" t="str">
        <f>+MID(Tabla1[[#This Row],[Concepto]],1,3)</f>
        <v>LNM</v>
      </c>
      <c r="B43" s="19">
        <v>44442</v>
      </c>
      <c r="C43" s="20" t="s">
        <v>220</v>
      </c>
      <c r="D43" s="20" t="s">
        <v>50</v>
      </c>
      <c r="E43" s="20" t="s">
        <v>394</v>
      </c>
      <c r="F43" s="21">
        <v>4734.16</v>
      </c>
      <c r="G43" s="20" t="s">
        <v>463</v>
      </c>
      <c r="H43" s="19">
        <f>+Tabla1[[#This Row],[Fecha de Factura]]+45</f>
        <v>44487</v>
      </c>
    </row>
    <row r="44" spans="1:8" s="18" customFormat="1" ht="47.25" x14ac:dyDescent="0.25">
      <c r="A44" s="19" t="str">
        <f>+MID(Tabla1[[#This Row],[Concepto]],1,3)</f>
        <v>REC</v>
      </c>
      <c r="B44" s="19">
        <v>44475</v>
      </c>
      <c r="C44" s="20" t="s">
        <v>221</v>
      </c>
      <c r="D44" s="20" t="s">
        <v>50</v>
      </c>
      <c r="E44" s="20" t="s">
        <v>393</v>
      </c>
      <c r="F44" s="21">
        <v>14202.48</v>
      </c>
      <c r="G44" s="20" t="s">
        <v>463</v>
      </c>
      <c r="H44" s="19">
        <f>+Tabla1[[#This Row],[Fecha de Factura]]+45</f>
        <v>44520</v>
      </c>
    </row>
    <row r="45" spans="1:8" s="18" customFormat="1" ht="78.75" x14ac:dyDescent="0.25">
      <c r="A45" s="19" t="str">
        <f>+MID(Tabla1[[#This Row],[Concepto]],1,3)</f>
        <v>REC</v>
      </c>
      <c r="B45" s="19">
        <v>44520</v>
      </c>
      <c r="C45" s="20" t="s">
        <v>192</v>
      </c>
      <c r="D45" s="20" t="s">
        <v>42</v>
      </c>
      <c r="E45" s="20" t="s">
        <v>379</v>
      </c>
      <c r="F45" s="21">
        <v>21600</v>
      </c>
      <c r="G45" s="20" t="s">
        <v>463</v>
      </c>
      <c r="H45" s="19">
        <f>+Tabla1[[#This Row],[Fecha de Factura]]+45</f>
        <v>44565</v>
      </c>
    </row>
    <row r="46" spans="1:8" s="18" customFormat="1" ht="63" x14ac:dyDescent="0.25">
      <c r="A46" s="19" t="str">
        <f>+MID(Tabla1[[#This Row],[Concepto]],1,3)</f>
        <v>REC</v>
      </c>
      <c r="B46" s="19">
        <v>44592</v>
      </c>
      <c r="C46" s="20" t="s">
        <v>170</v>
      </c>
      <c r="D46" s="20" t="s">
        <v>49</v>
      </c>
      <c r="E46" s="20" t="s">
        <v>388</v>
      </c>
      <c r="F46" s="21">
        <v>6844</v>
      </c>
      <c r="G46" s="20" t="s">
        <v>463</v>
      </c>
      <c r="H46" s="19">
        <f>+Tabla1[[#This Row],[Fecha de Factura]]+45</f>
        <v>44637</v>
      </c>
    </row>
    <row r="47" spans="1:8" s="18" customFormat="1" ht="63" x14ac:dyDescent="0.25">
      <c r="A47" s="19" t="str">
        <f>+MID(Tabla1[[#This Row],[Concepto]],1,3)</f>
        <v>REC</v>
      </c>
      <c r="B47" s="19">
        <v>44630</v>
      </c>
      <c r="C47" s="20" t="s">
        <v>215</v>
      </c>
      <c r="D47" s="20" t="s">
        <v>49</v>
      </c>
      <c r="E47" s="20" t="s">
        <v>389</v>
      </c>
      <c r="F47" s="21">
        <v>6844</v>
      </c>
      <c r="G47" s="20" t="s">
        <v>463</v>
      </c>
      <c r="H47" s="19">
        <f>+Tabla1[[#This Row],[Fecha de Factura]]+45</f>
        <v>44675</v>
      </c>
    </row>
    <row r="48" spans="1:8" s="18" customFormat="1" ht="63" x14ac:dyDescent="0.25">
      <c r="A48" s="19" t="str">
        <f>+MID(Tabla1[[#This Row],[Concepto]],1,3)</f>
        <v>REC</v>
      </c>
      <c r="B48" s="19">
        <v>44645</v>
      </c>
      <c r="C48" s="20" t="s">
        <v>216</v>
      </c>
      <c r="D48" s="20" t="s">
        <v>49</v>
      </c>
      <c r="E48" s="20" t="s">
        <v>389</v>
      </c>
      <c r="F48" s="21">
        <v>6844</v>
      </c>
      <c r="G48" s="20" t="s">
        <v>463</v>
      </c>
      <c r="H48" s="19">
        <f>+Tabla1[[#This Row],[Fecha de Factura]]+45</f>
        <v>44690</v>
      </c>
    </row>
    <row r="49" spans="1:8" s="18" customFormat="1" ht="15.75" x14ac:dyDescent="0.25">
      <c r="A49" s="19" t="str">
        <f>+MID(Tabla1[[#This Row],[Concepto]],1,3)</f>
        <v>FEM</v>
      </c>
      <c r="B49" s="19">
        <v>44685</v>
      </c>
      <c r="C49" s="20" t="s">
        <v>98</v>
      </c>
      <c r="D49" s="20" t="s">
        <v>3</v>
      </c>
      <c r="E49" s="20" t="s">
        <v>298</v>
      </c>
      <c r="F49" s="21">
        <v>13509</v>
      </c>
      <c r="G49" s="20" t="s">
        <v>463</v>
      </c>
      <c r="H49" s="19">
        <f>+Tabla1[[#This Row],[Fecha de Factura]]+45</f>
        <v>44730</v>
      </c>
    </row>
    <row r="50" spans="1:8" s="18" customFormat="1" ht="31.5" x14ac:dyDescent="0.25">
      <c r="A50" s="19" t="str">
        <f>+MID(Tabla1[[#This Row],[Concepto]],1,3)</f>
        <v>REC</v>
      </c>
      <c r="B50" s="19">
        <v>44698</v>
      </c>
      <c r="C50" s="20" t="s">
        <v>217</v>
      </c>
      <c r="D50" s="20" t="s">
        <v>49</v>
      </c>
      <c r="E50" s="20" t="s">
        <v>390</v>
      </c>
      <c r="F50" s="21">
        <v>6844</v>
      </c>
      <c r="G50" s="20" t="s">
        <v>463</v>
      </c>
      <c r="H50" s="19">
        <f>+Tabla1[[#This Row],[Fecha de Factura]]+45</f>
        <v>44743</v>
      </c>
    </row>
    <row r="51" spans="1:8" s="18" customFormat="1" ht="31.5" x14ac:dyDescent="0.25">
      <c r="A51" s="19" t="str">
        <f>+MID(Tabla1[[#This Row],[Concepto]],1,3)</f>
        <v>REC</v>
      </c>
      <c r="B51" s="19">
        <v>44726</v>
      </c>
      <c r="C51" s="20" t="s">
        <v>181</v>
      </c>
      <c r="D51" s="20" t="s">
        <v>49</v>
      </c>
      <c r="E51" s="20" t="s">
        <v>391</v>
      </c>
      <c r="F51" s="21">
        <v>6844</v>
      </c>
      <c r="G51" s="20" t="s">
        <v>463</v>
      </c>
      <c r="H51" s="19">
        <f>+Tabla1[[#This Row],[Fecha de Factura]]+45</f>
        <v>44771</v>
      </c>
    </row>
    <row r="52" spans="1:8" s="18" customFormat="1" ht="31.5" x14ac:dyDescent="0.25">
      <c r="A52" s="19" t="str">
        <f>+MID(Tabla1[[#This Row],[Concepto]],1,3)</f>
        <v>REC</v>
      </c>
      <c r="B52" s="19">
        <v>44753</v>
      </c>
      <c r="C52" s="20" t="s">
        <v>218</v>
      </c>
      <c r="D52" s="20" t="s">
        <v>49</v>
      </c>
      <c r="E52" s="20" t="s">
        <v>392</v>
      </c>
      <c r="F52" s="21">
        <v>6844</v>
      </c>
      <c r="G52" s="20" t="s">
        <v>463</v>
      </c>
      <c r="H52" s="19">
        <f>+Tabla1[[#This Row],[Fecha de Factura]]+45</f>
        <v>44798</v>
      </c>
    </row>
    <row r="53" spans="1:8" s="18" customFormat="1" ht="63" x14ac:dyDescent="0.25">
      <c r="A53" s="19" t="str">
        <f>+MID(Tabla1[[#This Row],[Concepto]],1,3)</f>
        <v>JVM</v>
      </c>
      <c r="B53" s="19">
        <v>44875</v>
      </c>
      <c r="C53" s="20" t="s">
        <v>289</v>
      </c>
      <c r="D53" s="20" t="s">
        <v>89</v>
      </c>
      <c r="E53" s="20" t="s">
        <v>461</v>
      </c>
      <c r="F53" s="21">
        <v>63710</v>
      </c>
      <c r="G53" s="20" t="s">
        <v>463</v>
      </c>
      <c r="H53" s="19">
        <f>+Tabla1[[#This Row],[Fecha de Factura]]+45</f>
        <v>44920</v>
      </c>
    </row>
    <row r="54" spans="1:8" s="18" customFormat="1" ht="47.25" x14ac:dyDescent="0.25">
      <c r="A54" s="19" t="str">
        <f>+MID(Tabla1[[#This Row],[Concepto]],1,3)</f>
        <v>JVM</v>
      </c>
      <c r="B54" s="19">
        <v>44895</v>
      </c>
      <c r="C54" s="20" t="s">
        <v>228</v>
      </c>
      <c r="D54" s="20" t="s">
        <v>55</v>
      </c>
      <c r="E54" s="20" t="s">
        <v>400</v>
      </c>
      <c r="F54" s="21">
        <v>27670</v>
      </c>
      <c r="G54" s="20" t="s">
        <v>463</v>
      </c>
      <c r="H54" s="19">
        <f>+Tabla1[[#This Row],[Fecha de Factura]]+45</f>
        <v>44940</v>
      </c>
    </row>
    <row r="55" spans="1:8" s="18" customFormat="1" ht="47.25" x14ac:dyDescent="0.25">
      <c r="A55" s="19" t="str">
        <f>+MID(Tabla1[[#This Row],[Concepto]],1,3)</f>
        <v>LNM</v>
      </c>
      <c r="B55" s="19">
        <v>44959</v>
      </c>
      <c r="C55" s="20" t="s">
        <v>137</v>
      </c>
      <c r="D55" s="20" t="s">
        <v>18</v>
      </c>
      <c r="E55" s="20" t="s">
        <v>327</v>
      </c>
      <c r="F55" s="21">
        <v>100473.27</v>
      </c>
      <c r="G55" s="20" t="s">
        <v>463</v>
      </c>
      <c r="H55" s="19">
        <f>+Tabla1[[#This Row],[Fecha de Factura]]+45</f>
        <v>45004</v>
      </c>
    </row>
    <row r="56" spans="1:8" s="18" customFormat="1" ht="47.25" x14ac:dyDescent="0.25">
      <c r="A56" s="19" t="str">
        <f>+MID(Tabla1[[#This Row],[Concepto]],1,3)</f>
        <v>FEM</v>
      </c>
      <c r="B56" s="19">
        <v>44963</v>
      </c>
      <c r="C56" s="20" t="s">
        <v>141</v>
      </c>
      <c r="D56" s="20" t="s">
        <v>24</v>
      </c>
      <c r="E56" s="20" t="s">
        <v>344</v>
      </c>
      <c r="F56" s="21">
        <v>81624.5</v>
      </c>
      <c r="G56" s="20" t="s">
        <v>463</v>
      </c>
      <c r="H56" s="19">
        <f>+Tabla1[[#This Row],[Fecha de Factura]]+45</f>
        <v>45008</v>
      </c>
    </row>
    <row r="57" spans="1:8" s="18" customFormat="1" ht="47.25" x14ac:dyDescent="0.25">
      <c r="A57" s="19" t="str">
        <f>+MID(Tabla1[[#This Row],[Concepto]],1,3)</f>
        <v>EMH</v>
      </c>
      <c r="B57" s="19">
        <v>44986</v>
      </c>
      <c r="C57" s="20" t="s">
        <v>138</v>
      </c>
      <c r="D57" s="20" t="s">
        <v>18</v>
      </c>
      <c r="E57" s="20" t="s">
        <v>328</v>
      </c>
      <c r="F57" s="21">
        <v>34350</v>
      </c>
      <c r="G57" s="20" t="s">
        <v>463</v>
      </c>
      <c r="H57" s="19">
        <f>+Tabla1[[#This Row],[Fecha de Factura]]+45</f>
        <v>45031</v>
      </c>
    </row>
    <row r="58" spans="1:8" s="18" customFormat="1" ht="47.25" x14ac:dyDescent="0.25">
      <c r="A58" s="19" t="str">
        <f>+MID(Tabla1[[#This Row],[Concepto]],1,3)</f>
        <v>JVM</v>
      </c>
      <c r="B58" s="19">
        <v>44986</v>
      </c>
      <c r="C58" s="20" t="s">
        <v>229</v>
      </c>
      <c r="D58" s="20" t="s">
        <v>55</v>
      </c>
      <c r="E58" s="20" t="s">
        <v>400</v>
      </c>
      <c r="F58" s="21">
        <v>36165</v>
      </c>
      <c r="G58" s="20" t="s">
        <v>463</v>
      </c>
      <c r="H58" s="19">
        <f>+Tabla1[[#This Row],[Fecha de Factura]]+45</f>
        <v>45031</v>
      </c>
    </row>
    <row r="59" spans="1:8" s="18" customFormat="1" ht="47.25" x14ac:dyDescent="0.25">
      <c r="A59" s="19" t="str">
        <f>+MID(Tabla1[[#This Row],[Concepto]],1,3)</f>
        <v>FEM</v>
      </c>
      <c r="B59" s="19">
        <v>44991</v>
      </c>
      <c r="C59" s="20" t="s">
        <v>142</v>
      </c>
      <c r="D59" s="20" t="s">
        <v>24</v>
      </c>
      <c r="E59" s="20" t="s">
        <v>345</v>
      </c>
      <c r="F59" s="21">
        <v>82902.5</v>
      </c>
      <c r="G59" s="20" t="s">
        <v>463</v>
      </c>
      <c r="H59" s="19">
        <f>+Tabla1[[#This Row],[Fecha de Factura]]+45</f>
        <v>45036</v>
      </c>
    </row>
    <row r="60" spans="1:8" s="18" customFormat="1" ht="47.25" x14ac:dyDescent="0.25">
      <c r="A60" s="19" t="str">
        <f>+MID(Tabla1[[#This Row],[Concepto]],1,3)</f>
        <v>FEM</v>
      </c>
      <c r="B60" s="19">
        <v>44991</v>
      </c>
      <c r="C60" s="20" t="s">
        <v>176</v>
      </c>
      <c r="D60" s="20" t="s">
        <v>36</v>
      </c>
      <c r="E60" s="20" t="s">
        <v>345</v>
      </c>
      <c r="F60" s="21">
        <v>6500</v>
      </c>
      <c r="G60" s="20" t="s">
        <v>463</v>
      </c>
      <c r="H60" s="19">
        <f>+Tabla1[[#This Row],[Fecha de Factura]]+45</f>
        <v>45036</v>
      </c>
    </row>
    <row r="61" spans="1:8" s="18" customFormat="1" ht="47.25" x14ac:dyDescent="0.25">
      <c r="A61" s="19" t="str">
        <f>+MID(Tabla1[[#This Row],[Concepto]],1,3)</f>
        <v>FEM</v>
      </c>
      <c r="B61" s="19">
        <v>44991</v>
      </c>
      <c r="C61" s="20" t="s">
        <v>177</v>
      </c>
      <c r="D61" s="20" t="s">
        <v>36</v>
      </c>
      <c r="E61" s="20" t="s">
        <v>345</v>
      </c>
      <c r="F61" s="21">
        <v>2310</v>
      </c>
      <c r="G61" s="20" t="s">
        <v>463</v>
      </c>
      <c r="H61" s="19">
        <f>+Tabla1[[#This Row],[Fecha de Factura]]+45</f>
        <v>45036</v>
      </c>
    </row>
    <row r="62" spans="1:8" s="18" customFormat="1" ht="47.25" x14ac:dyDescent="0.25">
      <c r="A62" s="19" t="str">
        <f>+MID(Tabla1[[#This Row],[Concepto]],1,3)</f>
        <v>UM-</v>
      </c>
      <c r="B62" s="19">
        <v>45034</v>
      </c>
      <c r="C62" s="20" t="s">
        <v>139</v>
      </c>
      <c r="D62" s="20" t="s">
        <v>18</v>
      </c>
      <c r="E62" s="20" t="s">
        <v>329</v>
      </c>
      <c r="F62" s="21">
        <v>16200</v>
      </c>
      <c r="G62" s="20" t="s">
        <v>463</v>
      </c>
      <c r="H62" s="19">
        <f>+Tabla1[[#This Row],[Fecha de Factura]]+45</f>
        <v>45079</v>
      </c>
    </row>
    <row r="63" spans="1:8" s="18" customFormat="1" ht="78.75" x14ac:dyDescent="0.25">
      <c r="A63" s="19" t="str">
        <f>+MID(Tabla1[[#This Row],[Concepto]],1,3)</f>
        <v>FEM</v>
      </c>
      <c r="B63" s="19">
        <v>45037</v>
      </c>
      <c r="C63" s="20" t="s">
        <v>155</v>
      </c>
      <c r="D63" s="20" t="s">
        <v>24</v>
      </c>
      <c r="E63" s="20" t="s">
        <v>346</v>
      </c>
      <c r="F63" s="21">
        <v>54850</v>
      </c>
      <c r="G63" s="20" t="s">
        <v>463</v>
      </c>
      <c r="H63" s="19">
        <f>+Tabla1[[#This Row],[Fecha de Factura]]+45</f>
        <v>45082</v>
      </c>
    </row>
    <row r="64" spans="1:8" s="18" customFormat="1" ht="47.25" x14ac:dyDescent="0.25">
      <c r="A64" s="19" t="str">
        <f>+MID(Tabla1[[#This Row],[Concepto]],1,3)</f>
        <v>UM-</v>
      </c>
      <c r="B64" s="19">
        <v>45050</v>
      </c>
      <c r="C64" s="20" t="s">
        <v>140</v>
      </c>
      <c r="D64" s="20" t="s">
        <v>18</v>
      </c>
      <c r="E64" s="20" t="s">
        <v>329</v>
      </c>
      <c r="F64" s="21">
        <v>11400</v>
      </c>
      <c r="G64" s="20" t="s">
        <v>463</v>
      </c>
      <c r="H64" s="19">
        <f>+Tabla1[[#This Row],[Fecha de Factura]]+45</f>
        <v>45095</v>
      </c>
    </row>
    <row r="65" spans="1:8" s="18" customFormat="1" ht="47.25" x14ac:dyDescent="0.25">
      <c r="A65" s="19" t="str">
        <f>+MID(Tabla1[[#This Row],[Concepto]],1,3)</f>
        <v>FEM</v>
      </c>
      <c r="B65" s="19">
        <v>45061</v>
      </c>
      <c r="C65" s="20" t="s">
        <v>156</v>
      </c>
      <c r="D65" s="20" t="s">
        <v>24</v>
      </c>
      <c r="E65" s="20" t="s">
        <v>347</v>
      </c>
      <c r="F65" s="21">
        <v>-7940</v>
      </c>
      <c r="G65" s="20" t="s">
        <v>463</v>
      </c>
      <c r="H65" s="19">
        <f>+Tabla1[[#This Row],[Fecha de Factura]]+45</f>
        <v>45106</v>
      </c>
    </row>
    <row r="66" spans="1:8" s="18" customFormat="1" ht="31.5" x14ac:dyDescent="0.25">
      <c r="A66" s="19" t="str">
        <f>+MID(Tabla1[[#This Row],[Concepto]],1,3)</f>
        <v>FEM</v>
      </c>
      <c r="B66" s="19">
        <v>45061</v>
      </c>
      <c r="C66" s="20" t="s">
        <v>157</v>
      </c>
      <c r="D66" s="20" t="s">
        <v>24</v>
      </c>
      <c r="E66" s="20" t="s">
        <v>348</v>
      </c>
      <c r="F66" s="21">
        <v>-270</v>
      </c>
      <c r="G66" s="20" t="s">
        <v>463</v>
      </c>
      <c r="H66" s="19">
        <f>+Tabla1[[#This Row],[Fecha de Factura]]+45</f>
        <v>45106</v>
      </c>
    </row>
    <row r="67" spans="1:8" s="18" customFormat="1" ht="47.25" x14ac:dyDescent="0.25">
      <c r="A67" s="19" t="str">
        <f>+MID(Tabla1[[#This Row],[Concepto]],1,3)</f>
        <v>UM-</v>
      </c>
      <c r="B67" s="19">
        <v>45078</v>
      </c>
      <c r="C67" s="20" t="s">
        <v>141</v>
      </c>
      <c r="D67" s="20" t="s">
        <v>18</v>
      </c>
      <c r="E67" s="20" t="s">
        <v>330</v>
      </c>
      <c r="F67" s="21">
        <v>11400</v>
      </c>
      <c r="G67" s="20" t="s">
        <v>463</v>
      </c>
      <c r="H67" s="19">
        <f>+Tabla1[[#This Row],[Fecha de Factura]]+45</f>
        <v>45123</v>
      </c>
    </row>
    <row r="68" spans="1:8" s="18" customFormat="1" ht="63" x14ac:dyDescent="0.25">
      <c r="A68" s="19" t="str">
        <f>+MID(Tabla1[[#This Row],[Concepto]],1,3)</f>
        <v>EMH</v>
      </c>
      <c r="B68" s="19">
        <v>45078</v>
      </c>
      <c r="C68" s="20" t="s">
        <v>142</v>
      </c>
      <c r="D68" s="20" t="s">
        <v>18</v>
      </c>
      <c r="E68" s="20" t="s">
        <v>331</v>
      </c>
      <c r="F68" s="21">
        <v>32330</v>
      </c>
      <c r="G68" s="20" t="s">
        <v>463</v>
      </c>
      <c r="H68" s="19">
        <f>+Tabla1[[#This Row],[Fecha de Factura]]+45</f>
        <v>45123</v>
      </c>
    </row>
    <row r="69" spans="1:8" s="18" customFormat="1" ht="63" x14ac:dyDescent="0.25">
      <c r="A69" s="19" t="str">
        <f>+MID(Tabla1[[#This Row],[Concepto]],1,3)</f>
        <v>JVM</v>
      </c>
      <c r="B69" s="19">
        <v>45078</v>
      </c>
      <c r="C69" s="20" t="s">
        <v>143</v>
      </c>
      <c r="D69" s="20" t="s">
        <v>18</v>
      </c>
      <c r="E69" s="20" t="s">
        <v>332</v>
      </c>
      <c r="F69" s="21">
        <v>40676</v>
      </c>
      <c r="G69" s="20" t="s">
        <v>463</v>
      </c>
      <c r="H69" s="19">
        <f>+Tabla1[[#This Row],[Fecha de Factura]]+45</f>
        <v>45123</v>
      </c>
    </row>
    <row r="70" spans="1:8" s="18" customFormat="1" ht="47.25" x14ac:dyDescent="0.25">
      <c r="A70" s="19" t="str">
        <f>+MID(Tabla1[[#This Row],[Concepto]],1,3)</f>
        <v>UM-</v>
      </c>
      <c r="B70" s="19">
        <v>45084</v>
      </c>
      <c r="C70" s="20" t="s">
        <v>144</v>
      </c>
      <c r="D70" s="20" t="s">
        <v>18</v>
      </c>
      <c r="E70" s="20" t="s">
        <v>333</v>
      </c>
      <c r="F70" s="21">
        <v>12800</v>
      </c>
      <c r="G70" s="20" t="s">
        <v>463</v>
      </c>
      <c r="H70" s="19">
        <f>+Tabla1[[#This Row],[Fecha de Factura]]+45</f>
        <v>45129</v>
      </c>
    </row>
    <row r="71" spans="1:8" s="18" customFormat="1" ht="47.25" x14ac:dyDescent="0.25">
      <c r="A71" s="19" t="str">
        <f>+MID(Tabla1[[#This Row],[Concepto]],1,3)</f>
        <v>JVM</v>
      </c>
      <c r="B71" s="19">
        <v>45110</v>
      </c>
      <c r="C71" s="20" t="s">
        <v>145</v>
      </c>
      <c r="D71" s="20" t="s">
        <v>18</v>
      </c>
      <c r="E71" s="20" t="s">
        <v>334</v>
      </c>
      <c r="F71" s="21">
        <v>55400</v>
      </c>
      <c r="G71" s="20" t="s">
        <v>463</v>
      </c>
      <c r="H71" s="19">
        <f>+Tabla1[[#This Row],[Fecha de Factura]]+45</f>
        <v>45155</v>
      </c>
    </row>
    <row r="72" spans="1:8" s="18" customFormat="1" ht="47.25" x14ac:dyDescent="0.25">
      <c r="A72" s="19" t="str">
        <f>+MID(Tabla1[[#This Row],[Concepto]],1,3)</f>
        <v>REC</v>
      </c>
      <c r="B72" s="19">
        <v>45114</v>
      </c>
      <c r="C72" s="20" t="s">
        <v>231</v>
      </c>
      <c r="D72" s="20" t="s">
        <v>57</v>
      </c>
      <c r="E72" s="20" t="s">
        <v>402</v>
      </c>
      <c r="F72" s="21">
        <v>207986.8</v>
      </c>
      <c r="G72" s="20" t="s">
        <v>463</v>
      </c>
      <c r="H72" s="19">
        <f>+Tabla1[[#This Row],[Fecha de Factura]]+45</f>
        <v>45159</v>
      </c>
    </row>
    <row r="73" spans="1:8" s="18" customFormat="1" ht="47.25" x14ac:dyDescent="0.25">
      <c r="A73" s="19" t="str">
        <f>+MID(Tabla1[[#This Row],[Concepto]],1,3)</f>
        <v>JVM</v>
      </c>
      <c r="B73" s="19">
        <v>45126</v>
      </c>
      <c r="C73" s="20" t="s">
        <v>146</v>
      </c>
      <c r="D73" s="20" t="s">
        <v>18</v>
      </c>
      <c r="E73" s="20" t="s">
        <v>335</v>
      </c>
      <c r="F73" s="21">
        <v>34400</v>
      </c>
      <c r="G73" s="20" t="s">
        <v>463</v>
      </c>
      <c r="H73" s="19">
        <f>+Tabla1[[#This Row],[Fecha de Factura]]+45</f>
        <v>45171</v>
      </c>
    </row>
    <row r="74" spans="1:8" s="18" customFormat="1" ht="47.25" x14ac:dyDescent="0.25">
      <c r="A74" s="19" t="str">
        <f>+MID(Tabla1[[#This Row],[Concepto]],1,3)</f>
        <v>REC</v>
      </c>
      <c r="B74" s="19">
        <v>45175</v>
      </c>
      <c r="C74" s="20" t="s">
        <v>232</v>
      </c>
      <c r="D74" s="20" t="s">
        <v>57</v>
      </c>
      <c r="E74" s="20" t="s">
        <v>403</v>
      </c>
      <c r="F74" s="21">
        <v>24697.4</v>
      </c>
      <c r="G74" s="20" t="s">
        <v>463</v>
      </c>
      <c r="H74" s="19">
        <f>+Tabla1[[#This Row],[Fecha de Factura]]+45</f>
        <v>45220</v>
      </c>
    </row>
    <row r="75" spans="1:8" s="18" customFormat="1" ht="47.25" x14ac:dyDescent="0.25">
      <c r="A75" s="19" t="str">
        <f>+MID(Tabla1[[#This Row],[Concepto]],1,3)</f>
        <v>FEM</v>
      </c>
      <c r="B75" s="19">
        <v>45226</v>
      </c>
      <c r="C75" s="20" t="s">
        <v>174</v>
      </c>
      <c r="D75" s="20" t="s">
        <v>35</v>
      </c>
      <c r="E75" s="20" t="s">
        <v>364</v>
      </c>
      <c r="F75" s="21">
        <v>1741.2</v>
      </c>
      <c r="G75" s="20" t="s">
        <v>463</v>
      </c>
      <c r="H75" s="19">
        <f>+Tabla1[[#This Row],[Fecha de Factura]]+45</f>
        <v>45271</v>
      </c>
    </row>
    <row r="76" spans="1:8" s="18" customFormat="1" ht="31.5" x14ac:dyDescent="0.25">
      <c r="A76" s="19" t="str">
        <f>+MID(Tabla1[[#This Row],[Concepto]],1,3)</f>
        <v>REC</v>
      </c>
      <c r="B76" s="19">
        <v>45282</v>
      </c>
      <c r="C76" s="20" t="s">
        <v>108</v>
      </c>
      <c r="D76" s="20" t="s">
        <v>39</v>
      </c>
      <c r="E76" s="20" t="s">
        <v>480</v>
      </c>
      <c r="F76" s="21">
        <v>50000</v>
      </c>
      <c r="G76" s="20" t="s">
        <v>463</v>
      </c>
      <c r="H76" s="19">
        <f>+Tabla1[[#This Row],[Fecha de Factura]]+45</f>
        <v>45327</v>
      </c>
    </row>
    <row r="77" spans="1:8" s="18" customFormat="1" ht="63" x14ac:dyDescent="0.25">
      <c r="A77" s="19" t="str">
        <f>+MID(Tabla1[[#This Row],[Concepto]],1,3)</f>
        <v>JVM</v>
      </c>
      <c r="B77" s="19">
        <v>45365</v>
      </c>
      <c r="C77" s="20" t="s">
        <v>251</v>
      </c>
      <c r="D77" s="20" t="s">
        <v>74</v>
      </c>
      <c r="E77" s="20" t="s">
        <v>424</v>
      </c>
      <c r="F77" s="21">
        <v>14220.26</v>
      </c>
      <c r="G77" s="20" t="s">
        <v>463</v>
      </c>
      <c r="H77" s="19">
        <f>+Tabla1[[#This Row],[Fecha de Factura]]+45</f>
        <v>45410</v>
      </c>
    </row>
    <row r="78" spans="1:8" s="18" customFormat="1" ht="47.25" x14ac:dyDescent="0.25">
      <c r="A78" s="19" t="str">
        <f>+MID(Tabla1[[#This Row],[Concepto]],1,3)</f>
        <v>REC</v>
      </c>
      <c r="B78" s="19">
        <v>45371</v>
      </c>
      <c r="C78" s="20" t="s">
        <v>182</v>
      </c>
      <c r="D78" s="20" t="s">
        <v>38</v>
      </c>
      <c r="E78" s="20" t="s">
        <v>371</v>
      </c>
      <c r="F78" s="21">
        <v>1504500</v>
      </c>
      <c r="G78" s="20" t="s">
        <v>463</v>
      </c>
      <c r="H78" s="19">
        <f>+Tabla1[[#This Row],[Fecha de Factura]]+45</f>
        <v>45416</v>
      </c>
    </row>
    <row r="79" spans="1:8" s="18" customFormat="1" ht="63" x14ac:dyDescent="0.25">
      <c r="A79" s="19" t="str">
        <f>+MID(Tabla1[[#This Row],[Concepto]],1,3)</f>
        <v>FEM</v>
      </c>
      <c r="B79" s="19">
        <v>45387</v>
      </c>
      <c r="C79" s="20" t="s">
        <v>114</v>
      </c>
      <c r="D79" s="20" t="s">
        <v>11</v>
      </c>
      <c r="E79" s="20" t="s">
        <v>313</v>
      </c>
      <c r="F79" s="21">
        <v>93400</v>
      </c>
      <c r="G79" s="20" t="s">
        <v>463</v>
      </c>
      <c r="H79" s="19">
        <f>+Tabla1[[#This Row],[Fecha de Factura]]+45</f>
        <v>45432</v>
      </c>
    </row>
    <row r="80" spans="1:8" s="18" customFormat="1" ht="78.75" x14ac:dyDescent="0.25">
      <c r="A80" s="19" t="str">
        <f>+MID(Tabla1[[#This Row],[Concepto]],1,3)</f>
        <v>LNM</v>
      </c>
      <c r="B80" s="19">
        <v>45391</v>
      </c>
      <c r="C80" s="20" t="s">
        <v>288</v>
      </c>
      <c r="D80" s="20" t="s">
        <v>88</v>
      </c>
      <c r="E80" s="20" t="s">
        <v>460</v>
      </c>
      <c r="F80" s="21">
        <v>35754.78</v>
      </c>
      <c r="G80" s="20" t="s">
        <v>463</v>
      </c>
      <c r="H80" s="19">
        <f>+Tabla1[[#This Row],[Fecha de Factura]]+45</f>
        <v>45436</v>
      </c>
    </row>
    <row r="81" spans="1:8" s="18" customFormat="1" ht="47.25" x14ac:dyDescent="0.25">
      <c r="A81" s="19" t="str">
        <f>+MID(Tabla1[[#This Row],[Concepto]],1,3)</f>
        <v>REC</v>
      </c>
      <c r="B81" s="19">
        <v>45636</v>
      </c>
      <c r="C81" s="20" t="s">
        <v>152</v>
      </c>
      <c r="D81" s="20" t="s">
        <v>22</v>
      </c>
      <c r="E81" s="20" t="s">
        <v>341</v>
      </c>
      <c r="F81" s="21">
        <v>84747.6</v>
      </c>
      <c r="G81" s="20" t="s">
        <v>463</v>
      </c>
      <c r="H81" s="19">
        <f>+Tabla1[[#This Row],[Fecha de Factura]]+45</f>
        <v>45681</v>
      </c>
    </row>
    <row r="82" spans="1:8" s="18" customFormat="1" ht="63" x14ac:dyDescent="0.25">
      <c r="A82" s="19" t="str">
        <f>+MID(Tabla1[[#This Row],[Concepto]],1,3)</f>
        <v>REC</v>
      </c>
      <c r="B82" s="19">
        <v>45643</v>
      </c>
      <c r="C82" s="20" t="s">
        <v>225</v>
      </c>
      <c r="D82" s="20" t="s">
        <v>52</v>
      </c>
      <c r="E82" s="20" t="s">
        <v>397</v>
      </c>
      <c r="F82" s="21">
        <v>599676</v>
      </c>
      <c r="G82" s="20" t="s">
        <v>463</v>
      </c>
      <c r="H82" s="19">
        <f>+Tabla1[[#This Row],[Fecha de Factura]]+45</f>
        <v>45688</v>
      </c>
    </row>
    <row r="83" spans="1:8" s="18" customFormat="1" ht="47.25" x14ac:dyDescent="0.25">
      <c r="A83" s="19" t="str">
        <f>+MID(Tabla1[[#This Row],[Concepto]],1,3)</f>
        <v>EMH</v>
      </c>
      <c r="B83" s="19">
        <v>45667</v>
      </c>
      <c r="C83" s="20" t="s">
        <v>267</v>
      </c>
      <c r="D83" s="20" t="s">
        <v>84</v>
      </c>
      <c r="E83" s="20" t="s">
        <v>438</v>
      </c>
      <c r="F83" s="21">
        <v>9204</v>
      </c>
      <c r="G83" s="20" t="s">
        <v>463</v>
      </c>
      <c r="H83" s="19">
        <f>+Tabla1[[#This Row],[Fecha de Factura]]+45</f>
        <v>45712</v>
      </c>
    </row>
    <row r="84" spans="1:8" s="18" customFormat="1" ht="78.75" x14ac:dyDescent="0.25">
      <c r="A84" s="19" t="str">
        <f>+MID(Tabla1[[#This Row],[Concepto]],1,3)</f>
        <v>REC</v>
      </c>
      <c r="B84" s="19">
        <v>45673</v>
      </c>
      <c r="C84" s="20" t="s">
        <v>150</v>
      </c>
      <c r="D84" s="20" t="s">
        <v>21</v>
      </c>
      <c r="E84" s="20" t="s">
        <v>339</v>
      </c>
      <c r="F84" s="21">
        <v>1662660.74</v>
      </c>
      <c r="G84" s="20" t="s">
        <v>463</v>
      </c>
      <c r="H84" s="19">
        <f>+Tabla1[[#This Row],[Fecha de Factura]]+45</f>
        <v>45718</v>
      </c>
    </row>
    <row r="85" spans="1:8" s="18" customFormat="1" ht="78.75" x14ac:dyDescent="0.25">
      <c r="A85" s="19" t="str">
        <f>+MID(Tabla1[[#This Row],[Concepto]],1,3)</f>
        <v>REC</v>
      </c>
      <c r="B85" s="19">
        <v>45692</v>
      </c>
      <c r="C85" s="20" t="s">
        <v>147</v>
      </c>
      <c r="D85" s="20" t="s">
        <v>19</v>
      </c>
      <c r="E85" s="20" t="s">
        <v>336</v>
      </c>
      <c r="F85" s="21">
        <v>35046</v>
      </c>
      <c r="G85" s="20" t="s">
        <v>463</v>
      </c>
      <c r="H85" s="19">
        <f>+Tabla1[[#This Row],[Fecha de Factura]]+45</f>
        <v>45737</v>
      </c>
    </row>
    <row r="86" spans="1:8" s="18" customFormat="1" ht="47.25" x14ac:dyDescent="0.25">
      <c r="A86" s="19" t="str">
        <f>+MID(Tabla1[[#This Row],[Concepto]],1,3)</f>
        <v>EMH</v>
      </c>
      <c r="B86" s="19">
        <v>45693</v>
      </c>
      <c r="C86" s="20" t="s">
        <v>268</v>
      </c>
      <c r="D86" s="20" t="s">
        <v>84</v>
      </c>
      <c r="E86" s="20" t="s">
        <v>439</v>
      </c>
      <c r="F86" s="21">
        <v>9204</v>
      </c>
      <c r="G86" s="20" t="s">
        <v>463</v>
      </c>
      <c r="H86" s="19">
        <f>+Tabla1[[#This Row],[Fecha de Factura]]+45</f>
        <v>45738</v>
      </c>
    </row>
    <row r="87" spans="1:8" s="18" customFormat="1" ht="63" x14ac:dyDescent="0.25">
      <c r="A87" s="19" t="str">
        <f>+MID(Tabla1[[#This Row],[Concepto]],1,3)</f>
        <v>JVM</v>
      </c>
      <c r="B87" s="19">
        <v>45696</v>
      </c>
      <c r="C87" s="20" t="s">
        <v>261</v>
      </c>
      <c r="D87" s="20" t="s">
        <v>80</v>
      </c>
      <c r="E87" s="20" t="s">
        <v>433</v>
      </c>
      <c r="F87" s="21">
        <v>77626</v>
      </c>
      <c r="G87" s="20" t="s">
        <v>463</v>
      </c>
      <c r="H87" s="19">
        <f>+Tabla1[[#This Row],[Fecha de Factura]]+45</f>
        <v>45741</v>
      </c>
    </row>
    <row r="88" spans="1:8" s="18" customFormat="1" ht="47.25" x14ac:dyDescent="0.25">
      <c r="A88" s="19" t="str">
        <f>+MID(Tabla1[[#This Row],[Concepto]],1,3)</f>
        <v>REC</v>
      </c>
      <c r="B88" s="19">
        <v>45698</v>
      </c>
      <c r="C88" s="20" t="s">
        <v>243</v>
      </c>
      <c r="D88" s="20" t="s">
        <v>66</v>
      </c>
      <c r="E88" s="20" t="s">
        <v>414</v>
      </c>
      <c r="F88" s="21">
        <v>5000000</v>
      </c>
      <c r="G88" s="20" t="s">
        <v>463</v>
      </c>
      <c r="H88" s="19">
        <f>+Tabla1[[#This Row],[Fecha de Factura]]+45</f>
        <v>45743</v>
      </c>
    </row>
    <row r="89" spans="1:8" s="18" customFormat="1" ht="63" x14ac:dyDescent="0.25">
      <c r="A89" s="19" t="str">
        <f>+MID(Tabla1[[#This Row],[Concepto]],1,3)</f>
        <v>REC</v>
      </c>
      <c r="B89" s="19">
        <v>45700</v>
      </c>
      <c r="C89" s="20" t="s">
        <v>244</v>
      </c>
      <c r="D89" s="20" t="s">
        <v>66</v>
      </c>
      <c r="E89" s="20" t="s">
        <v>415</v>
      </c>
      <c r="F89" s="21">
        <v>1363738</v>
      </c>
      <c r="G89" s="20" t="s">
        <v>463</v>
      </c>
      <c r="H89" s="19">
        <f>+Tabla1[[#This Row],[Fecha de Factura]]+45</f>
        <v>45745</v>
      </c>
    </row>
    <row r="90" spans="1:8" s="18" customFormat="1" ht="78.75" x14ac:dyDescent="0.25">
      <c r="A90" s="19" t="str">
        <f>+MID(Tabla1[[#This Row],[Concepto]],1,3)</f>
        <v>JVM</v>
      </c>
      <c r="B90" s="19">
        <v>45713</v>
      </c>
      <c r="C90" s="20" t="s">
        <v>272</v>
      </c>
      <c r="D90" s="20" t="s">
        <v>86</v>
      </c>
      <c r="E90" s="20" t="s">
        <v>444</v>
      </c>
      <c r="F90" s="21">
        <v>3265.65</v>
      </c>
      <c r="G90" s="20" t="s">
        <v>463</v>
      </c>
      <c r="H90" s="19">
        <f>+Tabla1[[#This Row],[Fecha de Factura]]+45</f>
        <v>45758</v>
      </c>
    </row>
    <row r="91" spans="1:8" s="18" customFormat="1" ht="94.5" x14ac:dyDescent="0.25">
      <c r="A91" s="19" t="str">
        <f>+MID(Tabla1[[#This Row],[Concepto]],1,3)</f>
        <v>REC</v>
      </c>
      <c r="B91" s="19">
        <v>45720</v>
      </c>
      <c r="C91" s="20" t="s">
        <v>173</v>
      </c>
      <c r="D91" s="20" t="s">
        <v>34</v>
      </c>
      <c r="E91" s="20" t="s">
        <v>363</v>
      </c>
      <c r="F91" s="21">
        <v>178319.42</v>
      </c>
      <c r="G91" s="20" t="s">
        <v>463</v>
      </c>
      <c r="H91" s="19">
        <f>+Tabla1[[#This Row],[Fecha de Factura]]+45</f>
        <v>45765</v>
      </c>
    </row>
    <row r="92" spans="1:8" s="18" customFormat="1" ht="63" x14ac:dyDescent="0.25">
      <c r="A92" s="19" t="str">
        <f>+MID(Tabla1[[#This Row],[Concepto]],1,3)</f>
        <v>JVM</v>
      </c>
      <c r="B92" s="19">
        <v>45721</v>
      </c>
      <c r="C92" s="20" t="s">
        <v>249</v>
      </c>
      <c r="D92" s="20" t="s">
        <v>72</v>
      </c>
      <c r="E92" s="20" t="s">
        <v>422</v>
      </c>
      <c r="F92" s="21">
        <v>19843.189999999999</v>
      </c>
      <c r="G92" s="20" t="s">
        <v>463</v>
      </c>
      <c r="H92" s="19">
        <f>+Tabla1[[#This Row],[Fecha de Factura]]+45</f>
        <v>45766</v>
      </c>
    </row>
    <row r="93" spans="1:8" s="18" customFormat="1" ht="94.5" x14ac:dyDescent="0.25">
      <c r="A93" s="19" t="str">
        <f>+MID(Tabla1[[#This Row],[Concepto]],1,3)</f>
        <v>JVM</v>
      </c>
      <c r="B93" s="19">
        <v>45723</v>
      </c>
      <c r="C93" s="20" t="s">
        <v>255</v>
      </c>
      <c r="D93" s="20" t="s">
        <v>77</v>
      </c>
      <c r="E93" s="20" t="s">
        <v>428</v>
      </c>
      <c r="F93" s="21">
        <v>85001.3</v>
      </c>
      <c r="G93" s="20" t="s">
        <v>463</v>
      </c>
      <c r="H93" s="19">
        <f>+Tabla1[[#This Row],[Fecha de Factura]]+45</f>
        <v>45768</v>
      </c>
    </row>
    <row r="94" spans="1:8" s="18" customFormat="1" ht="94.5" x14ac:dyDescent="0.25">
      <c r="A94" s="19" t="str">
        <f>+MID(Tabla1[[#This Row],[Concepto]],1,3)</f>
        <v>JVM</v>
      </c>
      <c r="B94" s="19">
        <v>45723</v>
      </c>
      <c r="C94" s="20" t="s">
        <v>256</v>
      </c>
      <c r="D94" s="20" t="s">
        <v>77</v>
      </c>
      <c r="E94" s="20" t="s">
        <v>428</v>
      </c>
      <c r="F94" s="21">
        <v>112500.02</v>
      </c>
      <c r="G94" s="20" t="s">
        <v>463</v>
      </c>
      <c r="H94" s="19">
        <f>+Tabla1[[#This Row],[Fecha de Factura]]+45</f>
        <v>45768</v>
      </c>
    </row>
    <row r="95" spans="1:8" s="18" customFormat="1" ht="63" x14ac:dyDescent="0.25">
      <c r="A95" s="19" t="str">
        <f>+MID(Tabla1[[#This Row],[Concepto]],1,3)</f>
        <v>JVM</v>
      </c>
      <c r="B95" s="19">
        <v>45726</v>
      </c>
      <c r="C95" s="20" t="s">
        <v>262</v>
      </c>
      <c r="D95" s="20" t="s">
        <v>80</v>
      </c>
      <c r="E95" s="20" t="s">
        <v>433</v>
      </c>
      <c r="F95" s="21">
        <v>311423</v>
      </c>
      <c r="G95" s="20" t="s">
        <v>463</v>
      </c>
      <c r="H95" s="19">
        <f>+Tabla1[[#This Row],[Fecha de Factura]]+45</f>
        <v>45771</v>
      </c>
    </row>
    <row r="96" spans="1:8" s="18" customFormat="1" ht="63" x14ac:dyDescent="0.25">
      <c r="A96" s="19" t="str">
        <f>+MID(Tabla1[[#This Row],[Concepto]],1,3)</f>
        <v>JVM</v>
      </c>
      <c r="B96" s="19">
        <v>45727</v>
      </c>
      <c r="C96" s="20" t="s">
        <v>159</v>
      </c>
      <c r="D96" s="20" t="s">
        <v>26</v>
      </c>
      <c r="E96" s="20" t="s">
        <v>350</v>
      </c>
      <c r="F96" s="21">
        <v>176500</v>
      </c>
      <c r="G96" s="20" t="s">
        <v>463</v>
      </c>
      <c r="H96" s="19">
        <f>+Tabla1[[#This Row],[Fecha de Factura]]+45</f>
        <v>45772</v>
      </c>
    </row>
    <row r="97" spans="1:8" s="18" customFormat="1" ht="47.25" x14ac:dyDescent="0.25">
      <c r="A97" s="19" t="str">
        <f>+MID(Tabla1[[#This Row],[Concepto]],1,3)</f>
        <v>EMH</v>
      </c>
      <c r="B97" s="19">
        <v>45728</v>
      </c>
      <c r="C97" s="20" t="s">
        <v>243</v>
      </c>
      <c r="D97" s="20" t="s">
        <v>84</v>
      </c>
      <c r="E97" s="20" t="s">
        <v>440</v>
      </c>
      <c r="F97" s="21">
        <v>9204</v>
      </c>
      <c r="G97" s="20" t="s">
        <v>463</v>
      </c>
      <c r="H97" s="19">
        <f>+Tabla1[[#This Row],[Fecha de Factura]]+45</f>
        <v>45773</v>
      </c>
    </row>
    <row r="98" spans="1:8" s="18" customFormat="1" ht="94.5" x14ac:dyDescent="0.25">
      <c r="A98" s="19" t="str">
        <f>+MID(Tabla1[[#This Row],[Concepto]],1,3)</f>
        <v>REC</v>
      </c>
      <c r="B98" s="19">
        <v>45730</v>
      </c>
      <c r="C98" s="20" t="s">
        <v>115</v>
      </c>
      <c r="D98" s="20" t="s">
        <v>12</v>
      </c>
      <c r="E98" s="20" t="s">
        <v>314</v>
      </c>
      <c r="F98" s="21">
        <v>582143.5</v>
      </c>
      <c r="G98" s="20" t="s">
        <v>463</v>
      </c>
      <c r="H98" s="19">
        <f>+Tabla1[[#This Row],[Fecha de Factura]]+45</f>
        <v>45775</v>
      </c>
    </row>
    <row r="99" spans="1:8" s="18" customFormat="1" ht="78.75" x14ac:dyDescent="0.25">
      <c r="A99" s="19" t="str">
        <f>+MID(Tabla1[[#This Row],[Concepto]],1,3)</f>
        <v>FEM</v>
      </c>
      <c r="B99" s="19">
        <v>45733</v>
      </c>
      <c r="C99" s="20" t="s">
        <v>99</v>
      </c>
      <c r="D99" s="20" t="s">
        <v>4</v>
      </c>
      <c r="E99" s="20" t="s">
        <v>299</v>
      </c>
      <c r="F99" s="21">
        <v>1350</v>
      </c>
      <c r="G99" s="20" t="s">
        <v>463</v>
      </c>
      <c r="H99" s="19">
        <f>+Tabla1[[#This Row],[Fecha de Factura]]+45</f>
        <v>45778</v>
      </c>
    </row>
    <row r="100" spans="1:8" s="18" customFormat="1" ht="47.25" x14ac:dyDescent="0.25">
      <c r="A100" s="19" t="str">
        <f>+MID(Tabla1[[#This Row],[Concepto]],1,3)</f>
        <v>LNM</v>
      </c>
      <c r="B100" s="19">
        <v>45736</v>
      </c>
      <c r="C100" s="20" t="s">
        <v>175</v>
      </c>
      <c r="D100" s="20" t="s">
        <v>35</v>
      </c>
      <c r="E100" s="20" t="s">
        <v>365</v>
      </c>
      <c r="F100" s="21">
        <v>115740</v>
      </c>
      <c r="G100" s="20" t="s">
        <v>463</v>
      </c>
      <c r="H100" s="19">
        <f>+Tabla1[[#This Row],[Fecha de Factura]]+45</f>
        <v>45781</v>
      </c>
    </row>
    <row r="101" spans="1:8" s="18" customFormat="1" ht="78.75" x14ac:dyDescent="0.25">
      <c r="A101" s="19" t="str">
        <f>+MID(Tabla1[[#This Row],[Concepto]],1,3)</f>
        <v>REC</v>
      </c>
      <c r="B101" s="19">
        <v>45736</v>
      </c>
      <c r="C101" s="20" t="s">
        <v>265</v>
      </c>
      <c r="D101" s="20" t="s">
        <v>81</v>
      </c>
      <c r="E101" s="20" t="s">
        <v>435</v>
      </c>
      <c r="F101" s="21">
        <v>165200</v>
      </c>
      <c r="G101" s="20" t="s">
        <v>463</v>
      </c>
      <c r="H101" s="19">
        <f>+Tabla1[[#This Row],[Fecha de Factura]]+45</f>
        <v>45781</v>
      </c>
    </row>
    <row r="102" spans="1:8" s="18" customFormat="1" ht="31.5" x14ac:dyDescent="0.25">
      <c r="A102" s="19" t="str">
        <f>+MID(Tabla1[[#This Row],[Concepto]],1,3)</f>
        <v>REC</v>
      </c>
      <c r="B102" s="19">
        <v>45741</v>
      </c>
      <c r="C102" s="20" t="s">
        <v>112</v>
      </c>
      <c r="D102" s="20" t="s">
        <v>9</v>
      </c>
      <c r="E102" s="20" t="s">
        <v>311</v>
      </c>
      <c r="F102" s="21">
        <v>22050</v>
      </c>
      <c r="G102" s="20" t="s">
        <v>463</v>
      </c>
      <c r="H102" s="19">
        <f>+Tabla1[[#This Row],[Fecha de Factura]]+45</f>
        <v>45786</v>
      </c>
    </row>
    <row r="103" spans="1:8" s="18" customFormat="1" ht="78.75" x14ac:dyDescent="0.25">
      <c r="A103" s="19" t="str">
        <f>+MID(Tabla1[[#This Row],[Concepto]],1,3)</f>
        <v>FEM</v>
      </c>
      <c r="B103" s="19">
        <v>45744</v>
      </c>
      <c r="C103" s="20" t="s">
        <v>100</v>
      </c>
      <c r="D103" s="20" t="s">
        <v>4</v>
      </c>
      <c r="E103" s="20" t="s">
        <v>300</v>
      </c>
      <c r="F103" s="21">
        <v>6000</v>
      </c>
      <c r="G103" s="20" t="s">
        <v>463</v>
      </c>
      <c r="H103" s="19">
        <f>+Tabla1[[#This Row],[Fecha de Factura]]+45</f>
        <v>45789</v>
      </c>
    </row>
    <row r="104" spans="1:8" s="18" customFormat="1" ht="47.25" x14ac:dyDescent="0.25">
      <c r="A104" s="19" t="str">
        <f>+MID(Tabla1[[#This Row],[Concepto]],1,3)</f>
        <v>FEM</v>
      </c>
      <c r="B104" s="19">
        <v>45747</v>
      </c>
      <c r="C104" s="20" t="s">
        <v>273</v>
      </c>
      <c r="D104" s="20" t="s">
        <v>86</v>
      </c>
      <c r="E104" s="20" t="s">
        <v>445</v>
      </c>
      <c r="F104" s="21">
        <v>260984.09</v>
      </c>
      <c r="G104" s="20" t="s">
        <v>463</v>
      </c>
      <c r="H104" s="19">
        <f>+Tabla1[[#This Row],[Fecha de Factura]]+45</f>
        <v>45792</v>
      </c>
    </row>
    <row r="105" spans="1:8" s="18" customFormat="1" ht="63" x14ac:dyDescent="0.25">
      <c r="A105" s="19" t="str">
        <f>+MID(Tabla1[[#This Row],[Concepto]],1,3)</f>
        <v>LNM</v>
      </c>
      <c r="B105" s="19">
        <v>45747</v>
      </c>
      <c r="C105" s="20" t="s">
        <v>274</v>
      </c>
      <c r="D105" s="20" t="s">
        <v>86</v>
      </c>
      <c r="E105" s="20" t="s">
        <v>446</v>
      </c>
      <c r="F105" s="21">
        <v>1026407.11</v>
      </c>
      <c r="G105" s="20" t="s">
        <v>463</v>
      </c>
      <c r="H105" s="19">
        <f>+Tabla1[[#This Row],[Fecha de Factura]]+45</f>
        <v>45792</v>
      </c>
    </row>
    <row r="106" spans="1:8" s="18" customFormat="1" ht="63" x14ac:dyDescent="0.25">
      <c r="A106" s="19" t="str">
        <f>+MID(Tabla1[[#This Row],[Concepto]],1,3)</f>
        <v>JVM</v>
      </c>
      <c r="B106" s="19">
        <v>45747</v>
      </c>
      <c r="C106" s="20" t="s">
        <v>275</v>
      </c>
      <c r="D106" s="20" t="s">
        <v>86</v>
      </c>
      <c r="E106" s="20" t="s">
        <v>447</v>
      </c>
      <c r="F106" s="21">
        <v>139775.20000000001</v>
      </c>
      <c r="G106" s="20" t="s">
        <v>463</v>
      </c>
      <c r="H106" s="19">
        <f>+Tabla1[[#This Row],[Fecha de Factura]]+45</f>
        <v>45792</v>
      </c>
    </row>
    <row r="107" spans="1:8" s="18" customFormat="1" ht="31.5" x14ac:dyDescent="0.25">
      <c r="A107" s="19" t="str">
        <f>+MID(Tabla1[[#This Row],[Concepto]],1,3)</f>
        <v>REC</v>
      </c>
      <c r="B107" s="19">
        <v>45748</v>
      </c>
      <c r="C107" s="20" t="s">
        <v>153</v>
      </c>
      <c r="D107" s="20" t="s">
        <v>22</v>
      </c>
      <c r="E107" s="20" t="s">
        <v>342</v>
      </c>
      <c r="F107" s="21">
        <v>16142.4</v>
      </c>
      <c r="G107" s="20" t="s">
        <v>463</v>
      </c>
      <c r="H107" s="19">
        <f>+Tabla1[[#This Row],[Fecha de Factura]]+45</f>
        <v>45793</v>
      </c>
    </row>
    <row r="108" spans="1:8" s="18" customFormat="1" ht="63" x14ac:dyDescent="0.25">
      <c r="A108" s="19" t="str">
        <f>+MID(Tabla1[[#This Row],[Concepto]],1,3)</f>
        <v>LNM</v>
      </c>
      <c r="B108" s="19">
        <v>45748</v>
      </c>
      <c r="C108" s="20" t="s">
        <v>184</v>
      </c>
      <c r="D108" s="20" t="s">
        <v>41</v>
      </c>
      <c r="E108" s="20" t="s">
        <v>373</v>
      </c>
      <c r="F108" s="21">
        <v>34910.300000000003</v>
      </c>
      <c r="G108" s="20" t="s">
        <v>463</v>
      </c>
      <c r="H108" s="19">
        <f>+Tabla1[[#This Row],[Fecha de Factura]]+45</f>
        <v>45793</v>
      </c>
    </row>
    <row r="109" spans="1:8" s="18" customFormat="1" ht="47.25" x14ac:dyDescent="0.25">
      <c r="A109" s="19" t="str">
        <f>+MID(Tabla1[[#This Row],[Concepto]],1,3)</f>
        <v>JVM</v>
      </c>
      <c r="B109" s="19">
        <v>45748</v>
      </c>
      <c r="C109" s="20" t="s">
        <v>234</v>
      </c>
      <c r="D109" s="20" t="s">
        <v>59</v>
      </c>
      <c r="E109" s="20" t="s">
        <v>405</v>
      </c>
      <c r="F109" s="21">
        <v>32450</v>
      </c>
      <c r="G109" s="20" t="s">
        <v>463</v>
      </c>
      <c r="H109" s="19">
        <f>+Tabla1[[#This Row],[Fecha de Factura]]+45</f>
        <v>45793</v>
      </c>
    </row>
    <row r="110" spans="1:8" s="18" customFormat="1" ht="78.75" x14ac:dyDescent="0.25">
      <c r="A110" s="19" t="str">
        <f>+MID(Tabla1[[#This Row],[Concepto]],1,3)</f>
        <v>REC</v>
      </c>
      <c r="B110" s="19">
        <v>45748</v>
      </c>
      <c r="C110" s="20" t="s">
        <v>237</v>
      </c>
      <c r="D110" s="20" t="s">
        <v>62</v>
      </c>
      <c r="E110" s="20" t="s">
        <v>408</v>
      </c>
      <c r="F110" s="21">
        <v>376420</v>
      </c>
      <c r="G110" s="20" t="s">
        <v>463</v>
      </c>
      <c r="H110" s="19">
        <f>+Tabla1[[#This Row],[Fecha de Factura]]+45</f>
        <v>45793</v>
      </c>
    </row>
    <row r="111" spans="1:8" s="18" customFormat="1" ht="47.25" x14ac:dyDescent="0.25">
      <c r="A111" s="19" t="str">
        <f>+MID(Tabla1[[#This Row],[Concepto]],1,3)</f>
        <v>EMH</v>
      </c>
      <c r="B111" s="19">
        <v>45748</v>
      </c>
      <c r="C111" s="20" t="s">
        <v>244</v>
      </c>
      <c r="D111" s="20" t="s">
        <v>83</v>
      </c>
      <c r="E111" s="20" t="s">
        <v>437</v>
      </c>
      <c r="F111" s="21">
        <v>877335.95</v>
      </c>
      <c r="G111" s="20" t="s">
        <v>463</v>
      </c>
      <c r="H111" s="19">
        <f>+Tabla1[[#This Row],[Fecha de Factura]]+45</f>
        <v>45793</v>
      </c>
    </row>
    <row r="112" spans="1:8" s="18" customFormat="1" ht="47.25" x14ac:dyDescent="0.25">
      <c r="A112" s="19" t="str">
        <f>+MID(Tabla1[[#This Row],[Concepto]],1,3)</f>
        <v>EMH</v>
      </c>
      <c r="B112" s="19">
        <v>45748</v>
      </c>
      <c r="C112" s="20" t="s">
        <v>269</v>
      </c>
      <c r="D112" s="20" t="s">
        <v>84</v>
      </c>
      <c r="E112" s="20" t="s">
        <v>441</v>
      </c>
      <c r="F112" s="21">
        <v>9204</v>
      </c>
      <c r="G112" s="20" t="s">
        <v>463</v>
      </c>
      <c r="H112" s="19">
        <f>+Tabla1[[#This Row],[Fecha de Factura]]+45</f>
        <v>45793</v>
      </c>
    </row>
    <row r="113" spans="1:8" s="18" customFormat="1" ht="78.75" x14ac:dyDescent="0.25">
      <c r="A113" s="19" t="str">
        <f>+MID(Tabla1[[#This Row],[Concepto]],1,3)</f>
        <v>REC</v>
      </c>
      <c r="B113" s="19">
        <v>45748</v>
      </c>
      <c r="C113" s="20" t="s">
        <v>270</v>
      </c>
      <c r="D113" s="20" t="s">
        <v>84</v>
      </c>
      <c r="E113" s="20" t="s">
        <v>442</v>
      </c>
      <c r="F113" s="21">
        <v>8260</v>
      </c>
      <c r="G113" s="20" t="s">
        <v>463</v>
      </c>
      <c r="H113" s="19">
        <f>+Tabla1[[#This Row],[Fecha de Factura]]+45</f>
        <v>45793</v>
      </c>
    </row>
    <row r="114" spans="1:8" s="18" customFormat="1" ht="78.75" x14ac:dyDescent="0.25">
      <c r="A114" s="19" t="str">
        <f>+MID(Tabla1[[#This Row],[Concepto]],1,3)</f>
        <v>FEM</v>
      </c>
      <c r="B114" s="19">
        <v>45749</v>
      </c>
      <c r="C114" s="20" t="s">
        <v>239</v>
      </c>
      <c r="D114" s="20" t="s">
        <v>63</v>
      </c>
      <c r="E114" s="20" t="s">
        <v>410</v>
      </c>
      <c r="F114" s="21">
        <v>4458460.71</v>
      </c>
      <c r="G114" s="20" t="s">
        <v>463</v>
      </c>
      <c r="H114" s="19">
        <f>+Tabla1[[#This Row],[Fecha de Factura]]+45</f>
        <v>45794</v>
      </c>
    </row>
    <row r="115" spans="1:8" s="18" customFormat="1" ht="47.25" x14ac:dyDescent="0.25">
      <c r="A115" s="19" t="str">
        <f>+MID(Tabla1[[#This Row],[Concepto]],1,3)</f>
        <v>EMH</v>
      </c>
      <c r="B115" s="19">
        <v>45749</v>
      </c>
      <c r="C115" s="20" t="s">
        <v>258</v>
      </c>
      <c r="D115" s="20" t="s">
        <v>78</v>
      </c>
      <c r="E115" s="20" t="s">
        <v>430</v>
      </c>
      <c r="F115" s="21">
        <v>70400</v>
      </c>
      <c r="G115" s="20" t="s">
        <v>463</v>
      </c>
      <c r="H115" s="19">
        <f>+Tabla1[[#This Row],[Fecha de Factura]]+45</f>
        <v>45794</v>
      </c>
    </row>
    <row r="116" spans="1:8" s="18" customFormat="1" ht="63" x14ac:dyDescent="0.25">
      <c r="A116" s="19" t="str">
        <f>+MID(Tabla1[[#This Row],[Concepto]],1,3)</f>
        <v>EMH</v>
      </c>
      <c r="B116" s="19">
        <v>45750</v>
      </c>
      <c r="C116" s="20" t="s">
        <v>235</v>
      </c>
      <c r="D116" s="20" t="s">
        <v>60</v>
      </c>
      <c r="E116" s="20" t="s">
        <v>406</v>
      </c>
      <c r="F116" s="21">
        <v>160126</v>
      </c>
      <c r="G116" s="20" t="s">
        <v>463</v>
      </c>
      <c r="H116" s="19">
        <f>+Tabla1[[#This Row],[Fecha de Factura]]+45</f>
        <v>45795</v>
      </c>
    </row>
    <row r="117" spans="1:8" s="18" customFormat="1" ht="63" x14ac:dyDescent="0.25">
      <c r="A117" s="19" t="str">
        <f>+MID(Tabla1[[#This Row],[Concepto]],1,3)</f>
        <v>JVM</v>
      </c>
      <c r="B117" s="19">
        <v>45750</v>
      </c>
      <c r="C117" s="20" t="s">
        <v>263</v>
      </c>
      <c r="D117" s="20" t="s">
        <v>80</v>
      </c>
      <c r="E117" s="20" t="s">
        <v>433</v>
      </c>
      <c r="F117" s="21">
        <v>133885</v>
      </c>
      <c r="G117" s="20" t="s">
        <v>463</v>
      </c>
      <c r="H117" s="19">
        <f>+Tabla1[[#This Row],[Fecha de Factura]]+45</f>
        <v>45795</v>
      </c>
    </row>
    <row r="118" spans="1:8" s="18" customFormat="1" ht="63" x14ac:dyDescent="0.25">
      <c r="A118" s="19" t="str">
        <f>+MID(Tabla1[[#This Row],[Concepto]],1,3)</f>
        <v>REC</v>
      </c>
      <c r="B118" s="19">
        <v>45751</v>
      </c>
      <c r="C118" s="20" t="s">
        <v>101</v>
      </c>
      <c r="D118" s="20" t="s">
        <v>4</v>
      </c>
      <c r="E118" s="20" t="s">
        <v>301</v>
      </c>
      <c r="F118" s="21">
        <v>9300</v>
      </c>
      <c r="G118" s="20" t="s">
        <v>463</v>
      </c>
      <c r="H118" s="19">
        <f>+Tabla1[[#This Row],[Fecha de Factura]]+45</f>
        <v>45796</v>
      </c>
    </row>
    <row r="119" spans="1:8" s="18" customFormat="1" ht="63" x14ac:dyDescent="0.25">
      <c r="A119" s="19" t="str">
        <f>+MID(Tabla1[[#This Row],[Concepto]],1,3)</f>
        <v>FEM</v>
      </c>
      <c r="B119" s="19">
        <v>45751</v>
      </c>
      <c r="C119" s="20" t="s">
        <v>193</v>
      </c>
      <c r="D119" s="20" t="s">
        <v>43</v>
      </c>
      <c r="E119" s="20" t="s">
        <v>380</v>
      </c>
      <c r="F119" s="21">
        <v>46905</v>
      </c>
      <c r="G119" s="20" t="s">
        <v>463</v>
      </c>
      <c r="H119" s="19">
        <f>+Tabla1[[#This Row],[Fecha de Factura]]+45</f>
        <v>45796</v>
      </c>
    </row>
    <row r="120" spans="1:8" s="18" customFormat="1" ht="63" x14ac:dyDescent="0.25">
      <c r="A120" s="19" t="str">
        <f>+MID(Tabla1[[#This Row],[Concepto]],1,3)</f>
        <v>FEM</v>
      </c>
      <c r="B120" s="19">
        <v>45751</v>
      </c>
      <c r="C120" s="20" t="s">
        <v>194</v>
      </c>
      <c r="D120" s="20" t="s">
        <v>43</v>
      </c>
      <c r="E120" s="20" t="s">
        <v>380</v>
      </c>
      <c r="F120" s="21">
        <v>53159</v>
      </c>
      <c r="G120" s="20" t="s">
        <v>463</v>
      </c>
      <c r="H120" s="19">
        <f>+Tabla1[[#This Row],[Fecha de Factura]]+45</f>
        <v>45796</v>
      </c>
    </row>
    <row r="121" spans="1:8" s="18" customFormat="1" ht="63" x14ac:dyDescent="0.25">
      <c r="A121" s="19" t="str">
        <f>+MID(Tabla1[[#This Row],[Concepto]],1,3)</f>
        <v>UM-</v>
      </c>
      <c r="B121" s="19">
        <v>45754</v>
      </c>
      <c r="C121" s="20" t="s">
        <v>168</v>
      </c>
      <c r="D121" s="20" t="s">
        <v>29</v>
      </c>
      <c r="E121" s="20" t="s">
        <v>356</v>
      </c>
      <c r="F121" s="21">
        <v>55692</v>
      </c>
      <c r="G121" s="20" t="s">
        <v>463</v>
      </c>
      <c r="H121" s="19">
        <f>+Tabla1[[#This Row],[Fecha de Factura]]+45</f>
        <v>45799</v>
      </c>
    </row>
    <row r="122" spans="1:8" s="18" customFormat="1" ht="63" x14ac:dyDescent="0.25">
      <c r="A122" s="19" t="str">
        <f>+MID(Tabla1[[#This Row],[Concepto]],1,3)</f>
        <v>UM-</v>
      </c>
      <c r="B122" s="19">
        <v>45754</v>
      </c>
      <c r="C122" s="20" t="s">
        <v>169</v>
      </c>
      <c r="D122" s="20" t="s">
        <v>29</v>
      </c>
      <c r="E122" s="20" t="s">
        <v>357</v>
      </c>
      <c r="F122" s="21">
        <v>87600</v>
      </c>
      <c r="G122" s="20" t="s">
        <v>463</v>
      </c>
      <c r="H122" s="19">
        <f>+Tabla1[[#This Row],[Fecha de Factura]]+45</f>
        <v>45799</v>
      </c>
    </row>
    <row r="123" spans="1:8" s="18" customFormat="1" ht="63" x14ac:dyDescent="0.25">
      <c r="A123" s="19" t="str">
        <f>+MID(Tabla1[[#This Row],[Concepto]],1,3)</f>
        <v>FEM</v>
      </c>
      <c r="B123" s="19">
        <v>45754</v>
      </c>
      <c r="C123" s="20" t="s">
        <v>195</v>
      </c>
      <c r="D123" s="20" t="s">
        <v>43</v>
      </c>
      <c r="E123" s="20" t="s">
        <v>380</v>
      </c>
      <c r="F123" s="21">
        <v>40963.699999999997</v>
      </c>
      <c r="G123" s="20" t="s">
        <v>463</v>
      </c>
      <c r="H123" s="19">
        <f>+Tabla1[[#This Row],[Fecha de Factura]]+45</f>
        <v>45799</v>
      </c>
    </row>
    <row r="124" spans="1:8" s="18" customFormat="1" ht="63" x14ac:dyDescent="0.25">
      <c r="A124" s="19" t="str">
        <f>+MID(Tabla1[[#This Row],[Concepto]],1,3)</f>
        <v>FEM</v>
      </c>
      <c r="B124" s="19">
        <v>45754</v>
      </c>
      <c r="C124" s="20" t="s">
        <v>196</v>
      </c>
      <c r="D124" s="20" t="s">
        <v>43</v>
      </c>
      <c r="E124" s="20" t="s">
        <v>380</v>
      </c>
      <c r="F124" s="21">
        <v>77260.5</v>
      </c>
      <c r="G124" s="20" t="s">
        <v>463</v>
      </c>
      <c r="H124" s="19">
        <f>+Tabla1[[#This Row],[Fecha de Factura]]+45</f>
        <v>45799</v>
      </c>
    </row>
    <row r="125" spans="1:8" s="18" customFormat="1" ht="63" x14ac:dyDescent="0.25">
      <c r="A125" s="19" t="str">
        <f>+MID(Tabla1[[#This Row],[Concepto]],1,3)</f>
        <v>FEM</v>
      </c>
      <c r="B125" s="19">
        <v>45754</v>
      </c>
      <c r="C125" s="20" t="s">
        <v>197</v>
      </c>
      <c r="D125" s="20" t="s">
        <v>43</v>
      </c>
      <c r="E125" s="20" t="s">
        <v>380</v>
      </c>
      <c r="F125" s="21">
        <v>51595.5</v>
      </c>
      <c r="G125" s="20" t="s">
        <v>463</v>
      </c>
      <c r="H125" s="19">
        <f>+Tabla1[[#This Row],[Fecha de Factura]]+45</f>
        <v>45799</v>
      </c>
    </row>
    <row r="126" spans="1:8" s="18" customFormat="1" ht="63" x14ac:dyDescent="0.25">
      <c r="A126" s="19" t="str">
        <f>+MID(Tabla1[[#This Row],[Concepto]],1,3)</f>
        <v>FEM</v>
      </c>
      <c r="B126" s="19">
        <v>45754</v>
      </c>
      <c r="C126" s="20" t="s">
        <v>198</v>
      </c>
      <c r="D126" s="20" t="s">
        <v>43</v>
      </c>
      <c r="E126" s="20" t="s">
        <v>380</v>
      </c>
      <c r="F126" s="21">
        <v>9381</v>
      </c>
      <c r="G126" s="20" t="s">
        <v>463</v>
      </c>
      <c r="H126" s="19">
        <f>+Tabla1[[#This Row],[Fecha de Factura]]+45</f>
        <v>45799</v>
      </c>
    </row>
    <row r="127" spans="1:8" s="18" customFormat="1" ht="63" x14ac:dyDescent="0.25">
      <c r="A127" s="19" t="str">
        <f>+MID(Tabla1[[#This Row],[Concepto]],1,3)</f>
        <v>FEM</v>
      </c>
      <c r="B127" s="19">
        <v>45754</v>
      </c>
      <c r="C127" s="20" t="s">
        <v>199</v>
      </c>
      <c r="D127" s="20" t="s">
        <v>43</v>
      </c>
      <c r="E127" s="20" t="s">
        <v>380</v>
      </c>
      <c r="F127" s="21">
        <v>77260.5</v>
      </c>
      <c r="G127" s="20" t="s">
        <v>463</v>
      </c>
      <c r="H127" s="19">
        <f>+Tabla1[[#This Row],[Fecha de Factura]]+45</f>
        <v>45799</v>
      </c>
    </row>
    <row r="128" spans="1:8" s="18" customFormat="1" ht="47.25" x14ac:dyDescent="0.25">
      <c r="A128" s="19" t="str">
        <f>+MID(Tabla1[[#This Row],[Concepto]],1,3)</f>
        <v>FEM</v>
      </c>
      <c r="B128" s="19">
        <v>45755</v>
      </c>
      <c r="C128" s="20" t="s">
        <v>102</v>
      </c>
      <c r="D128" s="20" t="s">
        <v>4</v>
      </c>
      <c r="E128" s="20" t="s">
        <v>302</v>
      </c>
      <c r="F128" s="21">
        <v>7020</v>
      </c>
      <c r="G128" s="20" t="s">
        <v>463</v>
      </c>
      <c r="H128" s="19">
        <f>+Tabla1[[#This Row],[Fecha de Factura]]+45</f>
        <v>45800</v>
      </c>
    </row>
    <row r="129" spans="1:8" s="18" customFormat="1" ht="63" x14ac:dyDescent="0.25">
      <c r="A129" s="19" t="str">
        <f>+MID(Tabla1[[#This Row],[Concepto]],1,3)</f>
        <v>LNM</v>
      </c>
      <c r="B129" s="19">
        <v>45755</v>
      </c>
      <c r="C129" s="20" t="s">
        <v>185</v>
      </c>
      <c r="D129" s="20" t="s">
        <v>41</v>
      </c>
      <c r="E129" s="20" t="s">
        <v>374</v>
      </c>
      <c r="F129" s="21">
        <v>5081.84</v>
      </c>
      <c r="G129" s="20" t="s">
        <v>463</v>
      </c>
      <c r="H129" s="19">
        <f>+Tabla1[[#This Row],[Fecha de Factura]]+45</f>
        <v>45800</v>
      </c>
    </row>
    <row r="130" spans="1:8" s="18" customFormat="1" ht="63" x14ac:dyDescent="0.25">
      <c r="A130" s="19" t="str">
        <f>+MID(Tabla1[[#This Row],[Concepto]],1,3)</f>
        <v>EMH</v>
      </c>
      <c r="B130" s="19">
        <v>45755</v>
      </c>
      <c r="C130" s="20" t="s">
        <v>186</v>
      </c>
      <c r="D130" s="20" t="s">
        <v>41</v>
      </c>
      <c r="E130" s="20" t="s">
        <v>375</v>
      </c>
      <c r="F130" s="21">
        <v>9180</v>
      </c>
      <c r="G130" s="20" t="s">
        <v>463</v>
      </c>
      <c r="H130" s="19">
        <f>+Tabla1[[#This Row],[Fecha de Factura]]+45</f>
        <v>45800</v>
      </c>
    </row>
    <row r="131" spans="1:8" s="18" customFormat="1" ht="47.25" x14ac:dyDescent="0.25">
      <c r="A131" s="19" t="str">
        <f>+MID(Tabla1[[#This Row],[Concepto]],1,3)</f>
        <v>FEM</v>
      </c>
      <c r="B131" s="19">
        <v>45756</v>
      </c>
      <c r="C131" s="20" t="s">
        <v>103</v>
      </c>
      <c r="D131" s="20" t="s">
        <v>4</v>
      </c>
      <c r="E131" s="20" t="s">
        <v>302</v>
      </c>
      <c r="F131" s="21">
        <v>4740</v>
      </c>
      <c r="G131" s="20" t="s">
        <v>463</v>
      </c>
      <c r="H131" s="19">
        <f>+Tabla1[[#This Row],[Fecha de Factura]]+45</f>
        <v>45801</v>
      </c>
    </row>
    <row r="132" spans="1:8" s="18" customFormat="1" ht="47.25" x14ac:dyDescent="0.25">
      <c r="A132" s="19" t="str">
        <f>+MID(Tabla1[[#This Row],[Concepto]],1,3)</f>
        <v>FEM</v>
      </c>
      <c r="B132" s="19">
        <v>45756</v>
      </c>
      <c r="C132" s="20" t="s">
        <v>178</v>
      </c>
      <c r="D132" s="20" t="s">
        <v>37</v>
      </c>
      <c r="E132" s="20" t="s">
        <v>366</v>
      </c>
      <c r="F132" s="21">
        <v>1888</v>
      </c>
      <c r="G132" s="20" t="s">
        <v>463</v>
      </c>
      <c r="H132" s="19">
        <f>+Tabla1[[#This Row],[Fecha de Factura]]+45</f>
        <v>45801</v>
      </c>
    </row>
    <row r="133" spans="1:8" s="18" customFormat="1" ht="78.75" x14ac:dyDescent="0.25">
      <c r="A133" s="19" t="str">
        <f>+MID(Tabla1[[#This Row],[Concepto]],1,3)</f>
        <v>LNN</v>
      </c>
      <c r="B133" s="19">
        <v>45756</v>
      </c>
      <c r="C133" s="20" t="s">
        <v>245</v>
      </c>
      <c r="D133" s="20" t="s">
        <v>69</v>
      </c>
      <c r="E133" s="20" t="s">
        <v>418</v>
      </c>
      <c r="F133" s="21">
        <v>92258.3</v>
      </c>
      <c r="G133" s="20" t="s">
        <v>463</v>
      </c>
      <c r="H133" s="19">
        <f>+Tabla1[[#This Row],[Fecha de Factura]]+45</f>
        <v>45801</v>
      </c>
    </row>
    <row r="134" spans="1:8" s="18" customFormat="1" ht="78.75" x14ac:dyDescent="0.25">
      <c r="A134" s="19" t="str">
        <f>+MID(Tabla1[[#This Row],[Concepto]],1,3)</f>
        <v>REC</v>
      </c>
      <c r="B134" s="19">
        <v>45756</v>
      </c>
      <c r="C134" s="20" t="s">
        <v>247</v>
      </c>
      <c r="D134" s="20" t="s">
        <v>70</v>
      </c>
      <c r="E134" s="20" t="s">
        <v>420</v>
      </c>
      <c r="F134" s="21">
        <v>27261.84</v>
      </c>
      <c r="G134" s="20" t="s">
        <v>463</v>
      </c>
      <c r="H134" s="19">
        <f>+Tabla1[[#This Row],[Fecha de Factura]]+45</f>
        <v>45801</v>
      </c>
    </row>
    <row r="135" spans="1:8" s="18" customFormat="1" ht="31.5" x14ac:dyDescent="0.25">
      <c r="A135" s="19" t="str">
        <f>+MID(Tabla1[[#This Row],[Concepto]],1,3)</f>
        <v>REC</v>
      </c>
      <c r="B135" s="19">
        <v>45757</v>
      </c>
      <c r="C135" s="20" t="s">
        <v>108</v>
      </c>
      <c r="D135" s="20" t="s">
        <v>7</v>
      </c>
      <c r="E135" s="20" t="s">
        <v>307</v>
      </c>
      <c r="F135" s="21">
        <v>734443.8</v>
      </c>
      <c r="G135" s="20" t="s">
        <v>463</v>
      </c>
      <c r="H135" s="19">
        <f>+Tabla1[[#This Row],[Fecha de Factura]]+45</f>
        <v>45802</v>
      </c>
    </row>
    <row r="136" spans="1:8" s="18" customFormat="1" ht="31.5" x14ac:dyDescent="0.25">
      <c r="A136" s="19" t="str">
        <f>+MID(Tabla1[[#This Row],[Concepto]],1,3)</f>
        <v>REC</v>
      </c>
      <c r="B136" s="19">
        <v>45757</v>
      </c>
      <c r="C136" s="20" t="s">
        <v>109</v>
      </c>
      <c r="D136" s="20" t="s">
        <v>7</v>
      </c>
      <c r="E136" s="20" t="s">
        <v>308</v>
      </c>
      <c r="F136" s="21">
        <v>900222</v>
      </c>
      <c r="G136" s="20" t="s">
        <v>463</v>
      </c>
      <c r="H136" s="19">
        <f>+Tabla1[[#This Row],[Fecha de Factura]]+45</f>
        <v>45802</v>
      </c>
    </row>
    <row r="137" spans="1:8" s="18" customFormat="1" ht="31.5" x14ac:dyDescent="0.25">
      <c r="A137" s="19" t="str">
        <f>+MID(Tabla1[[#This Row],[Concepto]],1,3)</f>
        <v>REC</v>
      </c>
      <c r="B137" s="19">
        <v>45757</v>
      </c>
      <c r="C137" s="20" t="s">
        <v>110</v>
      </c>
      <c r="D137" s="20" t="s">
        <v>7</v>
      </c>
      <c r="E137" s="20" t="s">
        <v>309</v>
      </c>
      <c r="F137" s="21">
        <v>924176</v>
      </c>
      <c r="G137" s="20" t="s">
        <v>463</v>
      </c>
      <c r="H137" s="19">
        <f>+Tabla1[[#This Row],[Fecha de Factura]]+45</f>
        <v>45802</v>
      </c>
    </row>
    <row r="138" spans="1:8" s="18" customFormat="1" ht="94.5" x14ac:dyDescent="0.25">
      <c r="A138" s="19" t="str">
        <f>+MID(Tabla1[[#This Row],[Concepto]],1,3)</f>
        <v>REC</v>
      </c>
      <c r="B138" s="19">
        <v>45757</v>
      </c>
      <c r="C138" s="20" t="s">
        <v>257</v>
      </c>
      <c r="D138" s="20" t="s">
        <v>77</v>
      </c>
      <c r="E138" s="20" t="s">
        <v>429</v>
      </c>
      <c r="F138" s="21">
        <v>42500</v>
      </c>
      <c r="G138" s="20" t="s">
        <v>463</v>
      </c>
      <c r="H138" s="19">
        <f>+Tabla1[[#This Row],[Fecha de Factura]]+45</f>
        <v>45802</v>
      </c>
    </row>
    <row r="139" spans="1:8" s="18" customFormat="1" ht="78.75" x14ac:dyDescent="0.25">
      <c r="A139" s="19" t="str">
        <f>+MID(Tabla1[[#This Row],[Concepto]],1,3)</f>
        <v>EMH</v>
      </c>
      <c r="B139" s="19">
        <v>45757</v>
      </c>
      <c r="C139" s="20" t="s">
        <v>276</v>
      </c>
      <c r="D139" s="20" t="s">
        <v>86</v>
      </c>
      <c r="E139" s="20" t="s">
        <v>448</v>
      </c>
      <c r="F139" s="21">
        <v>224618.65</v>
      </c>
      <c r="G139" s="20" t="s">
        <v>463</v>
      </c>
      <c r="H139" s="19">
        <f>+Tabla1[[#This Row],[Fecha de Factura]]+45</f>
        <v>45802</v>
      </c>
    </row>
    <row r="140" spans="1:8" s="18" customFormat="1" ht="78.75" x14ac:dyDescent="0.25">
      <c r="A140" s="19" t="str">
        <f>+MID(Tabla1[[#This Row],[Concepto]],1,3)</f>
        <v>JVM</v>
      </c>
      <c r="B140" s="19">
        <v>45758</v>
      </c>
      <c r="C140" s="20" t="s">
        <v>160</v>
      </c>
      <c r="D140" s="20" t="s">
        <v>26</v>
      </c>
      <c r="E140" s="20" t="s">
        <v>351</v>
      </c>
      <c r="F140" s="21">
        <v>39000</v>
      </c>
      <c r="G140" s="20" t="s">
        <v>463</v>
      </c>
      <c r="H140" s="19">
        <f>+Tabla1[[#This Row],[Fecha de Factura]]+45</f>
        <v>45803</v>
      </c>
    </row>
    <row r="141" spans="1:8" s="18" customFormat="1" ht="63" x14ac:dyDescent="0.25">
      <c r="A141" s="19" t="str">
        <f>+MID(Tabla1[[#This Row],[Concepto]],1,3)</f>
        <v>EMH</v>
      </c>
      <c r="B141" s="19">
        <v>45758</v>
      </c>
      <c r="C141" s="20" t="s">
        <v>240</v>
      </c>
      <c r="D141" s="20" t="s">
        <v>63</v>
      </c>
      <c r="E141" s="20" t="s">
        <v>411</v>
      </c>
      <c r="F141" s="21">
        <v>1798347.78</v>
      </c>
      <c r="G141" s="20" t="s">
        <v>463</v>
      </c>
      <c r="H141" s="19">
        <f>+Tabla1[[#This Row],[Fecha de Factura]]+45</f>
        <v>45803</v>
      </c>
    </row>
    <row r="142" spans="1:8" s="18" customFormat="1" ht="78.75" x14ac:dyDescent="0.25">
      <c r="A142" s="19" t="str">
        <f>+MID(Tabla1[[#This Row],[Concepto]],1,3)</f>
        <v>REC</v>
      </c>
      <c r="B142" s="19">
        <v>45761</v>
      </c>
      <c r="C142" s="20" t="s">
        <v>111</v>
      </c>
      <c r="D142" s="20" t="s">
        <v>8</v>
      </c>
      <c r="E142" s="20" t="s">
        <v>310</v>
      </c>
      <c r="F142" s="21">
        <v>17110</v>
      </c>
      <c r="G142" s="20" t="s">
        <v>463</v>
      </c>
      <c r="H142" s="19">
        <f>+Tabla1[[#This Row],[Fecha de Factura]]+45</f>
        <v>45806</v>
      </c>
    </row>
    <row r="143" spans="1:8" s="18" customFormat="1" ht="63" x14ac:dyDescent="0.25">
      <c r="A143" s="19" t="str">
        <f>+MID(Tabla1[[#This Row],[Concepto]],1,3)</f>
        <v>FEM</v>
      </c>
      <c r="B143" s="19">
        <v>45761</v>
      </c>
      <c r="C143" s="20" t="s">
        <v>118</v>
      </c>
      <c r="D143" s="20" t="s">
        <v>14</v>
      </c>
      <c r="E143" s="20" t="s">
        <v>317</v>
      </c>
      <c r="F143" s="21">
        <v>45430</v>
      </c>
      <c r="G143" s="20" t="s">
        <v>463</v>
      </c>
      <c r="H143" s="19">
        <f>+Tabla1[[#This Row],[Fecha de Factura]]+45</f>
        <v>45806</v>
      </c>
    </row>
    <row r="144" spans="1:8" s="18" customFormat="1" ht="47.25" x14ac:dyDescent="0.25">
      <c r="A144" s="19" t="str">
        <f>+MID(Tabla1[[#This Row],[Concepto]],1,3)</f>
        <v>REC</v>
      </c>
      <c r="B144" s="19">
        <v>45762</v>
      </c>
      <c r="C144" s="20" t="s">
        <v>253</v>
      </c>
      <c r="D144" s="20" t="s">
        <v>76</v>
      </c>
      <c r="E144" s="20" t="s">
        <v>427</v>
      </c>
      <c r="F144" s="21">
        <v>104704</v>
      </c>
      <c r="G144" s="20" t="s">
        <v>463</v>
      </c>
      <c r="H144" s="19">
        <f>+Tabla1[[#This Row],[Fecha de Factura]]+45</f>
        <v>45807</v>
      </c>
    </row>
    <row r="145" spans="1:8" s="18" customFormat="1" ht="47.25" x14ac:dyDescent="0.25">
      <c r="A145" s="19" t="str">
        <f>+MID(Tabla1[[#This Row],[Concepto]],1,3)</f>
        <v>REC</v>
      </c>
      <c r="B145" s="19">
        <v>45762</v>
      </c>
      <c r="C145" s="20" t="s">
        <v>254</v>
      </c>
      <c r="D145" s="20" t="s">
        <v>76</v>
      </c>
      <c r="E145" s="20" t="s">
        <v>427</v>
      </c>
      <c r="F145" s="21">
        <v>120572</v>
      </c>
      <c r="G145" s="20" t="s">
        <v>463</v>
      </c>
      <c r="H145" s="19">
        <f>+Tabla1[[#This Row],[Fecha de Factura]]+45</f>
        <v>45807</v>
      </c>
    </row>
    <row r="146" spans="1:8" s="18" customFormat="1" ht="63" x14ac:dyDescent="0.25">
      <c r="A146" s="19" t="str">
        <f>+MID(Tabla1[[#This Row],[Concepto]],1,3)</f>
        <v>REC</v>
      </c>
      <c r="B146" s="19">
        <v>45763</v>
      </c>
      <c r="C146" s="20" t="s">
        <v>91</v>
      </c>
      <c r="D146" s="20" t="s">
        <v>0</v>
      </c>
      <c r="E146" s="20" t="s">
        <v>291</v>
      </c>
      <c r="F146" s="21">
        <v>93810</v>
      </c>
      <c r="G146" s="20" t="s">
        <v>463</v>
      </c>
      <c r="H146" s="19">
        <f>+Tabla1[[#This Row],[Fecha de Factura]]+45</f>
        <v>45808</v>
      </c>
    </row>
    <row r="147" spans="1:8" s="18" customFormat="1" ht="63" x14ac:dyDescent="0.25">
      <c r="A147" s="19" t="str">
        <f>+MID(Tabla1[[#This Row],[Concepto]],1,3)</f>
        <v>LNM</v>
      </c>
      <c r="B147" s="19">
        <v>45763</v>
      </c>
      <c r="C147" s="20" t="s">
        <v>158</v>
      </c>
      <c r="D147" s="20" t="s">
        <v>25</v>
      </c>
      <c r="E147" s="20" t="s">
        <v>349</v>
      </c>
      <c r="F147" s="21">
        <v>15133.5</v>
      </c>
      <c r="G147" s="20" t="s">
        <v>463</v>
      </c>
      <c r="H147" s="19">
        <f>+Tabla1[[#This Row],[Fecha de Factura]]+45</f>
        <v>45808</v>
      </c>
    </row>
    <row r="148" spans="1:8" s="18" customFormat="1" ht="78.75" x14ac:dyDescent="0.25">
      <c r="A148" s="19" t="str">
        <f>+MID(Tabla1[[#This Row],[Concepto]],1,3)</f>
        <v>REC</v>
      </c>
      <c r="B148" s="19">
        <v>45763</v>
      </c>
      <c r="C148" s="20" t="s">
        <v>165</v>
      </c>
      <c r="D148" s="20" t="s">
        <v>28</v>
      </c>
      <c r="E148" s="20" t="s">
        <v>355</v>
      </c>
      <c r="F148" s="21">
        <v>89999.99</v>
      </c>
      <c r="G148" s="20" t="s">
        <v>463</v>
      </c>
      <c r="H148" s="19">
        <f>+Tabla1[[#This Row],[Fecha de Factura]]+45</f>
        <v>45808</v>
      </c>
    </row>
    <row r="149" spans="1:8" s="18" customFormat="1" ht="78.75" x14ac:dyDescent="0.25">
      <c r="A149" s="19" t="str">
        <f>+MID(Tabla1[[#This Row],[Concepto]],1,3)</f>
        <v>REC</v>
      </c>
      <c r="B149" s="19">
        <v>45763</v>
      </c>
      <c r="C149" s="20" t="s">
        <v>166</v>
      </c>
      <c r="D149" s="20" t="s">
        <v>28</v>
      </c>
      <c r="E149" s="20" t="s">
        <v>355</v>
      </c>
      <c r="F149" s="21">
        <v>72090</v>
      </c>
      <c r="G149" s="20" t="s">
        <v>463</v>
      </c>
      <c r="H149" s="19">
        <f>+Tabla1[[#This Row],[Fecha de Factura]]+45</f>
        <v>45808</v>
      </c>
    </row>
    <row r="150" spans="1:8" s="18" customFormat="1" ht="78.75" x14ac:dyDescent="0.25">
      <c r="A150" s="19" t="str">
        <f>+MID(Tabla1[[#This Row],[Concepto]],1,3)</f>
        <v>REC</v>
      </c>
      <c r="B150" s="19">
        <v>45763</v>
      </c>
      <c r="C150" s="20" t="s">
        <v>167</v>
      </c>
      <c r="D150" s="20" t="s">
        <v>28</v>
      </c>
      <c r="E150" s="20" t="s">
        <v>355</v>
      </c>
      <c r="F150" s="21">
        <v>220000</v>
      </c>
      <c r="G150" s="20" t="s">
        <v>463</v>
      </c>
      <c r="H150" s="19">
        <f>+Tabla1[[#This Row],[Fecha de Factura]]+45</f>
        <v>45808</v>
      </c>
    </row>
    <row r="151" spans="1:8" s="18" customFormat="1" ht="63" x14ac:dyDescent="0.25">
      <c r="A151" s="19" t="str">
        <f>+MID(Tabla1[[#This Row],[Concepto]],1,3)</f>
        <v>FEM</v>
      </c>
      <c r="B151" s="19">
        <v>45763</v>
      </c>
      <c r="C151" s="20" t="s">
        <v>200</v>
      </c>
      <c r="D151" s="20" t="s">
        <v>43</v>
      </c>
      <c r="E151" s="20" t="s">
        <v>380</v>
      </c>
      <c r="F151" s="21">
        <v>34397</v>
      </c>
      <c r="G151" s="20" t="s">
        <v>463</v>
      </c>
      <c r="H151" s="19">
        <f>+Tabla1[[#This Row],[Fecha de Factura]]+45</f>
        <v>45808</v>
      </c>
    </row>
    <row r="152" spans="1:8" s="18" customFormat="1" ht="63" x14ac:dyDescent="0.25">
      <c r="A152" s="19" t="str">
        <f>+MID(Tabla1[[#This Row],[Concepto]],1,3)</f>
        <v>FEM</v>
      </c>
      <c r="B152" s="19">
        <v>45763</v>
      </c>
      <c r="C152" s="20" t="s">
        <v>201</v>
      </c>
      <c r="D152" s="20" t="s">
        <v>43</v>
      </c>
      <c r="E152" s="20" t="s">
        <v>380</v>
      </c>
      <c r="F152" s="21">
        <v>77260.5</v>
      </c>
      <c r="G152" s="20" t="s">
        <v>463</v>
      </c>
      <c r="H152" s="19">
        <f>+Tabla1[[#This Row],[Fecha de Factura]]+45</f>
        <v>45808</v>
      </c>
    </row>
    <row r="153" spans="1:8" s="18" customFormat="1" ht="78.75" x14ac:dyDescent="0.25">
      <c r="A153" s="19" t="str">
        <f>+MID(Tabla1[[#This Row],[Concepto]],1,3)</f>
        <v>REC</v>
      </c>
      <c r="B153" s="19">
        <v>45763</v>
      </c>
      <c r="C153" s="20" t="s">
        <v>222</v>
      </c>
      <c r="D153" s="20" t="s">
        <v>51</v>
      </c>
      <c r="E153" s="20" t="s">
        <v>395</v>
      </c>
      <c r="F153" s="21">
        <v>7965</v>
      </c>
      <c r="G153" s="20" t="s">
        <v>463</v>
      </c>
      <c r="H153" s="19">
        <f>+Tabla1[[#This Row],[Fecha de Factura]]+45</f>
        <v>45808</v>
      </c>
    </row>
    <row r="154" spans="1:8" s="18" customFormat="1" ht="78.75" x14ac:dyDescent="0.25">
      <c r="A154" s="19" t="str">
        <f>+MID(Tabla1[[#This Row],[Concepto]],1,3)</f>
        <v>REC</v>
      </c>
      <c r="B154" s="19">
        <v>45763</v>
      </c>
      <c r="C154" s="20" t="s">
        <v>223</v>
      </c>
      <c r="D154" s="20" t="s">
        <v>51</v>
      </c>
      <c r="E154" s="20" t="s">
        <v>395</v>
      </c>
      <c r="F154" s="21">
        <v>7965</v>
      </c>
      <c r="G154" s="20" t="s">
        <v>463</v>
      </c>
      <c r="H154" s="19">
        <f>+Tabla1[[#This Row],[Fecha de Factura]]+45</f>
        <v>45808</v>
      </c>
    </row>
    <row r="155" spans="1:8" s="18" customFormat="1" ht="78.75" x14ac:dyDescent="0.25">
      <c r="A155" s="19" t="str">
        <f>+MID(Tabla1[[#This Row],[Concepto]],1,3)</f>
        <v>REC</v>
      </c>
      <c r="B155" s="19">
        <v>45763</v>
      </c>
      <c r="C155" s="20" t="s">
        <v>226</v>
      </c>
      <c r="D155" s="20" t="s">
        <v>67</v>
      </c>
      <c r="E155" s="20" t="s">
        <v>416</v>
      </c>
      <c r="F155" s="21">
        <v>578200</v>
      </c>
      <c r="G155" s="20" t="s">
        <v>463</v>
      </c>
      <c r="H155" s="19">
        <f>+Tabla1[[#This Row],[Fecha de Factura]]+45</f>
        <v>45808</v>
      </c>
    </row>
    <row r="156" spans="1:8" s="18" customFormat="1" ht="47.25" x14ac:dyDescent="0.25">
      <c r="A156" s="19" t="str">
        <f>+MID(Tabla1[[#This Row],[Concepto]],1,3)</f>
        <v>LNM</v>
      </c>
      <c r="B156" s="19">
        <v>45768</v>
      </c>
      <c r="C156" s="20" t="s">
        <v>148</v>
      </c>
      <c r="D156" s="20" t="s">
        <v>20</v>
      </c>
      <c r="E156" s="20" t="s">
        <v>337</v>
      </c>
      <c r="F156" s="21">
        <v>5080</v>
      </c>
      <c r="G156" s="20" t="s">
        <v>463</v>
      </c>
      <c r="H156" s="19">
        <f>+Tabla1[[#This Row],[Fecha de Factura]]+45</f>
        <v>45813</v>
      </c>
    </row>
    <row r="157" spans="1:8" s="18" customFormat="1" ht="63" x14ac:dyDescent="0.25">
      <c r="A157" s="19" t="str">
        <f>+MID(Tabla1[[#This Row],[Concepto]],1,3)</f>
        <v>UM-</v>
      </c>
      <c r="B157" s="19">
        <v>45768</v>
      </c>
      <c r="C157" s="20" t="s">
        <v>164</v>
      </c>
      <c r="D157" s="20" t="s">
        <v>27</v>
      </c>
      <c r="E157" s="20" t="s">
        <v>354</v>
      </c>
      <c r="F157" s="21">
        <v>16367.74</v>
      </c>
      <c r="G157" s="20" t="s">
        <v>463</v>
      </c>
      <c r="H157" s="19">
        <f>+Tabla1[[#This Row],[Fecha de Factura]]+45</f>
        <v>45813</v>
      </c>
    </row>
    <row r="158" spans="1:8" s="18" customFormat="1" ht="63" x14ac:dyDescent="0.25">
      <c r="A158" s="19" t="str">
        <f>+MID(Tabla1[[#This Row],[Concepto]],1,3)</f>
        <v>LNM</v>
      </c>
      <c r="B158" s="19">
        <v>45768</v>
      </c>
      <c r="C158" s="20" t="s">
        <v>187</v>
      </c>
      <c r="D158" s="20" t="s">
        <v>41</v>
      </c>
      <c r="E158" s="20" t="s">
        <v>376</v>
      </c>
      <c r="F158" s="21">
        <v>29905.919999999998</v>
      </c>
      <c r="G158" s="20" t="s">
        <v>463</v>
      </c>
      <c r="H158" s="19">
        <f>+Tabla1[[#This Row],[Fecha de Factura]]+45</f>
        <v>45813</v>
      </c>
    </row>
    <row r="159" spans="1:8" s="18" customFormat="1" ht="63" x14ac:dyDescent="0.25">
      <c r="A159" s="19" t="str">
        <f>+MID(Tabla1[[#This Row],[Concepto]],1,3)</f>
        <v>LNM</v>
      </c>
      <c r="B159" s="19">
        <v>45768</v>
      </c>
      <c r="C159" s="20" t="s">
        <v>188</v>
      </c>
      <c r="D159" s="20" t="s">
        <v>41</v>
      </c>
      <c r="E159" s="20" t="s">
        <v>377</v>
      </c>
      <c r="F159" s="21">
        <v>12378.44</v>
      </c>
      <c r="G159" s="20" t="s">
        <v>463</v>
      </c>
      <c r="H159" s="19">
        <f>+Tabla1[[#This Row],[Fecha de Factura]]+45</f>
        <v>45813</v>
      </c>
    </row>
    <row r="160" spans="1:8" s="18" customFormat="1" ht="63" x14ac:dyDescent="0.25">
      <c r="A160" s="19" t="str">
        <f>+MID(Tabla1[[#This Row],[Concepto]],1,3)</f>
        <v>LNM</v>
      </c>
      <c r="B160" s="19">
        <v>45768</v>
      </c>
      <c r="C160" s="20" t="s">
        <v>189</v>
      </c>
      <c r="D160" s="20" t="s">
        <v>41</v>
      </c>
      <c r="E160" s="20" t="s">
        <v>377</v>
      </c>
      <c r="F160" s="21">
        <v>63016.05</v>
      </c>
      <c r="G160" s="20" t="s">
        <v>463</v>
      </c>
      <c r="H160" s="19">
        <f>+Tabla1[[#This Row],[Fecha de Factura]]+45</f>
        <v>45813</v>
      </c>
    </row>
    <row r="161" spans="1:8" s="18" customFormat="1" ht="63" x14ac:dyDescent="0.25">
      <c r="A161" s="19" t="str">
        <f>+MID(Tabla1[[#This Row],[Concepto]],1,3)</f>
        <v>LNM</v>
      </c>
      <c r="B161" s="19">
        <v>45768</v>
      </c>
      <c r="C161" s="20" t="s">
        <v>190</v>
      </c>
      <c r="D161" s="20" t="s">
        <v>41</v>
      </c>
      <c r="E161" s="20" t="s">
        <v>377</v>
      </c>
      <c r="F161" s="21">
        <v>7413.51</v>
      </c>
      <c r="G161" s="20" t="s">
        <v>463</v>
      </c>
      <c r="H161" s="19">
        <f>+Tabla1[[#This Row],[Fecha de Factura]]+45</f>
        <v>45813</v>
      </c>
    </row>
    <row r="162" spans="1:8" s="18" customFormat="1" ht="94.5" x14ac:dyDescent="0.25">
      <c r="A162" s="19" t="str">
        <f>+MID(Tabla1[[#This Row],[Concepto]],1,3)</f>
        <v>EMH</v>
      </c>
      <c r="B162" s="19">
        <v>45768</v>
      </c>
      <c r="C162" s="20" t="s">
        <v>191</v>
      </c>
      <c r="D162" s="20" t="s">
        <v>41</v>
      </c>
      <c r="E162" s="20" t="s">
        <v>378</v>
      </c>
      <c r="F162" s="21">
        <v>39700</v>
      </c>
      <c r="G162" s="20" t="s">
        <v>463</v>
      </c>
      <c r="H162" s="19">
        <f>+Tabla1[[#This Row],[Fecha de Factura]]+45</f>
        <v>45813</v>
      </c>
    </row>
    <row r="163" spans="1:8" s="18" customFormat="1" ht="63" x14ac:dyDescent="0.25">
      <c r="A163" s="19" t="str">
        <f>+MID(Tabla1[[#This Row],[Concepto]],1,3)</f>
        <v>REC</v>
      </c>
      <c r="B163" s="19">
        <v>45768</v>
      </c>
      <c r="C163" s="20" t="s">
        <v>241</v>
      </c>
      <c r="D163" s="20" t="s">
        <v>65</v>
      </c>
      <c r="E163" s="20" t="s">
        <v>413</v>
      </c>
      <c r="F163" s="21">
        <v>726288.61</v>
      </c>
      <c r="G163" s="20" t="s">
        <v>463</v>
      </c>
      <c r="H163" s="19">
        <f>+Tabla1[[#This Row],[Fecha de Factura]]+45</f>
        <v>45813</v>
      </c>
    </row>
    <row r="164" spans="1:8" s="18" customFormat="1" ht="63" x14ac:dyDescent="0.25">
      <c r="A164" s="19" t="str">
        <f>+MID(Tabla1[[#This Row],[Concepto]],1,3)</f>
        <v>REC</v>
      </c>
      <c r="B164" s="19">
        <v>45768</v>
      </c>
      <c r="C164" s="20" t="s">
        <v>248</v>
      </c>
      <c r="D164" s="20" t="s">
        <v>71</v>
      </c>
      <c r="E164" s="20" t="s">
        <v>421</v>
      </c>
      <c r="F164" s="21">
        <v>4318800</v>
      </c>
      <c r="G164" s="20" t="s">
        <v>463</v>
      </c>
      <c r="H164" s="19">
        <f>+Tabla1[[#This Row],[Fecha de Factura]]+45</f>
        <v>45813</v>
      </c>
    </row>
    <row r="165" spans="1:8" s="18" customFormat="1" ht="47.25" x14ac:dyDescent="0.25">
      <c r="A165" s="19" t="str">
        <f>+MID(Tabla1[[#This Row],[Concepto]],1,3)</f>
        <v>JVM</v>
      </c>
      <c r="B165" s="19">
        <v>45768</v>
      </c>
      <c r="C165" s="20" t="s">
        <v>252</v>
      </c>
      <c r="D165" s="20" t="s">
        <v>74</v>
      </c>
      <c r="E165" s="20" t="s">
        <v>425</v>
      </c>
      <c r="F165" s="21">
        <v>17600</v>
      </c>
      <c r="G165" s="20" t="s">
        <v>463</v>
      </c>
      <c r="H165" s="19">
        <f>+Tabla1[[#This Row],[Fecha de Factura]]+45</f>
        <v>45813</v>
      </c>
    </row>
    <row r="166" spans="1:8" s="18" customFormat="1" ht="78.75" x14ac:dyDescent="0.25">
      <c r="A166" s="19" t="str">
        <f>+MID(Tabla1[[#This Row],[Concepto]],1,3)</f>
        <v>REC</v>
      </c>
      <c r="B166" s="19">
        <v>45769</v>
      </c>
      <c r="C166" s="20" t="s">
        <v>119</v>
      </c>
      <c r="D166" s="20" t="s">
        <v>14</v>
      </c>
      <c r="E166" s="20" t="s">
        <v>318</v>
      </c>
      <c r="F166" s="21">
        <v>16756</v>
      </c>
      <c r="G166" s="20" t="s">
        <v>463</v>
      </c>
      <c r="H166" s="19">
        <f>+Tabla1[[#This Row],[Fecha de Factura]]+45</f>
        <v>45814</v>
      </c>
    </row>
    <row r="167" spans="1:8" s="18" customFormat="1" ht="78.75" x14ac:dyDescent="0.25">
      <c r="A167" s="19" t="str">
        <f>+MID(Tabla1[[#This Row],[Concepto]],1,3)</f>
        <v>REC</v>
      </c>
      <c r="B167" s="19">
        <v>45769</v>
      </c>
      <c r="C167" s="20" t="s">
        <v>120</v>
      </c>
      <c r="D167" s="20" t="s">
        <v>14</v>
      </c>
      <c r="E167" s="20" t="s">
        <v>318</v>
      </c>
      <c r="F167" s="21">
        <v>7906</v>
      </c>
      <c r="G167" s="20" t="s">
        <v>463</v>
      </c>
      <c r="H167" s="19">
        <f>+Tabla1[[#This Row],[Fecha de Factura]]+45</f>
        <v>45814</v>
      </c>
    </row>
    <row r="168" spans="1:8" s="18" customFormat="1" ht="78.75" x14ac:dyDescent="0.25">
      <c r="A168" s="19" t="str">
        <f>+MID(Tabla1[[#This Row],[Concepto]],1,3)</f>
        <v>REC</v>
      </c>
      <c r="B168" s="19">
        <v>45769</v>
      </c>
      <c r="C168" s="20" t="s">
        <v>121</v>
      </c>
      <c r="D168" s="20" t="s">
        <v>14</v>
      </c>
      <c r="E168" s="20" t="s">
        <v>318</v>
      </c>
      <c r="F168" s="21">
        <v>18998</v>
      </c>
      <c r="G168" s="20" t="s">
        <v>463</v>
      </c>
      <c r="H168" s="19">
        <f>+Tabla1[[#This Row],[Fecha de Factura]]+45</f>
        <v>45814</v>
      </c>
    </row>
    <row r="169" spans="1:8" s="18" customFormat="1" ht="78.75" x14ac:dyDescent="0.25">
      <c r="A169" s="19" t="str">
        <f>+MID(Tabla1[[#This Row],[Concepto]],1,3)</f>
        <v>REC</v>
      </c>
      <c r="B169" s="19">
        <v>45769</v>
      </c>
      <c r="C169" s="20" t="s">
        <v>122</v>
      </c>
      <c r="D169" s="20" t="s">
        <v>14</v>
      </c>
      <c r="E169" s="20" t="s">
        <v>318</v>
      </c>
      <c r="F169" s="21">
        <v>8614</v>
      </c>
      <c r="G169" s="20" t="s">
        <v>463</v>
      </c>
      <c r="H169" s="19">
        <f>+Tabla1[[#This Row],[Fecha de Factura]]+45</f>
        <v>45814</v>
      </c>
    </row>
    <row r="170" spans="1:8" s="18" customFormat="1" ht="78.75" x14ac:dyDescent="0.25">
      <c r="A170" s="19" t="str">
        <f>+MID(Tabla1[[#This Row],[Concepto]],1,3)</f>
        <v>REC</v>
      </c>
      <c r="B170" s="19">
        <v>45769</v>
      </c>
      <c r="C170" s="20" t="s">
        <v>123</v>
      </c>
      <c r="D170" s="20" t="s">
        <v>14</v>
      </c>
      <c r="E170" s="20" t="s">
        <v>318</v>
      </c>
      <c r="F170" s="21">
        <v>24899.99</v>
      </c>
      <c r="G170" s="20" t="s">
        <v>463</v>
      </c>
      <c r="H170" s="19">
        <f>+Tabla1[[#This Row],[Fecha de Factura]]+45</f>
        <v>45814</v>
      </c>
    </row>
    <row r="171" spans="1:8" s="18" customFormat="1" ht="78.75" x14ac:dyDescent="0.25">
      <c r="A171" s="19" t="str">
        <f>+MID(Tabla1[[#This Row],[Concepto]],1,3)</f>
        <v>REC</v>
      </c>
      <c r="B171" s="19">
        <v>45769</v>
      </c>
      <c r="C171" s="20" t="s">
        <v>124</v>
      </c>
      <c r="D171" s="20" t="s">
        <v>14</v>
      </c>
      <c r="E171" s="20" t="s">
        <v>318</v>
      </c>
      <c r="F171" s="21">
        <v>29000.02</v>
      </c>
      <c r="G171" s="20" t="s">
        <v>463</v>
      </c>
      <c r="H171" s="19">
        <f>+Tabla1[[#This Row],[Fecha de Factura]]+45</f>
        <v>45814</v>
      </c>
    </row>
    <row r="172" spans="1:8" s="18" customFormat="1" ht="78.75" x14ac:dyDescent="0.25">
      <c r="A172" s="19" t="str">
        <f>+MID(Tabla1[[#This Row],[Concepto]],1,3)</f>
        <v>REC</v>
      </c>
      <c r="B172" s="19">
        <v>45769</v>
      </c>
      <c r="C172" s="20" t="s">
        <v>125</v>
      </c>
      <c r="D172" s="20" t="s">
        <v>14</v>
      </c>
      <c r="E172" s="20" t="s">
        <v>318</v>
      </c>
      <c r="F172" s="21">
        <v>11500</v>
      </c>
      <c r="G172" s="20" t="s">
        <v>463</v>
      </c>
      <c r="H172" s="19">
        <f>+Tabla1[[#This Row],[Fecha de Factura]]+45</f>
        <v>45814</v>
      </c>
    </row>
    <row r="173" spans="1:8" s="18" customFormat="1" ht="78.75" x14ac:dyDescent="0.25">
      <c r="A173" s="19" t="str">
        <f>+MID(Tabla1[[#This Row],[Concepto]],1,3)</f>
        <v>REC</v>
      </c>
      <c r="B173" s="19">
        <v>45769</v>
      </c>
      <c r="C173" s="20" t="s">
        <v>126</v>
      </c>
      <c r="D173" s="20" t="s">
        <v>14</v>
      </c>
      <c r="E173" s="20" t="s">
        <v>318</v>
      </c>
      <c r="F173" s="21">
        <v>54856</v>
      </c>
      <c r="G173" s="20" t="s">
        <v>463</v>
      </c>
      <c r="H173" s="19">
        <f>+Tabla1[[#This Row],[Fecha de Factura]]+45</f>
        <v>45814</v>
      </c>
    </row>
    <row r="174" spans="1:8" s="18" customFormat="1" ht="78.75" x14ac:dyDescent="0.25">
      <c r="A174" s="19" t="str">
        <f>+MID(Tabla1[[#This Row],[Concepto]],1,3)</f>
        <v>REC</v>
      </c>
      <c r="B174" s="19">
        <v>45769</v>
      </c>
      <c r="C174" s="20" t="s">
        <v>127</v>
      </c>
      <c r="D174" s="20" t="s">
        <v>14</v>
      </c>
      <c r="E174" s="20" t="s">
        <v>318</v>
      </c>
      <c r="F174" s="21">
        <v>7080</v>
      </c>
      <c r="G174" s="20" t="s">
        <v>463</v>
      </c>
      <c r="H174" s="19">
        <f>+Tabla1[[#This Row],[Fecha de Factura]]+45</f>
        <v>45814</v>
      </c>
    </row>
    <row r="175" spans="1:8" s="18" customFormat="1" ht="63" x14ac:dyDescent="0.25">
      <c r="A175" s="19" t="str">
        <f>+MID(Tabla1[[#This Row],[Concepto]],1,3)</f>
        <v>UM-</v>
      </c>
      <c r="B175" s="19">
        <v>45769</v>
      </c>
      <c r="C175" s="20" t="s">
        <v>128</v>
      </c>
      <c r="D175" s="20" t="s">
        <v>14</v>
      </c>
      <c r="E175" s="20" t="s">
        <v>319</v>
      </c>
      <c r="F175" s="21">
        <v>7906</v>
      </c>
      <c r="G175" s="20" t="s">
        <v>463</v>
      </c>
      <c r="H175" s="19">
        <f>+Tabla1[[#This Row],[Fecha de Factura]]+45</f>
        <v>45814</v>
      </c>
    </row>
    <row r="176" spans="1:8" s="18" customFormat="1" ht="63" x14ac:dyDescent="0.25">
      <c r="A176" s="19" t="str">
        <f>+MID(Tabla1[[#This Row],[Concepto]],1,3)</f>
        <v>UM-</v>
      </c>
      <c r="B176" s="19">
        <v>45769</v>
      </c>
      <c r="C176" s="20" t="s">
        <v>129</v>
      </c>
      <c r="D176" s="20" t="s">
        <v>14</v>
      </c>
      <c r="E176" s="20" t="s">
        <v>320</v>
      </c>
      <c r="F176" s="21">
        <v>6996.22</v>
      </c>
      <c r="G176" s="20" t="s">
        <v>463</v>
      </c>
      <c r="H176" s="19">
        <f>+Tabla1[[#This Row],[Fecha de Factura]]+45</f>
        <v>45814</v>
      </c>
    </row>
    <row r="177" spans="1:8" s="18" customFormat="1" ht="63" x14ac:dyDescent="0.25">
      <c r="A177" s="19" t="str">
        <f>+MID(Tabla1[[#This Row],[Concepto]],1,3)</f>
        <v>UM-</v>
      </c>
      <c r="B177" s="19">
        <v>45769</v>
      </c>
      <c r="C177" s="20" t="s">
        <v>130</v>
      </c>
      <c r="D177" s="20" t="s">
        <v>14</v>
      </c>
      <c r="E177" s="20" t="s">
        <v>321</v>
      </c>
      <c r="F177" s="21">
        <v>15930</v>
      </c>
      <c r="G177" s="20" t="s">
        <v>463</v>
      </c>
      <c r="H177" s="19">
        <f>+Tabla1[[#This Row],[Fecha de Factura]]+45</f>
        <v>45814</v>
      </c>
    </row>
    <row r="178" spans="1:8" s="18" customFormat="1" ht="78.75" x14ac:dyDescent="0.25">
      <c r="A178" s="19" t="str">
        <f>+MID(Tabla1[[#This Row],[Concepto]],1,3)</f>
        <v>FEM</v>
      </c>
      <c r="B178" s="19">
        <v>45769</v>
      </c>
      <c r="C178" s="20" t="s">
        <v>131</v>
      </c>
      <c r="D178" s="20" t="s">
        <v>14</v>
      </c>
      <c r="E178" s="20" t="s">
        <v>322</v>
      </c>
      <c r="F178" s="21">
        <v>11500</v>
      </c>
      <c r="G178" s="20" t="s">
        <v>463</v>
      </c>
      <c r="H178" s="19">
        <f>+Tabla1[[#This Row],[Fecha de Factura]]+45</f>
        <v>45814</v>
      </c>
    </row>
    <row r="179" spans="1:8" s="18" customFormat="1" ht="47.25" x14ac:dyDescent="0.25">
      <c r="A179" s="19" t="str">
        <f>+MID(Tabla1[[#This Row],[Concepto]],1,3)</f>
        <v>EPH</v>
      </c>
      <c r="B179" s="19">
        <v>45769</v>
      </c>
      <c r="C179" s="20" t="s">
        <v>149</v>
      </c>
      <c r="D179" s="20" t="s">
        <v>20</v>
      </c>
      <c r="E179" s="20" t="s">
        <v>338</v>
      </c>
      <c r="F179" s="21">
        <v>18189</v>
      </c>
      <c r="G179" s="20" t="s">
        <v>463</v>
      </c>
      <c r="H179" s="19">
        <f>+Tabla1[[#This Row],[Fecha de Factura]]+45</f>
        <v>45814</v>
      </c>
    </row>
    <row r="180" spans="1:8" s="18" customFormat="1" ht="63" x14ac:dyDescent="0.25">
      <c r="A180" s="19" t="str">
        <f>+MID(Tabla1[[#This Row],[Concepto]],1,3)</f>
        <v>EPH</v>
      </c>
      <c r="B180" s="19">
        <v>45769</v>
      </c>
      <c r="C180" s="20" t="s">
        <v>154</v>
      </c>
      <c r="D180" s="20" t="s">
        <v>23</v>
      </c>
      <c r="E180" s="20" t="s">
        <v>343</v>
      </c>
      <c r="F180" s="21">
        <v>86238.399999999994</v>
      </c>
      <c r="G180" s="20" t="s">
        <v>463</v>
      </c>
      <c r="H180" s="19">
        <f>+Tabla1[[#This Row],[Fecha de Factura]]+45</f>
        <v>45814</v>
      </c>
    </row>
    <row r="181" spans="1:8" s="18" customFormat="1" ht="63" x14ac:dyDescent="0.25">
      <c r="A181" s="19" t="str">
        <f>+MID(Tabla1[[#This Row],[Concepto]],1,3)</f>
        <v>UM-</v>
      </c>
      <c r="B181" s="19">
        <v>45769</v>
      </c>
      <c r="C181" s="20" t="s">
        <v>146</v>
      </c>
      <c r="D181" s="20" t="s">
        <v>64</v>
      </c>
      <c r="E181" s="20" t="s">
        <v>412</v>
      </c>
      <c r="F181" s="21">
        <v>83544</v>
      </c>
      <c r="G181" s="20" t="s">
        <v>463</v>
      </c>
      <c r="H181" s="19">
        <f>+Tabla1[[#This Row],[Fecha de Factura]]+45</f>
        <v>45814</v>
      </c>
    </row>
    <row r="182" spans="1:8" s="18" customFormat="1" ht="63" x14ac:dyDescent="0.25">
      <c r="A182" s="19" t="str">
        <f>+MID(Tabla1[[#This Row],[Concepto]],1,3)</f>
        <v>REC</v>
      </c>
      <c r="B182" s="19">
        <v>45770</v>
      </c>
      <c r="C182" s="20" t="s">
        <v>106</v>
      </c>
      <c r="D182" s="20" t="s">
        <v>6</v>
      </c>
      <c r="E182" s="20" t="s">
        <v>305</v>
      </c>
      <c r="F182" s="21">
        <v>12385.18</v>
      </c>
      <c r="G182" s="20" t="s">
        <v>463</v>
      </c>
      <c r="H182" s="19">
        <f>+Tabla1[[#This Row],[Fecha de Factura]]+45</f>
        <v>45815</v>
      </c>
    </row>
    <row r="183" spans="1:8" s="18" customFormat="1" ht="78.75" x14ac:dyDescent="0.25">
      <c r="A183" s="19" t="str">
        <f>+MID(Tabla1[[#This Row],[Concepto]],1,3)</f>
        <v>JVM</v>
      </c>
      <c r="B183" s="19">
        <v>45770</v>
      </c>
      <c r="C183" s="20" t="s">
        <v>161</v>
      </c>
      <c r="D183" s="20" t="s">
        <v>26</v>
      </c>
      <c r="E183" s="20" t="s">
        <v>352</v>
      </c>
      <c r="F183" s="21">
        <v>29700</v>
      </c>
      <c r="G183" s="20" t="s">
        <v>463</v>
      </c>
      <c r="H183" s="19">
        <f>+Tabla1[[#This Row],[Fecha de Factura]]+45</f>
        <v>45815</v>
      </c>
    </row>
    <row r="184" spans="1:8" s="18" customFormat="1" ht="78.75" x14ac:dyDescent="0.25">
      <c r="A184" s="19" t="str">
        <f>+MID(Tabla1[[#This Row],[Concepto]],1,3)</f>
        <v>FEM</v>
      </c>
      <c r="B184" s="19">
        <v>45770</v>
      </c>
      <c r="C184" s="20" t="s">
        <v>238</v>
      </c>
      <c r="D184" s="20" t="s">
        <v>62</v>
      </c>
      <c r="E184" s="20" t="s">
        <v>409</v>
      </c>
      <c r="F184" s="21">
        <v>96642</v>
      </c>
      <c r="G184" s="20" t="s">
        <v>463</v>
      </c>
      <c r="H184" s="19">
        <f>+Tabla1[[#This Row],[Fecha de Factura]]+45</f>
        <v>45815</v>
      </c>
    </row>
    <row r="185" spans="1:8" s="18" customFormat="1" ht="63" x14ac:dyDescent="0.25">
      <c r="A185" s="19" t="str">
        <f>+MID(Tabla1[[#This Row],[Concepto]],1,3)</f>
        <v>LNN</v>
      </c>
      <c r="B185" s="19">
        <v>45770</v>
      </c>
      <c r="C185" s="20" t="s">
        <v>246</v>
      </c>
      <c r="D185" s="20" t="s">
        <v>69</v>
      </c>
      <c r="E185" s="20" t="s">
        <v>419</v>
      </c>
      <c r="F185" s="21">
        <v>90329</v>
      </c>
      <c r="G185" s="20" t="s">
        <v>463</v>
      </c>
      <c r="H185" s="19">
        <f>+Tabla1[[#This Row],[Fecha de Factura]]+45</f>
        <v>45815</v>
      </c>
    </row>
    <row r="186" spans="1:8" s="18" customFormat="1" ht="63" x14ac:dyDescent="0.25">
      <c r="A186" s="19" t="str">
        <f>+MID(Tabla1[[#This Row],[Concepto]],1,3)</f>
        <v>REC</v>
      </c>
      <c r="B186" s="19">
        <v>45771</v>
      </c>
      <c r="C186" s="20" t="s">
        <v>104</v>
      </c>
      <c r="D186" s="20" t="s">
        <v>4</v>
      </c>
      <c r="E186" s="20" t="s">
        <v>303</v>
      </c>
      <c r="F186" s="21">
        <v>9540</v>
      </c>
      <c r="G186" s="20" t="s">
        <v>463</v>
      </c>
      <c r="H186" s="19">
        <f>+Tabla1[[#This Row],[Fecha de Factura]]+45</f>
        <v>45816</v>
      </c>
    </row>
    <row r="187" spans="1:8" s="18" customFormat="1" ht="47.25" x14ac:dyDescent="0.25">
      <c r="A187" s="19" t="str">
        <f>+MID(Tabla1[[#This Row],[Concepto]],1,3)</f>
        <v>FEM</v>
      </c>
      <c r="B187" s="19">
        <v>45771</v>
      </c>
      <c r="C187" s="20" t="s">
        <v>171</v>
      </c>
      <c r="D187" s="20" t="s">
        <v>37</v>
      </c>
      <c r="E187" s="20" t="s">
        <v>367</v>
      </c>
      <c r="F187" s="21">
        <v>132000</v>
      </c>
      <c r="G187" s="20" t="s">
        <v>463</v>
      </c>
      <c r="H187" s="19">
        <f>+Tabla1[[#This Row],[Fecha de Factura]]+45</f>
        <v>45816</v>
      </c>
    </row>
    <row r="188" spans="1:8" s="18" customFormat="1" ht="63" x14ac:dyDescent="0.25">
      <c r="A188" s="19" t="str">
        <f>+MID(Tabla1[[#This Row],[Concepto]],1,3)</f>
        <v>FEM</v>
      </c>
      <c r="B188" s="19">
        <v>45771</v>
      </c>
      <c r="C188" s="20" t="s">
        <v>202</v>
      </c>
      <c r="D188" s="20" t="s">
        <v>43</v>
      </c>
      <c r="E188" s="20" t="s">
        <v>380</v>
      </c>
      <c r="F188" s="21">
        <v>137588</v>
      </c>
      <c r="G188" s="20" t="s">
        <v>463</v>
      </c>
      <c r="H188" s="19">
        <f>+Tabla1[[#This Row],[Fecha de Factura]]+45</f>
        <v>45816</v>
      </c>
    </row>
    <row r="189" spans="1:8" s="18" customFormat="1" ht="78.75" x14ac:dyDescent="0.25">
      <c r="A189" s="19" t="str">
        <f>+MID(Tabla1[[#This Row],[Concepto]],1,3)</f>
        <v>EMH</v>
      </c>
      <c r="B189" s="19">
        <v>45771</v>
      </c>
      <c r="C189" s="20" t="s">
        <v>227</v>
      </c>
      <c r="D189" s="20" t="s">
        <v>54</v>
      </c>
      <c r="E189" s="20" t="s">
        <v>399</v>
      </c>
      <c r="F189" s="21">
        <v>57010.559999999998</v>
      </c>
      <c r="G189" s="20" t="s">
        <v>463</v>
      </c>
      <c r="H189" s="19">
        <f>+Tabla1[[#This Row],[Fecha de Factura]]+45</f>
        <v>45816</v>
      </c>
    </row>
    <row r="190" spans="1:8" s="18" customFormat="1" ht="47.25" x14ac:dyDescent="0.25">
      <c r="A190" s="19" t="str">
        <f>+MID(Tabla1[[#This Row],[Concepto]],1,3)</f>
        <v>FEM</v>
      </c>
      <c r="B190" s="19">
        <v>45772</v>
      </c>
      <c r="C190" s="20" t="s">
        <v>132</v>
      </c>
      <c r="D190" s="20" t="s">
        <v>14</v>
      </c>
      <c r="E190" s="20" t="s">
        <v>323</v>
      </c>
      <c r="F190" s="21">
        <v>42721.48</v>
      </c>
      <c r="G190" s="20" t="s">
        <v>463</v>
      </c>
      <c r="H190" s="19">
        <f>+Tabla1[[#This Row],[Fecha de Factura]]+45</f>
        <v>45817</v>
      </c>
    </row>
    <row r="191" spans="1:8" s="18" customFormat="1" ht="47.25" x14ac:dyDescent="0.25">
      <c r="A191" s="19" t="str">
        <f>+MID(Tabla1[[#This Row],[Concepto]],1,3)</f>
        <v>EPH</v>
      </c>
      <c r="B191" s="19">
        <v>45772</v>
      </c>
      <c r="C191" s="20" t="s">
        <v>179</v>
      </c>
      <c r="D191" s="20" t="s">
        <v>37</v>
      </c>
      <c r="E191" s="20" t="s">
        <v>368</v>
      </c>
      <c r="F191" s="21">
        <v>40400</v>
      </c>
      <c r="G191" s="20" t="s">
        <v>463</v>
      </c>
      <c r="H191" s="19">
        <f>+Tabla1[[#This Row],[Fecha de Factura]]+45</f>
        <v>45817</v>
      </c>
    </row>
    <row r="192" spans="1:8" s="18" customFormat="1" ht="47.25" x14ac:dyDescent="0.25">
      <c r="A192" s="19" t="str">
        <f>+MID(Tabla1[[#This Row],[Concepto]],1,3)</f>
        <v>REC</v>
      </c>
      <c r="B192" s="19">
        <v>45772</v>
      </c>
      <c r="C192" s="20" t="s">
        <v>183</v>
      </c>
      <c r="D192" s="20" t="s">
        <v>40</v>
      </c>
      <c r="E192" s="20" t="s">
        <v>372</v>
      </c>
      <c r="F192" s="21">
        <v>97745.3</v>
      </c>
      <c r="G192" s="20" t="s">
        <v>463</v>
      </c>
      <c r="H192" s="19">
        <f>+Tabla1[[#This Row],[Fecha de Factura]]+45</f>
        <v>45817</v>
      </c>
    </row>
    <row r="193" spans="1:8" s="18" customFormat="1" ht="63" x14ac:dyDescent="0.25">
      <c r="A193" s="19" t="str">
        <f>+MID(Tabla1[[#This Row],[Concepto]],1,3)</f>
        <v>FEM</v>
      </c>
      <c r="B193" s="19">
        <v>45772</v>
      </c>
      <c r="C193" s="20" t="s">
        <v>203</v>
      </c>
      <c r="D193" s="20" t="s">
        <v>43</v>
      </c>
      <c r="E193" s="20" t="s">
        <v>380</v>
      </c>
      <c r="F193" s="21">
        <v>22892</v>
      </c>
      <c r="G193" s="20" t="s">
        <v>463</v>
      </c>
      <c r="H193" s="19">
        <f>+Tabla1[[#This Row],[Fecha de Factura]]+45</f>
        <v>45817</v>
      </c>
    </row>
    <row r="194" spans="1:8" s="18" customFormat="1" ht="78.75" x14ac:dyDescent="0.25">
      <c r="A194" s="19" t="str">
        <f>+MID(Tabla1[[#This Row],[Concepto]],1,3)</f>
        <v>REC</v>
      </c>
      <c r="B194" s="19">
        <v>45772</v>
      </c>
      <c r="C194" s="20" t="s">
        <v>224</v>
      </c>
      <c r="D194" s="20" t="s">
        <v>51</v>
      </c>
      <c r="E194" s="20" t="s">
        <v>396</v>
      </c>
      <c r="F194" s="21">
        <v>37937</v>
      </c>
      <c r="G194" s="20" t="s">
        <v>463</v>
      </c>
      <c r="H194" s="19">
        <f>+Tabla1[[#This Row],[Fecha de Factura]]+45</f>
        <v>45817</v>
      </c>
    </row>
    <row r="195" spans="1:8" s="18" customFormat="1" ht="47.25" x14ac:dyDescent="0.25">
      <c r="A195" s="19" t="str">
        <f>+MID(Tabla1[[#This Row],[Concepto]],1,3)</f>
        <v>EPH</v>
      </c>
      <c r="B195" s="19">
        <v>45772</v>
      </c>
      <c r="C195" s="20" t="s">
        <v>233</v>
      </c>
      <c r="D195" s="20" t="s">
        <v>58</v>
      </c>
      <c r="E195" s="20" t="s">
        <v>404</v>
      </c>
      <c r="F195" s="21">
        <v>18800</v>
      </c>
      <c r="G195" s="20" t="s">
        <v>463</v>
      </c>
      <c r="H195" s="19">
        <f>+Tabla1[[#This Row],[Fecha de Factura]]+45</f>
        <v>45817</v>
      </c>
    </row>
    <row r="196" spans="1:8" s="18" customFormat="1" ht="94.5" x14ac:dyDescent="0.25">
      <c r="A196" s="19" t="str">
        <f>+MID(Tabla1[[#This Row],[Concepto]],1,3)</f>
        <v>REC</v>
      </c>
      <c r="B196" s="19">
        <v>45772</v>
      </c>
      <c r="C196" s="20" t="s">
        <v>266</v>
      </c>
      <c r="D196" s="20" t="s">
        <v>82</v>
      </c>
      <c r="E196" s="20" t="s">
        <v>436</v>
      </c>
      <c r="F196" s="21">
        <v>925815.49</v>
      </c>
      <c r="G196" s="20" t="s">
        <v>463</v>
      </c>
      <c r="H196" s="19">
        <f>+Tabla1[[#This Row],[Fecha de Factura]]+45</f>
        <v>45817</v>
      </c>
    </row>
    <row r="197" spans="1:8" s="18" customFormat="1" ht="94.5" x14ac:dyDescent="0.25">
      <c r="A197" s="19" t="str">
        <f>+MID(Tabla1[[#This Row],[Concepto]],1,3)</f>
        <v>FEM</v>
      </c>
      <c r="B197" s="19">
        <v>45773</v>
      </c>
      <c r="C197" s="20" t="s">
        <v>180</v>
      </c>
      <c r="D197" s="20" t="s">
        <v>37</v>
      </c>
      <c r="E197" s="20" t="s">
        <v>369</v>
      </c>
      <c r="F197" s="21">
        <v>45194</v>
      </c>
      <c r="G197" s="20" t="s">
        <v>463</v>
      </c>
      <c r="H197" s="19">
        <f>+Tabla1[[#This Row],[Fecha de Factura]]+45</f>
        <v>45818</v>
      </c>
    </row>
    <row r="198" spans="1:8" s="18" customFormat="1" ht="31.5" x14ac:dyDescent="0.25">
      <c r="A198" s="19" t="str">
        <f>+MID(Tabla1[[#This Row],[Concepto]],1,3)</f>
        <v>JVM</v>
      </c>
      <c r="B198" s="19">
        <v>45773</v>
      </c>
      <c r="C198" s="20" t="s">
        <v>264</v>
      </c>
      <c r="D198" s="20" t="s">
        <v>80</v>
      </c>
      <c r="E198" s="20" t="s">
        <v>434</v>
      </c>
      <c r="F198" s="21">
        <v>5197.8100000000004</v>
      </c>
      <c r="G198" s="20" t="s">
        <v>463</v>
      </c>
      <c r="H198" s="19">
        <f>+Tabla1[[#This Row],[Fecha de Factura]]+45</f>
        <v>45818</v>
      </c>
    </row>
    <row r="199" spans="1:8" s="18" customFormat="1" ht="63" x14ac:dyDescent="0.25">
      <c r="A199" s="19" t="str">
        <f>+MID(Tabla1[[#This Row],[Concepto]],1,3)</f>
        <v>REC</v>
      </c>
      <c r="B199" s="19">
        <v>45774</v>
      </c>
      <c r="C199" s="20" t="s">
        <v>151</v>
      </c>
      <c r="D199" s="20" t="s">
        <v>21</v>
      </c>
      <c r="E199" s="20" t="s">
        <v>340</v>
      </c>
      <c r="F199" s="21">
        <v>97182.93</v>
      </c>
      <c r="G199" s="20" t="s">
        <v>463</v>
      </c>
      <c r="H199" s="19">
        <f>+Tabla1[[#This Row],[Fecha de Factura]]+45</f>
        <v>45819</v>
      </c>
    </row>
    <row r="200" spans="1:8" s="18" customFormat="1" ht="47.25" x14ac:dyDescent="0.25">
      <c r="A200" s="19" t="str">
        <f>+MID(Tabla1[[#This Row],[Concepto]],1,3)</f>
        <v>JVM</v>
      </c>
      <c r="B200" s="19">
        <v>45775</v>
      </c>
      <c r="C200" s="20" t="s">
        <v>105</v>
      </c>
      <c r="D200" s="20" t="s">
        <v>5</v>
      </c>
      <c r="E200" s="20" t="s">
        <v>304</v>
      </c>
      <c r="F200" s="21">
        <v>27765</v>
      </c>
      <c r="G200" s="20" t="s">
        <v>463</v>
      </c>
      <c r="H200" s="19">
        <f>+Tabla1[[#This Row],[Fecha de Factura]]+45</f>
        <v>45820</v>
      </c>
    </row>
    <row r="201" spans="1:8" s="18" customFormat="1" ht="63" x14ac:dyDescent="0.25">
      <c r="A201" s="19" t="str">
        <f>+MID(Tabla1[[#This Row],[Concepto]],1,3)</f>
        <v>REC</v>
      </c>
      <c r="B201" s="19">
        <v>45775</v>
      </c>
      <c r="C201" s="20" t="s">
        <v>107</v>
      </c>
      <c r="D201" s="20" t="s">
        <v>6</v>
      </c>
      <c r="E201" s="20" t="s">
        <v>306</v>
      </c>
      <c r="F201" s="21">
        <v>18577.919999999998</v>
      </c>
      <c r="G201" s="20" t="s">
        <v>463</v>
      </c>
      <c r="H201" s="19">
        <f>+Tabla1[[#This Row],[Fecha de Factura]]+45</f>
        <v>45820</v>
      </c>
    </row>
    <row r="202" spans="1:8" s="18" customFormat="1" ht="94.5" x14ac:dyDescent="0.25">
      <c r="A202" s="19" t="str">
        <f>+MID(Tabla1[[#This Row],[Concepto]],1,3)</f>
        <v>FEM</v>
      </c>
      <c r="B202" s="19">
        <v>45775</v>
      </c>
      <c r="C202" s="20" t="s">
        <v>133</v>
      </c>
      <c r="D202" s="20" t="s">
        <v>14</v>
      </c>
      <c r="E202" s="20" t="s">
        <v>324</v>
      </c>
      <c r="F202" s="21">
        <v>9888</v>
      </c>
      <c r="G202" s="20" t="s">
        <v>463</v>
      </c>
      <c r="H202" s="19">
        <f>+Tabla1[[#This Row],[Fecha de Factura]]+45</f>
        <v>45820</v>
      </c>
    </row>
    <row r="203" spans="1:8" s="18" customFormat="1" ht="94.5" x14ac:dyDescent="0.25">
      <c r="A203" s="19" t="str">
        <f>+MID(Tabla1[[#This Row],[Concepto]],1,3)</f>
        <v>FEM</v>
      </c>
      <c r="B203" s="19">
        <v>45775</v>
      </c>
      <c r="C203" s="20" t="s">
        <v>134</v>
      </c>
      <c r="D203" s="20" t="s">
        <v>14</v>
      </c>
      <c r="E203" s="20" t="s">
        <v>324</v>
      </c>
      <c r="F203" s="21">
        <v>10325</v>
      </c>
      <c r="G203" s="20" t="s">
        <v>463</v>
      </c>
      <c r="H203" s="19">
        <f>+Tabla1[[#This Row],[Fecha de Factura]]+45</f>
        <v>45820</v>
      </c>
    </row>
    <row r="204" spans="1:8" s="18" customFormat="1" ht="94.5" x14ac:dyDescent="0.25">
      <c r="A204" s="19" t="str">
        <f>+MID(Tabla1[[#This Row],[Concepto]],1,3)</f>
        <v>FEM</v>
      </c>
      <c r="B204" s="19">
        <v>45775</v>
      </c>
      <c r="C204" s="20" t="s">
        <v>135</v>
      </c>
      <c r="D204" s="20" t="s">
        <v>14</v>
      </c>
      <c r="E204" s="20" t="s">
        <v>324</v>
      </c>
      <c r="F204" s="21">
        <v>8189</v>
      </c>
      <c r="G204" s="20" t="s">
        <v>463</v>
      </c>
      <c r="H204" s="19">
        <f>+Tabla1[[#This Row],[Fecha de Factura]]+45</f>
        <v>45820</v>
      </c>
    </row>
    <row r="205" spans="1:8" s="18" customFormat="1" ht="94.5" x14ac:dyDescent="0.25">
      <c r="A205" s="19" t="str">
        <f>+MID(Tabla1[[#This Row],[Concepto]],1,3)</f>
        <v>EMH</v>
      </c>
      <c r="B205" s="19">
        <v>45775</v>
      </c>
      <c r="C205" s="20" t="s">
        <v>162</v>
      </c>
      <c r="D205" s="20" t="s">
        <v>26</v>
      </c>
      <c r="E205" s="20" t="s">
        <v>353</v>
      </c>
      <c r="F205" s="21">
        <v>48500</v>
      </c>
      <c r="G205" s="20" t="s">
        <v>463</v>
      </c>
      <c r="H205" s="19">
        <f>+Tabla1[[#This Row],[Fecha de Factura]]+45</f>
        <v>45820</v>
      </c>
    </row>
    <row r="206" spans="1:8" s="18" customFormat="1" ht="94.5" x14ac:dyDescent="0.25">
      <c r="A206" s="19" t="str">
        <f>+MID(Tabla1[[#This Row],[Concepto]],1,3)</f>
        <v>EMH</v>
      </c>
      <c r="B206" s="19">
        <v>45775</v>
      </c>
      <c r="C206" s="20" t="s">
        <v>163</v>
      </c>
      <c r="D206" s="20" t="s">
        <v>26</v>
      </c>
      <c r="E206" s="20" t="s">
        <v>353</v>
      </c>
      <c r="F206" s="21">
        <v>27500</v>
      </c>
      <c r="G206" s="20" t="s">
        <v>463</v>
      </c>
      <c r="H206" s="19">
        <f>+Tabla1[[#This Row],[Fecha de Factura]]+45</f>
        <v>45820</v>
      </c>
    </row>
    <row r="207" spans="1:8" s="18" customFormat="1" ht="63" x14ac:dyDescent="0.25">
      <c r="A207" s="19" t="str">
        <f>+MID(Tabla1[[#This Row],[Concepto]],1,3)</f>
        <v>LNM</v>
      </c>
      <c r="B207" s="19">
        <v>45775</v>
      </c>
      <c r="C207" s="20" t="s">
        <v>181</v>
      </c>
      <c r="D207" s="20" t="s">
        <v>37</v>
      </c>
      <c r="E207" s="20" t="s">
        <v>370</v>
      </c>
      <c r="F207" s="21">
        <v>130172</v>
      </c>
      <c r="G207" s="20" t="s">
        <v>463</v>
      </c>
      <c r="H207" s="19">
        <f>+Tabla1[[#This Row],[Fecha de Factura]]+45</f>
        <v>45820</v>
      </c>
    </row>
    <row r="208" spans="1:8" s="18" customFormat="1" ht="63" x14ac:dyDescent="0.25">
      <c r="A208" s="19" t="str">
        <f>+MID(Tabla1[[#This Row],[Concepto]],1,3)</f>
        <v>FEM</v>
      </c>
      <c r="B208" s="19">
        <v>45775</v>
      </c>
      <c r="C208" s="20" t="s">
        <v>204</v>
      </c>
      <c r="D208" s="20" t="s">
        <v>43</v>
      </c>
      <c r="E208" s="20" t="s">
        <v>380</v>
      </c>
      <c r="F208" s="21">
        <v>89060.5</v>
      </c>
      <c r="G208" s="20" t="s">
        <v>463</v>
      </c>
      <c r="H208" s="19">
        <f>+Tabla1[[#This Row],[Fecha de Factura]]+45</f>
        <v>45820</v>
      </c>
    </row>
    <row r="209" spans="1:8" s="18" customFormat="1" ht="78.75" x14ac:dyDescent="0.25">
      <c r="A209" s="19" t="str">
        <f>+MID(Tabla1[[#This Row],[Concepto]],1,3)</f>
        <v>UM-</v>
      </c>
      <c r="B209" s="19">
        <v>45775</v>
      </c>
      <c r="C209" s="20" t="s">
        <v>207</v>
      </c>
      <c r="D209" s="20" t="s">
        <v>46</v>
      </c>
      <c r="E209" s="20" t="s">
        <v>384</v>
      </c>
      <c r="F209" s="21">
        <v>24780</v>
      </c>
      <c r="G209" s="20" t="s">
        <v>463</v>
      </c>
      <c r="H209" s="19">
        <f>+Tabla1[[#This Row],[Fecha de Factura]]+45</f>
        <v>45820</v>
      </c>
    </row>
    <row r="210" spans="1:8" s="18" customFormat="1" ht="78.75" x14ac:dyDescent="0.25">
      <c r="A210" s="19" t="str">
        <f>+MID(Tabla1[[#This Row],[Concepto]],1,3)</f>
        <v>UM-</v>
      </c>
      <c r="B210" s="19">
        <v>45775</v>
      </c>
      <c r="C210" s="20" t="s">
        <v>208</v>
      </c>
      <c r="D210" s="20" t="s">
        <v>46</v>
      </c>
      <c r="E210" s="20" t="s">
        <v>385</v>
      </c>
      <c r="F210" s="21">
        <v>27623.8</v>
      </c>
      <c r="G210" s="20" t="s">
        <v>463</v>
      </c>
      <c r="H210" s="19">
        <f>+Tabla1[[#This Row],[Fecha de Factura]]+45</f>
        <v>45820</v>
      </c>
    </row>
    <row r="211" spans="1:8" s="18" customFormat="1" ht="78.75" x14ac:dyDescent="0.25">
      <c r="A211" s="19" t="str">
        <f>+MID(Tabla1[[#This Row],[Concepto]],1,3)</f>
        <v>REC</v>
      </c>
      <c r="B211" s="19">
        <v>45775</v>
      </c>
      <c r="C211" s="20" t="s">
        <v>214</v>
      </c>
      <c r="D211" s="20" t="s">
        <v>48</v>
      </c>
      <c r="E211" s="20" t="s">
        <v>387</v>
      </c>
      <c r="F211" s="21">
        <v>44250</v>
      </c>
      <c r="G211" s="20" t="s">
        <v>463</v>
      </c>
      <c r="H211" s="19">
        <f>+Tabla1[[#This Row],[Fecha de Factura]]+45</f>
        <v>45820</v>
      </c>
    </row>
    <row r="212" spans="1:8" s="18" customFormat="1" ht="94.5" x14ac:dyDescent="0.25">
      <c r="A212" s="19" t="str">
        <f>+MID(Tabla1[[#This Row],[Concepto]],1,3)</f>
        <v>LNM</v>
      </c>
      <c r="B212" s="19">
        <v>45775</v>
      </c>
      <c r="C212" s="20" t="s">
        <v>230</v>
      </c>
      <c r="D212" s="20" t="s">
        <v>56</v>
      </c>
      <c r="E212" s="20" t="s">
        <v>401</v>
      </c>
      <c r="F212" s="21">
        <v>47226</v>
      </c>
      <c r="G212" s="20" t="s">
        <v>463</v>
      </c>
      <c r="H212" s="19">
        <f>+Tabla1[[#This Row],[Fecha de Factura]]+45</f>
        <v>45820</v>
      </c>
    </row>
    <row r="213" spans="1:8" s="18" customFormat="1" ht="94.5" x14ac:dyDescent="0.25">
      <c r="A213" s="19" t="str">
        <f>+MID(Tabla1[[#This Row],[Concepto]],1,3)</f>
        <v>LNM</v>
      </c>
      <c r="B213" s="19">
        <v>45775</v>
      </c>
      <c r="C213" s="20" t="s">
        <v>277</v>
      </c>
      <c r="D213" s="20" t="s">
        <v>86</v>
      </c>
      <c r="E213" s="20" t="s">
        <v>449</v>
      </c>
      <c r="F213" s="21">
        <v>17163</v>
      </c>
      <c r="G213" s="20" t="s">
        <v>463</v>
      </c>
      <c r="H213" s="19">
        <f>+Tabla1[[#This Row],[Fecha de Factura]]+45</f>
        <v>45820</v>
      </c>
    </row>
    <row r="214" spans="1:8" s="18" customFormat="1" ht="78.75" x14ac:dyDescent="0.25">
      <c r="A214" s="19" t="str">
        <f>+MID(Tabla1[[#This Row],[Concepto]],1,3)</f>
        <v>LNM</v>
      </c>
      <c r="B214" s="19">
        <v>45775</v>
      </c>
      <c r="C214" s="20" t="s">
        <v>278</v>
      </c>
      <c r="D214" s="20" t="s">
        <v>86</v>
      </c>
      <c r="E214" s="20" t="s">
        <v>450</v>
      </c>
      <c r="F214" s="21">
        <v>36049</v>
      </c>
      <c r="G214" s="20" t="s">
        <v>463</v>
      </c>
      <c r="H214" s="19">
        <f>+Tabla1[[#This Row],[Fecha de Factura]]+45</f>
        <v>45820</v>
      </c>
    </row>
    <row r="215" spans="1:8" s="18" customFormat="1" ht="94.5" x14ac:dyDescent="0.25">
      <c r="A215" s="19" t="str">
        <f>+MID(Tabla1[[#This Row],[Concepto]],1,3)</f>
        <v>LNM</v>
      </c>
      <c r="B215" s="19">
        <v>45775</v>
      </c>
      <c r="C215" s="20" t="s">
        <v>279</v>
      </c>
      <c r="D215" s="20" t="s">
        <v>86</v>
      </c>
      <c r="E215" s="20" t="s">
        <v>451</v>
      </c>
      <c r="F215" s="21">
        <v>30474.9</v>
      </c>
      <c r="G215" s="20" t="s">
        <v>463</v>
      </c>
      <c r="H215" s="19">
        <f>+Tabla1[[#This Row],[Fecha de Factura]]+45</f>
        <v>45820</v>
      </c>
    </row>
    <row r="216" spans="1:8" s="18" customFormat="1" ht="94.5" x14ac:dyDescent="0.25">
      <c r="A216" s="19" t="str">
        <f>+MID(Tabla1[[#This Row],[Concepto]],1,3)</f>
        <v>LNM</v>
      </c>
      <c r="B216" s="19">
        <v>45775</v>
      </c>
      <c r="C216" s="20" t="s">
        <v>280</v>
      </c>
      <c r="D216" s="20" t="s">
        <v>86</v>
      </c>
      <c r="E216" s="20" t="s">
        <v>452</v>
      </c>
      <c r="F216" s="21">
        <v>266214.96000000002</v>
      </c>
      <c r="G216" s="20" t="s">
        <v>463</v>
      </c>
      <c r="H216" s="19">
        <f>+Tabla1[[#This Row],[Fecha de Factura]]+45</f>
        <v>45820</v>
      </c>
    </row>
    <row r="217" spans="1:8" s="18" customFormat="1" ht="78.75" x14ac:dyDescent="0.25">
      <c r="A217" s="19" t="str">
        <f>+MID(Tabla1[[#This Row],[Concepto]],1,3)</f>
        <v>LNM</v>
      </c>
      <c r="B217" s="19">
        <v>45775</v>
      </c>
      <c r="C217" s="20" t="s">
        <v>281</v>
      </c>
      <c r="D217" s="20" t="s">
        <v>86</v>
      </c>
      <c r="E217" s="20" t="s">
        <v>453</v>
      </c>
      <c r="F217" s="21">
        <v>49980</v>
      </c>
      <c r="G217" s="20" t="s">
        <v>463</v>
      </c>
      <c r="H217" s="19">
        <f>+Tabla1[[#This Row],[Fecha de Factura]]+45</f>
        <v>45820</v>
      </c>
    </row>
    <row r="218" spans="1:8" s="18" customFormat="1" ht="94.5" x14ac:dyDescent="0.25">
      <c r="A218" s="19" t="str">
        <f>+MID(Tabla1[[#This Row],[Concepto]],1,3)</f>
        <v>LNM</v>
      </c>
      <c r="B218" s="19">
        <v>45775</v>
      </c>
      <c r="C218" s="20" t="s">
        <v>282</v>
      </c>
      <c r="D218" s="20" t="s">
        <v>86</v>
      </c>
      <c r="E218" s="20" t="s">
        <v>454</v>
      </c>
      <c r="F218" s="21">
        <v>18340.900000000001</v>
      </c>
      <c r="G218" s="20" t="s">
        <v>463</v>
      </c>
      <c r="H218" s="19">
        <f>+Tabla1[[#This Row],[Fecha de Factura]]+45</f>
        <v>45820</v>
      </c>
    </row>
    <row r="219" spans="1:8" s="18" customFormat="1" ht="78.75" x14ac:dyDescent="0.25">
      <c r="A219" s="19" t="str">
        <f>+MID(Tabla1[[#This Row],[Concepto]],1,3)</f>
        <v>LNM</v>
      </c>
      <c r="B219" s="19">
        <v>45775</v>
      </c>
      <c r="C219" s="20" t="s">
        <v>283</v>
      </c>
      <c r="D219" s="20" t="s">
        <v>86</v>
      </c>
      <c r="E219" s="20" t="s">
        <v>455</v>
      </c>
      <c r="F219" s="21">
        <v>8694</v>
      </c>
      <c r="G219" s="20" t="s">
        <v>463</v>
      </c>
      <c r="H219" s="19">
        <f>+Tabla1[[#This Row],[Fecha de Factura]]+45</f>
        <v>45820</v>
      </c>
    </row>
    <row r="220" spans="1:8" s="18" customFormat="1" ht="63" x14ac:dyDescent="0.25">
      <c r="A220" s="19" t="str">
        <f>+MID(Tabla1[[#This Row],[Concepto]],1,3)</f>
        <v>LNM</v>
      </c>
      <c r="B220" s="19">
        <v>45775</v>
      </c>
      <c r="C220" s="20" t="s">
        <v>284</v>
      </c>
      <c r="D220" s="20" t="s">
        <v>86</v>
      </c>
      <c r="E220" s="20" t="s">
        <v>456</v>
      </c>
      <c r="F220" s="21">
        <v>4756</v>
      </c>
      <c r="G220" s="20" t="s">
        <v>463</v>
      </c>
      <c r="H220" s="19">
        <f>+Tabla1[[#This Row],[Fecha de Factura]]+45</f>
        <v>45820</v>
      </c>
    </row>
    <row r="221" spans="1:8" s="18" customFormat="1" ht="94.5" x14ac:dyDescent="0.25">
      <c r="A221" s="19" t="str">
        <f>+MID(Tabla1[[#This Row],[Concepto]],1,3)</f>
        <v>LNM</v>
      </c>
      <c r="B221" s="19">
        <v>45775</v>
      </c>
      <c r="C221" s="20" t="s">
        <v>285</v>
      </c>
      <c r="D221" s="20" t="s">
        <v>86</v>
      </c>
      <c r="E221" s="20" t="s">
        <v>457</v>
      </c>
      <c r="F221" s="21">
        <v>28842.61</v>
      </c>
      <c r="G221" s="20" t="s">
        <v>463</v>
      </c>
      <c r="H221" s="19">
        <f>+Tabla1[[#This Row],[Fecha de Factura]]+45</f>
        <v>45820</v>
      </c>
    </row>
    <row r="222" spans="1:8" s="18" customFormat="1" ht="78.75" x14ac:dyDescent="0.25">
      <c r="A222" s="19" t="str">
        <f>+MID(Tabla1[[#This Row],[Concepto]],1,3)</f>
        <v>LNM</v>
      </c>
      <c r="B222" s="19">
        <v>45775</v>
      </c>
      <c r="C222" s="20" t="s">
        <v>286</v>
      </c>
      <c r="D222" s="20" t="s">
        <v>86</v>
      </c>
      <c r="E222" s="20" t="s">
        <v>458</v>
      </c>
      <c r="F222" s="21">
        <v>539602.31999999995</v>
      </c>
      <c r="G222" s="20" t="s">
        <v>463</v>
      </c>
      <c r="H222" s="19">
        <f>+Tabla1[[#This Row],[Fecha de Factura]]+45</f>
        <v>45820</v>
      </c>
    </row>
    <row r="223" spans="1:8" s="18" customFormat="1" ht="94.5" x14ac:dyDescent="0.25">
      <c r="A223" s="19" t="str">
        <f>+MID(Tabla1[[#This Row],[Concepto]],1,3)</f>
        <v>FEM</v>
      </c>
      <c r="B223" s="19">
        <v>45775</v>
      </c>
      <c r="C223" s="20" t="s">
        <v>287</v>
      </c>
      <c r="D223" s="20" t="s">
        <v>86</v>
      </c>
      <c r="E223" s="20" t="s">
        <v>486</v>
      </c>
      <c r="F223" s="21">
        <v>188174.62</v>
      </c>
      <c r="G223" s="20" t="s">
        <v>463</v>
      </c>
      <c r="H223" s="19">
        <f>+Tabla1[[#This Row],[Fecha de Factura]]+45</f>
        <v>45820</v>
      </c>
    </row>
    <row r="224" spans="1:8" s="18" customFormat="1" ht="94.5" x14ac:dyDescent="0.25">
      <c r="A224" s="19" t="str">
        <f>+MID(Tabla1[[#This Row],[Concepto]],1,3)</f>
        <v>REC</v>
      </c>
      <c r="B224" s="19">
        <v>45776</v>
      </c>
      <c r="C224" s="20" t="s">
        <v>94</v>
      </c>
      <c r="D224" s="20" t="s">
        <v>2</v>
      </c>
      <c r="E224" s="20" t="s">
        <v>294</v>
      </c>
      <c r="F224" s="21">
        <v>4560000</v>
      </c>
      <c r="G224" s="20" t="s">
        <v>463</v>
      </c>
      <c r="H224" s="19">
        <f>+Tabla1[[#This Row],[Fecha de Factura]]+45</f>
        <v>45821</v>
      </c>
    </row>
    <row r="225" spans="1:8" s="18" customFormat="1" ht="63" x14ac:dyDescent="0.25">
      <c r="A225" s="19" t="str">
        <f>+MID(Tabla1[[#This Row],[Concepto]],1,3)</f>
        <v>REC</v>
      </c>
      <c r="B225" s="19">
        <v>45776</v>
      </c>
      <c r="C225" s="20" t="s">
        <v>242</v>
      </c>
      <c r="D225" s="20" t="s">
        <v>65</v>
      </c>
      <c r="E225" s="20" t="s">
        <v>413</v>
      </c>
      <c r="F225" s="21">
        <v>88715.45</v>
      </c>
      <c r="G225" s="20" t="s">
        <v>463</v>
      </c>
      <c r="H225" s="19">
        <f>+Tabla1[[#This Row],[Fecha de Factura]]+45</f>
        <v>45821</v>
      </c>
    </row>
    <row r="226" spans="1:8" s="18" customFormat="1" ht="47.25" x14ac:dyDescent="0.25">
      <c r="A226" s="19" t="str">
        <f>+MID(Tabla1[[#This Row],[Concepto]],1,3)</f>
        <v>REC</v>
      </c>
      <c r="B226" s="19">
        <v>45777</v>
      </c>
      <c r="C226" s="20" t="s">
        <v>136</v>
      </c>
      <c r="D226" s="20" t="s">
        <v>17</v>
      </c>
      <c r="E226" s="20" t="s">
        <v>326</v>
      </c>
      <c r="F226" s="21">
        <v>734943.19</v>
      </c>
      <c r="G226" s="20" t="s">
        <v>463</v>
      </c>
      <c r="H226" s="19">
        <f>+Tabla1[[#This Row],[Fecha de Factura]]+45</f>
        <v>45822</v>
      </c>
    </row>
    <row r="227" spans="1:8" s="18" customFormat="1" ht="47.25" x14ac:dyDescent="0.25">
      <c r="A227" s="19" t="str">
        <f>+MID(Tabla1[[#This Row],[Concepto]],1,3)</f>
        <v>EMH</v>
      </c>
      <c r="B227" s="19">
        <v>45777</v>
      </c>
      <c r="C227" s="20" t="s">
        <v>259</v>
      </c>
      <c r="D227" s="20" t="s">
        <v>78</v>
      </c>
      <c r="E227" s="20" t="s">
        <v>431</v>
      </c>
      <c r="F227" s="21">
        <v>54900</v>
      </c>
      <c r="G227" s="20" t="s">
        <v>463</v>
      </c>
      <c r="H227" s="19">
        <f>+Tabla1[[#This Row],[Fecha de Factura]]+45</f>
        <v>45822</v>
      </c>
    </row>
    <row r="228" spans="1:8" s="22" customFormat="1" ht="19.5" thickBot="1" x14ac:dyDescent="0.35">
      <c r="A228" s="23" t="s">
        <v>476</v>
      </c>
      <c r="B228" s="33"/>
      <c r="C228" s="34"/>
      <c r="D228" s="34"/>
      <c r="E228" s="34"/>
      <c r="F228" s="35">
        <f>SUBTOTAL(109,Tabla1[[ Monto de la Deuda DOP]])</f>
        <v>44259170.359999999</v>
      </c>
      <c r="G228" s="34"/>
      <c r="H228" s="33"/>
    </row>
    <row r="229" spans="1:8" ht="16.5" thickTop="1" x14ac:dyDescent="0.25">
      <c r="A229" s="25"/>
      <c r="B229" s="26"/>
      <c r="C229" s="27"/>
      <c r="D229" s="27"/>
      <c r="E229" s="27"/>
      <c r="F229" s="24"/>
      <c r="G229" s="28"/>
      <c r="H229" s="26"/>
    </row>
    <row r="230" spans="1:8" ht="15.75" x14ac:dyDescent="0.25">
      <c r="A230" s="25"/>
      <c r="B230" s="26"/>
      <c r="C230" s="27"/>
      <c r="D230" s="27"/>
      <c r="E230" s="27"/>
      <c r="F230" s="24"/>
      <c r="G230" s="28"/>
      <c r="H230" s="26"/>
    </row>
    <row r="231" spans="1:8" ht="15.75" x14ac:dyDescent="0.25">
      <c r="A231" s="25"/>
      <c r="B231" s="26"/>
      <c r="C231" s="27"/>
      <c r="D231" s="27"/>
      <c r="E231" s="27"/>
      <c r="F231" s="24"/>
      <c r="G231" s="28"/>
      <c r="H231" s="26"/>
    </row>
    <row r="232" spans="1:8" ht="15.75" x14ac:dyDescent="0.25">
      <c r="A232" s="25"/>
      <c r="B232" s="26"/>
      <c r="C232" s="27"/>
      <c r="D232" s="27"/>
      <c r="E232" s="27"/>
      <c r="F232" s="24"/>
      <c r="G232" s="28"/>
      <c r="H232" s="26"/>
    </row>
    <row r="233" spans="1:8" ht="15.75" x14ac:dyDescent="0.25">
      <c r="A233" s="25"/>
      <c r="B233" s="26"/>
      <c r="C233" s="27"/>
      <c r="D233" s="27"/>
      <c r="E233" s="27"/>
      <c r="F233" s="24"/>
      <c r="G233" s="28"/>
      <c r="H233" s="26"/>
    </row>
    <row r="234" spans="1:8" ht="15.75" x14ac:dyDescent="0.25">
      <c r="A234" s="25"/>
      <c r="B234" s="26"/>
      <c r="C234" s="27"/>
      <c r="D234" s="27"/>
      <c r="E234" s="27"/>
      <c r="F234" s="24"/>
      <c r="G234" s="28"/>
      <c r="H234" s="26"/>
    </row>
    <row r="235" spans="1:8" ht="15.75" x14ac:dyDescent="0.25">
      <c r="A235" s="25"/>
      <c r="B235" s="26"/>
      <c r="C235" s="27"/>
      <c r="D235" s="27"/>
      <c r="E235" s="27"/>
      <c r="F235" s="24"/>
      <c r="G235" s="28"/>
      <c r="H235" s="26"/>
    </row>
    <row r="236" spans="1:8" ht="15.75" x14ac:dyDescent="0.25">
      <c r="A236" s="25"/>
      <c r="B236" s="26"/>
      <c r="C236" s="27"/>
      <c r="D236" s="29"/>
      <c r="E236" s="27"/>
      <c r="F236" s="32"/>
      <c r="G236" s="28"/>
      <c r="H236" s="26"/>
    </row>
    <row r="237" spans="1:8" ht="15.75" x14ac:dyDescent="0.25">
      <c r="A237" s="25"/>
      <c r="B237" s="26"/>
      <c r="C237" s="27"/>
      <c r="D237" s="27"/>
      <c r="E237" s="30"/>
      <c r="F237" s="28"/>
      <c r="G237" s="28"/>
      <c r="H237" s="26"/>
    </row>
    <row r="238" spans="1:8" ht="15.75" x14ac:dyDescent="0.25">
      <c r="A238" s="25"/>
      <c r="B238" s="26"/>
      <c r="C238" s="27"/>
      <c r="D238" s="27"/>
      <c r="E238" s="27"/>
      <c r="F238"/>
      <c r="G238" s="28"/>
      <c r="H238" s="26"/>
    </row>
    <row r="239" spans="1:8" ht="15.75" x14ac:dyDescent="0.25">
      <c r="A239" s="25"/>
      <c r="B239" s="26"/>
      <c r="C239" s="27"/>
      <c r="D239" s="27"/>
      <c r="E239"/>
      <c r="F239" s="28"/>
      <c r="G239" s="28"/>
      <c r="H239" s="26"/>
    </row>
    <row r="240" spans="1:8" ht="15.75" x14ac:dyDescent="0.25">
      <c r="A240" s="25"/>
      <c r="B240" s="26"/>
      <c r="C240" s="27"/>
      <c r="D240" s="27"/>
      <c r="E240" s="27"/>
      <c r="F240" s="29"/>
      <c r="G240" s="28"/>
      <c r="H240" s="26"/>
    </row>
    <row r="241" spans="1:8" ht="15.75" x14ac:dyDescent="0.25">
      <c r="A241" s="25"/>
      <c r="B241" s="26"/>
      <c r="C241" s="27"/>
      <c r="D241"/>
      <c r="E241" s="27"/>
      <c r="F241" s="24"/>
      <c r="G241" s="28"/>
      <c r="H241" s="26"/>
    </row>
    <row r="242" spans="1:8" ht="15.75" x14ac:dyDescent="0.25">
      <c r="A242" s="25"/>
      <c r="B242" s="26"/>
      <c r="C242" s="27"/>
      <c r="D242" s="27"/>
      <c r="E242" s="27"/>
      <c r="F242" s="24"/>
      <c r="G242" s="28"/>
      <c r="H242" s="26"/>
    </row>
    <row r="243" spans="1:8" ht="15.75" x14ac:dyDescent="0.25">
      <c r="A243" s="25"/>
      <c r="B243" s="26"/>
      <c r="C243" s="27"/>
      <c r="D243" s="27"/>
      <c r="E243" s="27"/>
      <c r="F243" s="31"/>
      <c r="G243" s="28"/>
      <c r="H243" s="26"/>
    </row>
    <row r="244" spans="1:8" ht="15.75" x14ac:dyDescent="0.25">
      <c r="A244" s="38" t="s">
        <v>477</v>
      </c>
      <c r="B244" s="38"/>
      <c r="C244" s="38"/>
      <c r="D244" s="38"/>
      <c r="E244" s="38"/>
      <c r="F244" s="38"/>
      <c r="G244" s="38"/>
      <c r="H244" s="38"/>
    </row>
    <row r="245" spans="1:8" ht="15.75" x14ac:dyDescent="0.25">
      <c r="A245" s="36" t="s">
        <v>478</v>
      </c>
      <c r="B245" s="36"/>
      <c r="C245" s="36"/>
      <c r="D245" s="36"/>
      <c r="E245" s="36"/>
      <c r="F245" s="36"/>
      <c r="G245" s="36"/>
      <c r="H245" s="36"/>
    </row>
  </sheetData>
  <mergeCells count="4">
    <mergeCell ref="A245:H245"/>
    <mergeCell ref="A5:H5"/>
    <mergeCell ref="A6:H6"/>
    <mergeCell ref="A244:H244"/>
  </mergeCells>
  <phoneticPr fontId="9" type="noConversion"/>
  <pageMargins left="0.70866141732283472" right="0.70866141732283472" top="0.74803149606299213" bottom="0.74803149606299213" header="0.11811023622047245" footer="0.31496062992125984"/>
  <pageSetup scale="45" fitToHeight="0" orientation="portrait" verticalDpi="0" r:id="rId1"/>
  <headerFooter>
    <oddFooter xml:space="preserve">&amp;C&amp;P DE &amp;N&amp;R&amp;"Arial,Negrita"&amp;8 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28575</xdr:colOff>
                <xdr:row>4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28575</xdr:colOff>
                <xdr:row>4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Jane Bernalys Villar Diaz</cp:lastModifiedBy>
  <cp:lastPrinted>2025-05-19T16:55:46Z</cp:lastPrinted>
  <dcterms:created xsi:type="dcterms:W3CDTF">2025-05-16T12:38:01Z</dcterms:created>
  <dcterms:modified xsi:type="dcterms:W3CDTF">2025-05-19T16:55:53Z</dcterms:modified>
</cp:coreProperties>
</file>