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568FC3C9-65EC-4E89-9FD4-91615DBE5714}" xr6:coauthVersionLast="47" xr6:coauthVersionMax="47" xr10:uidLastSave="{00000000-0000-0000-0000-000000000000}"/>
  <bookViews>
    <workbookView xWindow="2544" yWindow="2544" windowWidth="17280" windowHeight="8964" xr2:uid="{00000000-000D-0000-FFFF-FFFF00000000}"/>
  </bookViews>
  <sheets>
    <sheet name="LIBRAMIENTOS" sheetId="1" r:id="rId1"/>
  </sheets>
  <definedNames>
    <definedName name="_xlnm.Print_Titles" localSheetId="0">LIBRAMIENTOS!$9:$9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5" i="1" l="1"/>
  <c r="I325" i="1"/>
  <c r="H325" i="1"/>
  <c r="A310" i="1"/>
  <c r="A311" i="1"/>
  <c r="A312" i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I310" i="1"/>
  <c r="J310" i="1" s="1"/>
  <c r="I311" i="1"/>
  <c r="I312" i="1"/>
  <c r="J312" i="1" s="1"/>
  <c r="I313" i="1"/>
  <c r="J313" i="1" s="1"/>
  <c r="I314" i="1"/>
  <c r="J314" i="1" s="1"/>
  <c r="I315" i="1"/>
  <c r="J315" i="1" s="1"/>
  <c r="I316" i="1"/>
  <c r="I317" i="1"/>
  <c r="I318" i="1"/>
  <c r="I319" i="1"/>
  <c r="J319" i="1" s="1"/>
  <c r="I320" i="1"/>
  <c r="J320" i="1" s="1"/>
  <c r="I321" i="1"/>
  <c r="I322" i="1"/>
  <c r="J322" i="1" s="1"/>
  <c r="I323" i="1"/>
  <c r="I324" i="1"/>
  <c r="J311" i="1"/>
  <c r="J316" i="1"/>
  <c r="J317" i="1"/>
  <c r="J318" i="1"/>
  <c r="J321" i="1"/>
  <c r="J323" i="1"/>
  <c r="J324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8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J293" i="1" s="1"/>
  <c r="I294" i="1"/>
  <c r="J294" i="1" s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304" i="1"/>
  <c r="J304" i="1" s="1"/>
  <c r="I305" i="1"/>
  <c r="J305" i="1" s="1"/>
  <c r="I306" i="1"/>
  <c r="J306" i="1" s="1"/>
  <c r="I307" i="1"/>
  <c r="J307" i="1" s="1"/>
  <c r="I308" i="1"/>
  <c r="J308" i="1" s="1"/>
  <c r="I309" i="1"/>
  <c r="J309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</calcChain>
</file>

<file path=xl/sharedStrings.xml><?xml version="1.0" encoding="utf-8"?>
<sst xmlns="http://schemas.openxmlformats.org/spreadsheetml/2006/main" count="1899" uniqueCount="548">
  <si>
    <t>Beneficiario</t>
  </si>
  <si>
    <t>Minerva Emilia Pereyra Perez</t>
  </si>
  <si>
    <t>24/04/2023</t>
  </si>
  <si>
    <t>27/06/2023</t>
  </si>
  <si>
    <t>REC-Pago factura NCF: B1500000022 d/f 24/04/2023, por la contratación de consultoría editorial para la producción de la serie III, Poesía de la Colección de Clásicos Dominicanos, para el ISFODOSU. Orden de compra-2022-00708. Pagos parciales.</t>
  </si>
  <si>
    <t>AMADIS SUAREZ GENAO</t>
  </si>
  <si>
    <t>REC-Pago factura No.23-00002 NCF: B1500000102 d/f 02/06/2023, por la contratación de consultoría de implementación soporte y mantenimiento de la plataforma LMS Moodle ISI, para el Programa de Inducción del Minerd. Meses marzo, abril y mayo OR-23-0036.</t>
  </si>
  <si>
    <t>02/06/2023</t>
  </si>
  <si>
    <t>13/06/2023</t>
  </si>
  <si>
    <t>31/01/2023</t>
  </si>
  <si>
    <t>12/06/2023</t>
  </si>
  <si>
    <t>24/05/2023</t>
  </si>
  <si>
    <t>28/02/2023</t>
  </si>
  <si>
    <t>JULIO ARTURO CANARIO GUZMAN</t>
  </si>
  <si>
    <t>REC-Pago factura NCF: B1500000002 d/f 26/04/2023, correspondiente al 40% por contratación de consultoría y acompañamiento al comité de Ética de Investigación Educativa. orden de compra 2022-00712-Pagos Parciales.</t>
  </si>
  <si>
    <t>26/04/2023</t>
  </si>
  <si>
    <t>VILLA DIGITAL SA</t>
  </si>
  <si>
    <t>REC-Pago fact. No. 1625 d/f 22/05/2023, por convenio para realización del curso "Transformando la práctica docente, generación 3, según cert. No. CI-0000199-2023, por un monto de US$12,814.00 a una tasa RD$54.8613.</t>
  </si>
  <si>
    <t>22/05/2023</t>
  </si>
  <si>
    <t>UNIVERSITAS XXI SOLUCIONES Y TECNOLOGIA</t>
  </si>
  <si>
    <t>REC-Pago factura FE2331 d/f 26/04/2023, por el mantenimiento y servicios gestionados de Universitas Académico y Alojamiento de la Infraestructura y Aplicación en Servidores. Según Cert. CI-0000150-2023. USD 52,813.00 a una tasa de DOP 54.6009.</t>
  </si>
  <si>
    <t>09/05/2023</t>
  </si>
  <si>
    <t>COLLAGE ENTRANCE EXAMINATION BOARD</t>
  </si>
  <si>
    <t>REC-Pago facts. según relación anexa, por aplicación de pruebas académicas para evaluar y seleccionar candidatos para la admisión a la licenciatura US$38,047.64 a una tasa de RD$54.8355, CI-0000389-2022.</t>
  </si>
  <si>
    <t>15/06/2023</t>
  </si>
  <si>
    <t>28/04/2023</t>
  </si>
  <si>
    <t>UNED-UNIVERSIDAD NACIONAL DE EDUCACION A DISTANCIA</t>
  </si>
  <si>
    <t>08/05/2023</t>
  </si>
  <si>
    <t>REC-Pago fact. 20230000000000142 d/f 26/05/23, primer pago para realizar actividad formativa bajo la denominación ciclo iniciación a la investigación en innovación educativa, según cert. CI-0000258-2023, 1,482.75 a una tasa de DOP 60.1109.</t>
  </si>
  <si>
    <t>26/05/2023</t>
  </si>
  <si>
    <t>FUNDACION DE INVESTIGACIÓN DE LA UNIVERSIDAD DE SEVILLA</t>
  </si>
  <si>
    <t>REC-3er pago factura No. 23/4550/0364 d/f 01/06/2023, corresp. a 6 asignaturas virtualizadas con relación a la "Evaluación por Competencias Digitales Docentes", según lo establece la Certificación. CI-0000228-2022. EUR$1,500.00 a una tasa de RD$60.2684.</t>
  </si>
  <si>
    <t>01/06/2023</t>
  </si>
  <si>
    <t>29/06/2023</t>
  </si>
  <si>
    <t>MARIA NIEVES ALVAREZ REVILLA</t>
  </si>
  <si>
    <t>FEM-Pago factura NCF: B1500000292 d/f 22/05/2023, por adquisición de suministro de  oficina para uso en el Recinto. Según Orden de compra 2023-00277. Pago único.</t>
  </si>
  <si>
    <t>UM-Pago factura No. 290, B1500000290 d/f 15/05/2023, por la adquisición de suministro de oficina, para uso en las diferentes áreas del Recinto. Orden de compra ISFODOSU-2023-00197.</t>
  </si>
  <si>
    <t>15/05/2023</t>
  </si>
  <si>
    <t>DAMIAN MIGUEL ANGEL TAVERAS REYES</t>
  </si>
  <si>
    <t>EPH-Pago factura NCF: B1500000213 d/f 24/03/ 2023, por servicio de transporte mes de marzo 2023, orden de compra 2022-00140.</t>
  </si>
  <si>
    <t>24/03/2023</t>
  </si>
  <si>
    <t>07/06/2023</t>
  </si>
  <si>
    <t>JUAN CARLOS ALBA ALBA</t>
  </si>
  <si>
    <t>EPH-Pago factura NCF: B1500000106 d/f 29/03/2023, servicio de Notarización de contratos de 45 beca para los estudiantes del Recinto. Orden de compra No. ISFODOSU-2021-00324.</t>
  </si>
  <si>
    <t>29/03/2023</t>
  </si>
  <si>
    <t>16/06/2023</t>
  </si>
  <si>
    <t>COMPANIA DOMINICANA DE TELEFONOS C POR A</t>
  </si>
  <si>
    <t>10/05/2023</t>
  </si>
  <si>
    <t>19/05/2023</t>
  </si>
  <si>
    <t>30/05/2023</t>
  </si>
  <si>
    <t>REC-Pago factura NCF:  E450000012729 d/f 10/06/2023, correspondiente a la cuenta 705001061 flotilla móvil, junio 2023.</t>
  </si>
  <si>
    <t>10/06/2023</t>
  </si>
  <si>
    <t>REC-Pago factura NCF:  E450000012754 d/f 10/06/2023, correspondiente a la cuenta 711982560 Central Rectoría, junio 2023.</t>
  </si>
  <si>
    <t>06/06/2023</t>
  </si>
  <si>
    <t>REC-Pago factura NCF: E450000012795 d/f 10/06/2023, correspondiente a la cuenta 734699053, líneas de Rectoría junio 2023.</t>
  </si>
  <si>
    <t>28/06/2023</t>
  </si>
  <si>
    <t>SEGUROS UNIVERSAL C POR A</t>
  </si>
  <si>
    <t>REC-Pago relación de factura, por seguro complementario para empleados del ISFODOSU, mes de junio 2023.</t>
  </si>
  <si>
    <t>18/05/2023</t>
  </si>
  <si>
    <t>14/06/2023</t>
  </si>
  <si>
    <t>EDITORA DEL CARIBE C POR A</t>
  </si>
  <si>
    <t>REC-Pago factura NCF: B1500004612 d/f 28/02/2023, correspondiente a la publicaciones de convocatoria en periódico impreso de circulación nacional. Según Orden de compra ISFODOSU 2022-00415.</t>
  </si>
  <si>
    <t>Distribuidora Escolar, SA</t>
  </si>
  <si>
    <t>REC-Pago factura No. B1500000827 d/f 27/03/2023, por la adquisición de materiales didácticos para uso del nivel primario de los Centros Educativos Cogestionados, año Escolar 2022-2023, según orden de compra-2023-00113.</t>
  </si>
  <si>
    <t>27/03/2023</t>
  </si>
  <si>
    <t>30/06/2023</t>
  </si>
  <si>
    <t>Editora Listin Diario, SA</t>
  </si>
  <si>
    <t>20/02/2023</t>
  </si>
  <si>
    <t>REC-Pago factura NCF: B1500008070 d/f 15/03/2023, por el servicio de publicación de convocatorias en periódicos impresos de circulación nacional, orden de compra 2022-00414. Pago parcial.</t>
  </si>
  <si>
    <t>15/03/2023</t>
  </si>
  <si>
    <t>26/06/2023</t>
  </si>
  <si>
    <t>09/06/2023</t>
  </si>
  <si>
    <t>01/03/2023</t>
  </si>
  <si>
    <t>22/03/2023</t>
  </si>
  <si>
    <t>Athill &amp; Martinez, SA</t>
  </si>
  <si>
    <t>LNM-Pago factura NCF: B1500000531 d/f 20/03/2023, por la adquisición de útiles de cocina para uso del Recinto. Orden de compra No. ISFODOSU-2022-00645.</t>
  </si>
  <si>
    <t>20/03/2023</t>
  </si>
  <si>
    <t>Tecnicaribe Dominicana, SA</t>
  </si>
  <si>
    <t>LNM-Pago factura NCF: B1500000480 d/f 03/04/2023, por mantenimiento y reparación de planta eléctrica para  mejor operatividad del Recinto. Según Orden de compra ISFODOSU 2020-00255, certificación  No. BS-2023-0000670. 5to pago.</t>
  </si>
  <si>
    <t>03/04/2023</t>
  </si>
  <si>
    <t>20/06/2023</t>
  </si>
  <si>
    <t>AGUA PLANETA AZUL C POR A</t>
  </si>
  <si>
    <t>FEM-Pago relación de facturas anexa, por adquisición de agua purificada para los estudiantes del Recinto. 6to. pago de la orden de compra 2022-00160.</t>
  </si>
  <si>
    <t>10/03/2023</t>
  </si>
  <si>
    <t>21/03/2023</t>
  </si>
  <si>
    <t>02/02/2023</t>
  </si>
  <si>
    <t>13/02/2023</t>
  </si>
  <si>
    <t>REC-Pago factura NCF: B1500155599 d/f 14/04/2023, por adquisición de fardos de agua para la Rectoría. OR-2023-00165. Consumo parcial.</t>
  </si>
  <si>
    <t>14/04/2023</t>
  </si>
  <si>
    <t>Servicies Travel, SRL</t>
  </si>
  <si>
    <t>JVM-Pago de factura No. 3894. NCF: B1500003284 d/f 29/03/2023, correspondiente a la contratación de transporte y alimentación para Estudiantes y Docentes, diversas actividades para el Recinto. Orden de compra 00123-2023.</t>
  </si>
  <si>
    <t>REC-Pago de factura NCF: B1500003280 d/f 23/03/2023, por servicio de alojamiento para los facilitadores del primer Modulo del Programa Nacional de Inducción MINERD-ISFODOSU,  Recinto UM. Orden de compra 2023-00022. Pago único.</t>
  </si>
  <si>
    <t>23/03/2023</t>
  </si>
  <si>
    <t>Centro Automotriz Remesa, SRL</t>
  </si>
  <si>
    <t>24/02/2023</t>
  </si>
  <si>
    <t>REC-Pago factura NCF: B1500001786 d/f 17/05/2023, por servicios de mantenimiento preventivo y correctivo de flotilla vehicular de la Rectoría. Orden de compra 2023-00095.</t>
  </si>
  <si>
    <t>17/05/2023</t>
  </si>
  <si>
    <t>Teorema CE, SRL</t>
  </si>
  <si>
    <t>REC-Pago factura NCF: B1500000678 d/f 06/03/2023, Contratación de capacitación del Diplomado de Microsoft Power BI, para empleados de la Rectoría. Según orden de compra No. 2022-00579. Pago único.</t>
  </si>
  <si>
    <t>06/03/2023</t>
  </si>
  <si>
    <t>Vigilantes Navieros del Caribe, SRL</t>
  </si>
  <si>
    <t>REC-Pago relación de facturas anexas, por contratación de servicio de seguridad para protección y vigilancia en los Recintos y la Rectoría del ISFODOSU, de los meses abril y mayo 2023, cert. BS-0015012-2022.</t>
  </si>
  <si>
    <t>25/05/2023</t>
  </si>
  <si>
    <t>Editora Buho, SRL</t>
  </si>
  <si>
    <t>REC-Pago factura NCF: B1500000260 d/f 19/06/2023, correspondiente a servicio de impresiones para la Rectoría del ISFODOSU, dirigido a MIPYMES según OR-2023-00145, pago final menos amortización del 20% de avance.</t>
  </si>
  <si>
    <t>19/06/2023</t>
  </si>
  <si>
    <t>Tropigas Dominicana, SRL</t>
  </si>
  <si>
    <t>17/04/2023</t>
  </si>
  <si>
    <t>JVM-Pago relación de facturas anexa, por la adquisición de gas licuado de petroleo para el Recinto. Orden de pago 00593-2022.</t>
  </si>
  <si>
    <t>21/02/2023</t>
  </si>
  <si>
    <t>10/04/2023</t>
  </si>
  <si>
    <t>Oficina Universal, SA</t>
  </si>
  <si>
    <t>17/02/2023</t>
  </si>
  <si>
    <t>REC-Pago factura No. B1500001691 d/f 19/05/2023, por la adquisición de tóner para el Recinto EMH del ISFODOSU. Según orden de compra-2023-00205. Pago único.</t>
  </si>
  <si>
    <t>UM-Pago factura 61120 con, B1500001675 d/f 28/4/2023, por adquisición de suministro de oficina para la operatividad de diferentes áreas de este Recinto, OR-2023-00194.</t>
  </si>
  <si>
    <t>UM-Pago relación de facturas anexas, por el servicio de mantenimiento y reparación de la camioneta Mitsubishi blanca, placa No. EL07151 y el autobús Toyota Coaster, placa No. EI01049 de este Recinto. 5to pago de la orden de compra ISFODOSU-2022-00194.</t>
  </si>
  <si>
    <t>04/04/2023</t>
  </si>
  <si>
    <t>MAPFRE Salud ARS, S.A.</t>
  </si>
  <si>
    <t>02/05/2023</t>
  </si>
  <si>
    <t>16/05/2023</t>
  </si>
  <si>
    <t>REC-Pago factura NCF: B1500003585, d/f 01/06/2023, por seguro complementario para empleados del ISFODOSU. Mes junio 2023.</t>
  </si>
  <si>
    <t>Inversiones Yang, SRL</t>
  </si>
  <si>
    <t>UM-Pago factura No.725 NCF: B1500000725 d/f 14/03/2023, por la adquisición de alimentos para los estudiantes del Recinto. Saldo de la orden de compra ISFODSU-2022-00225.</t>
  </si>
  <si>
    <t>14/03/2023</t>
  </si>
  <si>
    <t>Distribuidores Internacionales de Petróleo, SA</t>
  </si>
  <si>
    <t>REC-Pago factura B1500025929 d/f 01/06/2023, por la adquisición de tickets de combustible para la Rectoría del ISFODOSU. Certificación de contrato No. BS-0012605-2022. Pago parciales.</t>
  </si>
  <si>
    <t>HUNTER DEL CARIBE DOMINICANA S A</t>
  </si>
  <si>
    <t>REC-Pago factura No. 628348 NCF B1500000584 d/f 05/05/2023, por la adquisición e instalación de sistema completo de GPS para localización, seguimiento y monitoreo inteligente de la flotilla vehicular del ISFODOSU. Orden de compra 2023-00175. Pago único.</t>
  </si>
  <si>
    <t>05/05/2023</t>
  </si>
  <si>
    <t>GL Promociones, SRL</t>
  </si>
  <si>
    <t>EMH-Pago factura NCF: B1500001643 d/f 27/03/2023, por la adquisición de medallas para entregar como premio a los ganadores de los eventos deportivos, que se realizan en conmemoración del día Mundial de la Actividad Física. Orden de compra 2023-00103.</t>
  </si>
  <si>
    <t>Offitek, SRL</t>
  </si>
  <si>
    <t>JVM-Pago de factura No. 203539 NCF: B1500005009 d/f 17/05/2023, por la adquisición de suministro de oficina para el Recinto. OR-2023-00272.</t>
  </si>
  <si>
    <t>REC-Pago factura NCF: B1500004842 d/f 14/02/2023, por la adquisición de renovación de Softwares para el ISFODOSU. Orden de compra ISFODOSU-2022-00720. Pago parciales.</t>
  </si>
  <si>
    <t>14/02/2023</t>
  </si>
  <si>
    <t>Gestión Energética e Industrial Suaport GEISA, SRL</t>
  </si>
  <si>
    <t>REC-Pago factura NCF: B1500000113 d/f 01/02/2023, por servicio de detección de fugas en tuberías de agua potable y aguas negras para el Recinto Urania Montás, OR-2022-00554, pago único.</t>
  </si>
  <si>
    <t>01/02/2023</t>
  </si>
  <si>
    <t>BELLON, SA</t>
  </si>
  <si>
    <t>13/05/2023</t>
  </si>
  <si>
    <t>LNM-Pago factura B1500017892 d/f 13/05/2023, por la compra de materiales ferreteros, uso del mantenimiento del Recinto. orden de compra No. ISFODOSU-2023-00198.</t>
  </si>
  <si>
    <t>HUMANO SEGUROS S A</t>
  </si>
  <si>
    <t>REC-Pago factura NCF: B1500028064 d/f 01/06/2023, por seguro complementario para colaboradores del ISFODOSU y sus dependientes, mes de junio 2023, menos los descuentos aplicados y nota de crédito NCF: B0400404139.</t>
  </si>
  <si>
    <t>Universal de Cómputos, SRL</t>
  </si>
  <si>
    <t>25/04/2023</t>
  </si>
  <si>
    <t>REC-Pago factura No. 043140, NCF: B1500000975 d/f 25/04/2023, por la adquisición de equipos informáticos para el ISFODOSU. Proceso ISFODOSU-CCC-LPN-2022-0003. Cert- BS-0000543-2023. Saldo.</t>
  </si>
  <si>
    <t>AGROPECUARIA FERNANDEZ MUÑOZ (AGROFEM),SRL</t>
  </si>
  <si>
    <t>LNM-Pago relación de facturas anexas, por la adquisición de alimentos para los estudiantes del Recinto. Primer pago de la orden de compra No. ISFODOSU-2023-00153.</t>
  </si>
  <si>
    <t>WINDTELECOM S A</t>
  </si>
  <si>
    <t>REC-Pago de factura NCF: B1500011006 d/f 11/05/2023, correspondiente al contrato de Internet 50 MB de Rectoría, por monto de  U$D 2,657.06 a una tasa de 55.0245. Mes mayo 2023.</t>
  </si>
  <si>
    <t>11/05/2023</t>
  </si>
  <si>
    <t>Cecomsa, SRL</t>
  </si>
  <si>
    <t>REC-Pago factura No. 0000118016, NCF: B1500016887 d/f 17/05/2023, por la adquisición de equipos informáticos para el ISFODOSU. Cert-BS-0000617-2023</t>
  </si>
  <si>
    <t>16/02/2023</t>
  </si>
  <si>
    <t>05/06/2023</t>
  </si>
  <si>
    <t>23/05/2023</t>
  </si>
  <si>
    <t>GASOLINERA FRANCO BIDO SRL</t>
  </si>
  <si>
    <t>EPH-Pago factura No. 00215935 NCF: B1500002106 d/f 02/05/2023. por la adquisición de ticket de combustible para uso del Recinto, orden de compra 2023-00063. Desde el recibo Np. 4856 al 4892 asignación del mes de abril-2023</t>
  </si>
  <si>
    <t>El Primo Comercial, SRL</t>
  </si>
  <si>
    <t>07/03/2023</t>
  </si>
  <si>
    <t>JVM-Pago factura NCF: B1500000235 d/f 08/05/2023, por la  adquisición de electrodoméstico (microondas) para el Recinto. Según Orden de compra ISFODOSU 2023-00214.</t>
  </si>
  <si>
    <t>Santos Ballas, SA</t>
  </si>
  <si>
    <t>UM-Pago factura No. 0218608 NCF: B1500003000 d/f 03/04/2023, por la adquisición de agua embotellada para consumo de los estudiantes del Recinto. 3er pago de la orden de compra ISFODOSU-2022-00081.</t>
  </si>
  <si>
    <t>Servicios Empresariales Canaan, SRL</t>
  </si>
  <si>
    <t>FEM-Pago factura B1500000851 d/f 28/04/2023, correspondiente a la adquisición de tickets de combustible. 7mo pago de la orden de compra 2022-00488.</t>
  </si>
  <si>
    <t>FEM-Pago factura NCF: B1500000861 d/f 24/05/2023, por la adquisición de tickets de combustible. 8vo pago de la orden de compra-2022-00488.</t>
  </si>
  <si>
    <t>JVM-Pago de factura No. NCF: B1500000864 d/f 06/06/2023, correspondiente a la adquisición de tickets prepagado de combustibles para los vehículos y maquina corta grama. Orden de compra 00206-2023.</t>
  </si>
  <si>
    <t>02/03/2023</t>
  </si>
  <si>
    <t>08/03/2023</t>
  </si>
  <si>
    <t>Muñoz Concepto Mobiliario, SRL</t>
  </si>
  <si>
    <t>EMH-Pago factura NCF: B1500001402 d/f 09/06/2023, por la adquisición de Liner para el área Académica y Administrativa del Recinto. Orden de compra 2023-00324.</t>
  </si>
  <si>
    <t>Punto Market, SRL</t>
  </si>
  <si>
    <t>FEM-Pago factura NCF: B1500000088 d/f 26/05/2023, por adquisición  de lámparas para aulas y áreas administrativas del Recinto. Según Orden de compra ISFODOSU-2023-00288. Pago único.</t>
  </si>
  <si>
    <t>Padron Office Supply, SRL</t>
  </si>
  <si>
    <t>REC-Pago factura NCF: B1500000909 d/f 08/05/2023, por adquisición de material gastable de oficina para la Rectoría del ISFODOSU. Según Orden de compra 2023-00227. Pago único.</t>
  </si>
  <si>
    <t>Idemesa, SRL</t>
  </si>
  <si>
    <t>REC-pago factura NCF: B1500000955 d/f 15/03/2023, por adquisición de medicamentos e insumos para dispensario médico del ISFODOSU. Según Orden de compra 2023-00086.</t>
  </si>
  <si>
    <t>Hermosillo Comercial, SRL</t>
  </si>
  <si>
    <t>FEM-Pago de factura NCF: B1500001270 d/f 13/02/2023, por adquisición de alimentos para los estudiantes del Recinto. Según Orden de compra ISFODOSU 2022-00644.</t>
  </si>
  <si>
    <t>FEM-Pago factura NCF: B1500001236 d/f 24/10/2022, por adquisición de alimentos para los estudiantes del Recinto. Según Orden de compra ISFODOSU 2022-06. 1er pago.</t>
  </si>
  <si>
    <t>24/10/2022</t>
  </si>
  <si>
    <t>FEM-Pago relación de facturas anexas, por la adquisición de alimentos para los estudiantes del Recinto. 4to pago de la orden de compra 2022-00351.</t>
  </si>
  <si>
    <t>07/12/2022</t>
  </si>
  <si>
    <t>20/01/2023</t>
  </si>
  <si>
    <t>FEM-Pago relación de facturas anexas, por la adquisición de equipos de protección (fajas y botas) para el personal de seguridad del Recinto. Según Orden de compra ISFODOSU 2022-00649. 1er pago y cierre de la orden.</t>
  </si>
  <si>
    <t>LNM-Pago factura NCF: B1500001275 d/f 16/02/2023, por la adquisición de alimentos para los estudiantes del Recinto. Segundo pago de la orden de compra No. ISFODOSU-2022-00555</t>
  </si>
  <si>
    <t>LNM-Pago factura NCF: B1500001276 d/f 16/02/2023, por la adquisición de alimentos para los estudiantes del Recinto. Orden de compra 2021-00221.</t>
  </si>
  <si>
    <t>Floristería Zuniflor, SRL</t>
  </si>
  <si>
    <t>EMH-pago fact. NCF: B1500002550 d/f 07/03/23 por adquisición de flores por motivo del día internacional de la mujer, según OR-2023-00079.</t>
  </si>
  <si>
    <t>FEM-Pago relación de facturas anexas, correspondiente a la adquisición de rosas cortadas en envolturas y corona fúnebre. Primer pago de la orden de compra-2023-00053.</t>
  </si>
  <si>
    <t>09/03/2023</t>
  </si>
  <si>
    <t>REC- Pago factura NCF: B1500002563 d/f 09/03/2023 por adquisición de flores para ambientación de conversatorio para panel de "Liderazgo de la mujer actual en la educación" Según Orden de compra ISFODOSU-2023-00077. Único pago.</t>
  </si>
  <si>
    <t>Leonardo Tours, SRL</t>
  </si>
  <si>
    <t>JVM-Pago de factura No. 202448 NCF: B1500000230 d/f 24/03/2023, correspondiente a la adquisición de servicio de transporte para la Jornada de Puertas Abiertas del Recinto JVM. Orden de compra -2023-00059.</t>
  </si>
  <si>
    <t>COMPU-OFFICE DOMINICANA, SRL</t>
  </si>
  <si>
    <t>REC-Pago de factura NCF: B1500003630 d/f 10/04/2023, por la adquisición de equipos informáticos para el ISFODOSU, ITEM 21-proyectores multimedia inalámbricos, según Certificación No. BS-0000608-2023. Pago único.</t>
  </si>
  <si>
    <t>HENRIQUEZ RODRIGUEZ TEXTIL, SRL</t>
  </si>
  <si>
    <t>REC-Pago factura NCF: B1500000278 d/f 14/04/2023, por adquisición de esclavinas bordadas tipo V para graduación Extraordinaria y Ordinaria del ISFODOSU-abril 2023 orden de compra 2023-00132.  Pago único.</t>
  </si>
  <si>
    <t>Empresas Miltin, SRL</t>
  </si>
  <si>
    <t>UM-Pago fact. NCF: B1500007713 d/f 18/5/2023, por la adquisición de tickets de combustible para los vehículos de este Recinto, 5to pago de la OR-2022-00513.</t>
  </si>
  <si>
    <t>UM-Pago fact. NCF: B1500007714 d/f 18/05/2023, por adquisición de gas propano para uso en la cocina de este Recinto, 12vo pago de la OR-2022-00058.</t>
  </si>
  <si>
    <t>UM-Pago relación de facturas anexa, por la adquisición de ticket de combustible para los vehículos y gas propano para uso del Recinto. segundo pago de la orden de compra ISFODOSU-2022-00513.</t>
  </si>
  <si>
    <t>10/01/2023</t>
  </si>
  <si>
    <t>08/02/2023</t>
  </si>
  <si>
    <t>17/03/2023</t>
  </si>
  <si>
    <t>18/04/2023</t>
  </si>
  <si>
    <t>Bibliomarketing, SRL</t>
  </si>
  <si>
    <t>REC-Pago relación de facturas anexa, por adquisición de Licencias para uso del Software Armac 2.0. orden de compra 2023-00219. Cierre de la orden.</t>
  </si>
  <si>
    <t>GTG Industrial, SRL</t>
  </si>
  <si>
    <t>JVM- factura NCF: B1500003229  d/f 30/03/2023, por adquisición de material de limpieza, útiles de cocina y comedor para el Recinto. Según Orden de compra ISFODOSU 2023-00100. .</t>
  </si>
  <si>
    <t>30/03/2023</t>
  </si>
  <si>
    <t>SOLUCIONES INDUSTRIALES SOLISA, SRL</t>
  </si>
  <si>
    <t>REC-Pago factura NCF: B1500000035 d/f 11/04/2023, por servicio de habilitación de los departamentos de servicios generales, división de ingeniería y planta física. Orden de compra 2022-00718. Pago único.</t>
  </si>
  <si>
    <t>11/04/2023</t>
  </si>
  <si>
    <t>Suplidores Diversos, SRL</t>
  </si>
  <si>
    <t>FEM-Pago factura NCF: B1500001341 d/f 21/03/2023, por la adquisición de carpetas de información para aulas del Recinto. Pago único de la orden de copra-2023-00094.</t>
  </si>
  <si>
    <t>REC-Pago factura NCF: B1500001351  d/f 29/03/2023, por servicio de impresiones certificados, invitaciones, libretas y carpetas para el ISFODOSU, dirigido a MiPymes. Según Orden de compra ISFODOSU 2023-00121. Pago único.</t>
  </si>
  <si>
    <t>Nestévez Servicios de Comunicación, SRL (Nescom)</t>
  </si>
  <si>
    <t>REC-Pago factura NCF: B1500000377 d/f 21/02/2023, correspondiente a conducción  apertura de Diplomado Liderazgo Pedagógico en Elías Piña el 15/02/2023, orden de compra 2022-00037.</t>
  </si>
  <si>
    <t>Supligensa, SRL</t>
  </si>
  <si>
    <t>JVM-Pago factura NCF: B1500000659 d/f 29/03/2023, por adquisición material de limpieza, útiles de cocina y comedor para el Recinto. Según Orden de compra ISFODOSU 2023-00102.</t>
  </si>
  <si>
    <t>REC-Pago factura NCF: B1500000685 d/f 09/05/2023, por adquisición de material gastable de oficina. Según Orden de compra ISFODOSU 2023-00230. Pago único.</t>
  </si>
  <si>
    <t>UNILIBROS, SRL</t>
  </si>
  <si>
    <t>REC-Pago factura No. 6900, NCF: B1500000357 d/f 06/03/2023, por la adquisición de 42 Libros y 16 Obras Literarias que respalden las necesidades Bibliográficas y Docentes del ISFODOSU. Orden de compra 2022-00539. Cierre de orden.</t>
  </si>
  <si>
    <t>Grupo Astro, SRL</t>
  </si>
  <si>
    <t>FEM-Pago factura NCF: B1500006335 d/f 24/03/2023, correspondiente a los servicios de impresión para actividades diversas. 3er. pago de la orden de compra  2022-00525.</t>
  </si>
  <si>
    <t>Cros Publicidad, SRL</t>
  </si>
  <si>
    <t>FEM-Pago factura NCF: B1500000763 d/f 10/02/2023, por la adquisición de afiches de los padres de la patria para actividad académica. 2do pago de la orden 2022-00526.</t>
  </si>
  <si>
    <t>10/02/2023</t>
  </si>
  <si>
    <t>FEM-Pago factura NCF: B1500000792 d/f 03/05/2023, correspondiente a la compra de (2) pódium acrílicos. Pago único y cierre de la orden de compra 2023-00093.</t>
  </si>
  <si>
    <t>03/05/2023</t>
  </si>
  <si>
    <t>06/02/2023</t>
  </si>
  <si>
    <t>Inversiones Tejeda Valera Inteval, SRL</t>
  </si>
  <si>
    <t>REC-Pago factura NCF: B1500000548 d/f 20/02/2023, por adquisición de material gastable para aplicación de las pruebas intermedias en los Centros Cogestionados. Según Orden de compra ISFODOSU-2023-00043. Pago único.</t>
  </si>
  <si>
    <t>Supercentro Tamboril, SRL</t>
  </si>
  <si>
    <t>LNM-Pago de factura NCF: B1500010420 d/f 10/05/2023, por la compra de tickets de combustible para uso de flotilla de los vehículos del Recinto. 5to pago de la orden de compra 2022-00281.</t>
  </si>
  <si>
    <t>Promokool, SRL</t>
  </si>
  <si>
    <t>REC-Pago de factura NCF: B1500000225 d/f 28/02/2023, por la adquisición de lanyards y yoyos para carnetización de los colaboradores del ISFODOSU. Según orden No. 2023-00038. Pago único.</t>
  </si>
  <si>
    <t>REC-Pago factura NCF: B1500000226 d/f 24/03/2023, por servicio de impresión de libretas, Certificados y Brochures para las áreas de Recursos Humanos e Investigación de la Rectoría, dirigido a Mipymes. Según Orden de compra ISFODOSU 2023-00067. Pago único.</t>
  </si>
  <si>
    <t>GRANT P K DIESEL, EIRL</t>
  </si>
  <si>
    <t>FEM-Pago factura NCF: B1500000288 d//f 07/06/2023, correspondiente a la compra de Gasoil premium para la planta eléctrica del Recinto. Según Orden de compra ISFODOSU 2022-00487. 1er pago.</t>
  </si>
  <si>
    <t>Sofimac Technology Sote, SRL</t>
  </si>
  <si>
    <t>REC-Pago factura NCF: B1500000101 d/f 12/05/2023, por la adquisición de etiquetas de seguridad para el área de biblioteca de la Rectoría del ISFODOSU. Orden de compra 2023-00203. Pago único.</t>
  </si>
  <si>
    <t>12/05/2023</t>
  </si>
  <si>
    <t>DISTRIBUIDORA Y SERVICIOS DIVERSOS DISOPE, SRL</t>
  </si>
  <si>
    <t>03/03/2023</t>
  </si>
  <si>
    <t>REC-Pago factura NCF: B1500000548 d/f 16/05/2023, por  servicio de impresiones certificados, invitaciones, libretas y carpetas para el ISFODOSU, dirigido a MiPymes. Según Orden de compra ISFODOSU 2023-00120.</t>
  </si>
  <si>
    <t>Oficentro Oriental, SRL</t>
  </si>
  <si>
    <t>REC-Pago NCF: B1500000681 d/f 17/04/2023 por impresiones de libros, certificados, carpetas e invitaciones para graduación extraordinaria 2023 OR-00157, pago único.</t>
  </si>
  <si>
    <t>AH EDITORA OFFSET, SRL</t>
  </si>
  <si>
    <t>REC-Pago factura NCF: B1500000369 d/f 28/02/2023, contratación de servicios de impresiones diversas, dirigidas A MiPymes, según orden 2022-00715.</t>
  </si>
  <si>
    <t>REC-Pago factura NCF: B1500000378 d/f 14/04/2023, por impresiones de libros, certificados, carpetas e invitaciones para Graduación Extraordinarias 2023. Orden de compra 2023-00158. Pago único.</t>
  </si>
  <si>
    <t>Sierra Peña Auto Service, SRL</t>
  </si>
  <si>
    <t>REC-Pago relación de facturas anexas por servicios de mantenimiento y/o reparación de la flotilla vehicular de la Rectoría, meses febrero /marzo 2023, según OR-2022-00460.</t>
  </si>
  <si>
    <t>Procomer, SRL</t>
  </si>
  <si>
    <t>LNM-Pago factura NCF: B1500000224 d/f 24/02/2023, por los servicios de mantenimiento y/o reparación de los equipos industriales (aires acondicionados) del Recinto.  orden de compra 2022-00317.</t>
  </si>
  <si>
    <t>LNM-Pago factura NCF: B1500000225 d/f 24/02/2023, 2do pago de la orden de compra 2022-00701, por los servicios de mantenimiento y/o reparación de equipos industriales del Recinto.</t>
  </si>
  <si>
    <t>H&amp;D Suplidora de Oficina, SRL</t>
  </si>
  <si>
    <t>UM-Pago factura NCF: B1500000277 d/f 04/05/2023, por adquisición de suministro de oficina, para uso en diferentes áreas del Recinto. Según Orden de compra ISFODOSU 2023-00195.</t>
  </si>
  <si>
    <t>04/05/2023</t>
  </si>
  <si>
    <t>Neoagro, SRL</t>
  </si>
  <si>
    <t>FEM-Pago factura NCF: B1500000258 d/f 15/03/2023, por la adquisición de alimentos para los estudiantes del Recinto. Primer pago de la orden de compra ISFODOSU-2023-00062</t>
  </si>
  <si>
    <t>VASQUEZ REPUESTOS Y SERVICIOS PARA AUTOS, SRL</t>
  </si>
  <si>
    <t>JVM-Pago relación de facturas  por servicios de  mantenimiento y reparación de vehículos asignados al Recinto. Según Orden de compra ISFODOSU-2022-00040.</t>
  </si>
  <si>
    <t>Prolimdes Comercial, SRL</t>
  </si>
  <si>
    <t>FEM-Pago factura NCF: B1500001160 d/f 14/03/2023, por la adquisición de insumos de limpieza para uso del Recinto. Pago único de la orden de compra 2023-00057.</t>
  </si>
  <si>
    <t>INVERSIONES DLP, SRL</t>
  </si>
  <si>
    <t>EMH-Pago factura NCF: B1500000893 d/f 10/11/2022, por la adquisición de alimentos para los estudiantes del Recinto. Según orden de compra 2022-303.</t>
  </si>
  <si>
    <t>10/11/2022</t>
  </si>
  <si>
    <t>EMH-Pago factura NCF: B1500001016 d/f 06/02/2023, por la compra de alimentos para los estudiantes del Recinto. según orden de compra 2022-00589.</t>
  </si>
  <si>
    <t>EMH-Pago relación de facturas anexas, por adquisición de alimentos para los estudiantes del Recinto. Según Orden de compra ISFODOSU 2022-00605. 2do pago.</t>
  </si>
  <si>
    <t>09/12/2022</t>
  </si>
  <si>
    <t>FEM-Pago NCF: B1500001108 d/f 10/04/2023, correspondiente a la compra de alimentos para los estudiantes de este Recinto, octavo pago de la OR-2022-00115.</t>
  </si>
  <si>
    <t>FEM-Pago de factura NCF: B1500001024 d/f 06/02/2023, por adquisición de alimentos (carne). Según Orden de compra ISFODOSU 2022-00350. 4to pago.</t>
  </si>
  <si>
    <t>FEM-Pago factura NCF: B1500001073 d/f 02/03/2023 por adquisición de alimentos (ajo) para los estudiantes del Recinto. Según Orden de compra 2021-00375.</t>
  </si>
  <si>
    <t>FEM-Pago relación de facturas anexa, correspondiente a la compra de alimentos para los estudiantes del Recinto. Segundo pago de la orden de compra-2022-00643.</t>
  </si>
  <si>
    <t>FEM-Pago relación de facturas anexa, por la compra de alimentos para los estudiantes del Recinto. 7mo pago de la orden de compra 2022-00125.</t>
  </si>
  <si>
    <t>FEM-Pago relación de facturas anexas correspondiente a la compra de alimentos para los estudiantes de este Recinto 4to pago de la OR-2022-00397.</t>
  </si>
  <si>
    <t>FEM-Pago relación de facturas anexas correspondiente a la compra de alimentos para los estudiantes de este Recinto primer pago de la OR-2023-00011.</t>
  </si>
  <si>
    <t>FEM-Pago relación de facturas anexas correspondiente a la compra de alimentos para los estudiantes de este Recinto, 4to pago de la OR-2022-00374.</t>
  </si>
  <si>
    <t>FEM-Pago relación de facturas anexas, por la compra de alimentos para los estudiantes del Recinto. 1er pago de la orden compra-2023-00009</t>
  </si>
  <si>
    <t>FEM-Pago relación facturas anexas correspondiente a la adquisición de alimentos para los estudiantes de este Recinto segundo pago de OR-2022-00383.</t>
  </si>
  <si>
    <t>FEM-pago factura NCF: B1500001079 d/f 02/03/2023, por adquisición de alimentos para los estudiantes del Recinto. Según Orden de compra ISFODOSU-2022-00403.</t>
  </si>
  <si>
    <t>JVM-Pago de factura No. NCF: B1500001159 d/f 27/04/2023, por adquisición de alimentos y bebidas para los estudiantes del Recinto. orden de compra-2023-00177.</t>
  </si>
  <si>
    <t>27/04/2023</t>
  </si>
  <si>
    <t>JVM-Pago factura NCF: B1500001158 d/f 27/04/2023 correspondiente a la adquisición de legumbres y cereales para estudiantes de este Recinto, OR-2023-00115.</t>
  </si>
  <si>
    <t>JVM-Pago relación de facturas anexa, por la adquisición de alimentos y bebidas para  los estudiantes del Recinto. Orden de compra-2022-491.</t>
  </si>
  <si>
    <t>09/02/2023</t>
  </si>
  <si>
    <t>LNM-Pago factura NCF: B1500001136 d/f 17/04/2023, por la adquisición de alimentos para los estudiantes del Recinto. 2do pago de la orden de compra ISFODOSU-2022-00559.</t>
  </si>
  <si>
    <t>LNM-Pago relación de facturas anexa, por la adquisición de alimentos para los estudiantes del Recinto. Para cerrar orden de compra No. ISFODOSU-2022-00646.</t>
  </si>
  <si>
    <t>10/04/2003</t>
  </si>
  <si>
    <t>LNM-Pago relación de facturas anexas, por la adquisición de alimentos para los estudiantes del Recinto. Primer pago de la orden de compra No. ISFODOSU-2023-00587</t>
  </si>
  <si>
    <t>LNM-Pago relación de facturas por adquisición de alimentos para los estudiantes del Recinto. Según Orden de compra ISFODOSU 2022-00566.</t>
  </si>
  <si>
    <t>12/04/2023</t>
  </si>
  <si>
    <t>UM-Pago facturas anexa, por adquisición de alimentos para los estudiantes del Recinto, 1er  pago de la orden de compra ISFODOSU-2022-00029.</t>
  </si>
  <si>
    <t>UM-Pago relación de  facturas anexas  por adquisición de alimentos para los estudiantes  internos y semi-internos del Recinto. Según Orden de compra ISFODOSU 2022-00212. 5to pago.</t>
  </si>
  <si>
    <t>UM-Pago relación de factura anexa, por la adquisición de alimentos para los estudiantes del Recinto. 1er pago de la orden de compra 2022-00580.</t>
  </si>
  <si>
    <t>UM-Pago relación de facturas anexa, por adquisición de alimentos para la los estudiantes del Recinto, 2do pago de la orden de compra ISFODOSU-2022-00695.</t>
  </si>
  <si>
    <t>UM-Pago relación de facturas anexas, por la adquisición de alimentos para los estudiantes del Recinto. 4to. Pago de la orden de compra ISFODOSU-2022-00269</t>
  </si>
  <si>
    <t>UM-Pago relación de facturas anexas, por la adquisición de alimentos para los estudiantes del Recinto. 6to. pago de la orden de compra ISFODOSU-2022-00249.</t>
  </si>
  <si>
    <t>UM-Pago relación de facturas por adquisición de alimentos (lácteos y proteínas) para consumo de los estudiantes internos y semi-internos del Recinto. Según Orden de compra ISFODOSU-2022-00291. 2do pago.</t>
  </si>
  <si>
    <t>UM-Pago relación de facturas, por adquisición de alimentos para los estudiantes internos y semi-internos del Recinto. Según Orden de compra ISFODOSU 2022-00227. 6to pago.</t>
  </si>
  <si>
    <t>UM-Pago relación de facturas, por la adquisición de alimentos ( carnes y embutidos) para consumo de los estudiantes internos y semi-internos del Recinto. Según orden de compra ISFODOSU- 2022-00665. Cierre de la orden.</t>
  </si>
  <si>
    <t>Transporte Viasa, SRL</t>
  </si>
  <si>
    <t>FEM-Pago factura NCF: B1500000037 d/f 10/05/2023, por adquisición de  Gas Licuado de Petróleo   para el proceso de cocción de alimentos para los estudiantes del Recinto. Según Orden de compra ISFODOSU 2022-00311. 4to pago.</t>
  </si>
  <si>
    <t>DISTRIBUIDORA PDS, SRL</t>
  </si>
  <si>
    <t>UM-Pago factura No. 02336, NCF: B1500002336 d/f 09/12/2022, por la adquisición de alimentos para los estudiantes del Recinto. 1er pago del contrato-ISFODOSU-853/19(Adenda No. BS-0014348-2021).</t>
  </si>
  <si>
    <t>Construfrio Dominicana, SRL</t>
  </si>
  <si>
    <t>REC-Pago factura No. 2286, NCF: B1500000088 d/f 02/05/2023, por servicio de colocación de piso de cuarto frío, cocina de este Recinto FEM del ISFODOSU, según 2022-00710, pago único.</t>
  </si>
  <si>
    <t>COMERCIALIZADORA LANIPSE, SRL</t>
  </si>
  <si>
    <t>EPH-Pago relación de facturas anexa, por la adquisición de alimentos para los estudiantes del Recinto. orden de compra No. ISFODOSU-2022-00678.</t>
  </si>
  <si>
    <t>23/01/2023</t>
  </si>
  <si>
    <t>TCO Networking, SRL</t>
  </si>
  <si>
    <t>FEM-Pago factura NCF: B1500000779 d/f 09/05/2023, por la adquisición de accesorios informáticos. Según Orden de compra ISFODOSU 2023-00039. 2do pago.</t>
  </si>
  <si>
    <t>Centroxpert STE, SRL</t>
  </si>
  <si>
    <t>FEM-Pago factura No.1845 NCF: B1500001845 d/f 05/06/2023, adquisición de tóner para labores Administrativas y Docentes. Pago único de la OR-2023-00187.</t>
  </si>
  <si>
    <t>AGROGLOBAL EXPORT E IMPORT, SRL</t>
  </si>
  <si>
    <t>EMH-Pago factura NCF: B1500000265 d/f 14/02/2023, por la adquisición de alimentos para los estudiantes del Recinto. Orden de compra 2022-00072.</t>
  </si>
  <si>
    <t>EMH-Pago factura NCF: B1500000297 d/f 22/03/2023, por adquisición de alimentos para los estudiantes del Recinto. Según orden de compra 2022-00072.</t>
  </si>
  <si>
    <t>FEM-Pago factura NCF: B1500000264 d/f 14/02/2023, por adquisición de alimentos para los estudiantes del Recinto. Según Orden de compra ISFODOSU-2022-00447.</t>
  </si>
  <si>
    <t>FEM-Pago factura NCF: B1500000266 d/f 14/02/2023,por adquisición de alimentos para los estudiantes del Recinto. Según Orden de compra ISFODOSU-2022-00394. 2do pago.</t>
  </si>
  <si>
    <t>FEM-Pago factura NCF: B1500000300 d/f 22/03/2023, por adquisición de alimentos para los estudiantes del Recinto. Según Orden de compra 2022-00394. 3er pago.</t>
  </si>
  <si>
    <t>FEM-Pago factura No. 23-218 NCF: B1500000298 d/f 22/03/2023, por la adquisición de alimentos para los estudiantes del Recinto. 2do pago de la orden de compra 2022-00636.</t>
  </si>
  <si>
    <t>FEM-Pago factura No. 23-219 NCF: B1500000299 d/f 22/03/2023, por la adquisición de alimentos para los estudiantes del Recinto. 1er pago de la orden de compra 2023-00014.</t>
  </si>
  <si>
    <t>FEM-Pago factura No. 23-221 NCF: B1500000301 d/f 22/03/2023, por la adquisición de alimentos para los estudiantes del Recinto. 4to pago de la orden de compra 2022-00447.</t>
  </si>
  <si>
    <t>LNM-Pago factura NCF: B1500000271 d/f 16/02/2023, por la adquisición de alimentos para los estudiantes del del Recinto. 1er pago de la orden de compra 2022-00567</t>
  </si>
  <si>
    <t>PRO PHARMACEUTICAL PEÑA, SRL</t>
  </si>
  <si>
    <t>REC-Pago de factura NCF: B1500000914 d/f 13/03/2023, por la adquisición de medicamentos e insumos para el Dispensario del ISFODOSU, orden de compra 2023-00085. Pago único</t>
  </si>
  <si>
    <t>13/03/2023</t>
  </si>
  <si>
    <t>ALL Office Solutions TS, SRL</t>
  </si>
  <si>
    <t>EPH-Pago factura No. FA-9262, NCF: B1500001708 d/f 13/04/2023 por contratación de servicio de mantenimiento preventivo y correctivo de fotocopiadoras OR-2022-00550</t>
  </si>
  <si>
    <t>13/04/2023</t>
  </si>
  <si>
    <t>Inversiones ND &amp; Asociados, SRL</t>
  </si>
  <si>
    <t>FEM-Pago relación de facturas anexas, por adquisición de alimentos para los estudiantes del Recinto. Primer pago de la orden ISFODOSU-2022-00658.</t>
  </si>
  <si>
    <t>19/01/2023</t>
  </si>
  <si>
    <t>JVM-Pago factura No. 2533 NCF: B1500001695 d/f 16/02/2023, por la adquisición de alimentos para los estudiantes del Recinto. OR-2022/00492.</t>
  </si>
  <si>
    <t>Suplidores Médicos Comerciales Sumedcor, SRL</t>
  </si>
  <si>
    <t>REC-Pago fact. NCF: B1500000441 d/f 15/03/2023, correspondiente a la adquisición de medicamentos y materiales gastables para el dispensario médico del ISFODOSU, según OR-2023-00087, pago único.</t>
  </si>
  <si>
    <t>Genius Print Graphic, SRL</t>
  </si>
  <si>
    <t>JVM-Pago factura NCF: B1500000181 d/f 10/04/2023, por adquisición de porta carnet y yoyos para carnetización de los colaboradores del Recinto. Según Orden de  compra 2023-00122.</t>
  </si>
  <si>
    <t>Kukira Servicios Múltiples, SRL</t>
  </si>
  <si>
    <t>JVM-Pago de factura No. 00000295  NCF: B1500000295 d/f 09/03/2023, por la adquisición de  servicio de catering para diferentes actividades para el Recinto. orden de compra 2023-00074.</t>
  </si>
  <si>
    <t>Inversiones Sanfra, SRL</t>
  </si>
  <si>
    <t>FEM-Pago factura NCF: B1500000565 d/f 24/05/2023, por adquisición de insumos de limpieza. Según Orden de compra 2023-00296. 1er pago.</t>
  </si>
  <si>
    <t>JVM-Pago de factura NCF: B1500000538 d/f 23/03/2023, por la adquisición de material de limpieza y útiles de cocina comedor para el Recinto. Orden de compra 00101-2023.</t>
  </si>
  <si>
    <t>Químicos Múltiples Leslie, SRL</t>
  </si>
  <si>
    <t>FEM-Pago factura No. 358 NCF: B1500000048 d/f 13/03/2023, por la adquisición de zafacones para uso de las oficinas del Recinto. Pago único de la orden de compra 2023-00071.</t>
  </si>
  <si>
    <t>Suministros Guipak, SRL</t>
  </si>
  <si>
    <t>FEM-Pago factura NCF: B1500001025 d/f 12/04/2023, por la adquisición de suministro de limpieza y útiles de cocina para uso del Recinto. Pago único de la orden de compra 2023-00058.</t>
  </si>
  <si>
    <t>Constructora Estrucdom, SRL</t>
  </si>
  <si>
    <t>REC-Pago factura No. 17099, NCF: B1500000041 d/f 04/04/2023, por servicio de mantenimiento en los vuelos en Densglass del edificio del Cerema, coordinación, técnica y auditorio, primer nivel, Recinto FEM. ORD-2023-00060. Pago único.</t>
  </si>
  <si>
    <t>Eventos Sonia &amp; Felix, SRL</t>
  </si>
  <si>
    <t>EPH-Pago factura No. 6359 NCF: B1500000511 d/f 08/03/2023, por servicio de catering para el Proyecto Disciplina Positiva dirigido a MiPymes, orden de compra No. 2023-00083.</t>
  </si>
  <si>
    <t>LNM-Pago factura NCF: B1500000507 d/f 18/02/2023, por el servicio de catering para los participantes del Programa Nacional de Inducción del MINERD, dirigido a MiPymes según orden de OR- No. 2023-00021.</t>
  </si>
  <si>
    <t>18/02/2023</t>
  </si>
  <si>
    <t>Ferox Solutións, SRL</t>
  </si>
  <si>
    <t>REC-Pago de factura B1500000327 d/f 24/02/2023, por servicio de catering para realización del acto en conmemoración a la Independencia Nacional, orden de compra 2023-00049.</t>
  </si>
  <si>
    <t>Ramirez &amp; Mojica Envoy Pack Courier Express, SRL</t>
  </si>
  <si>
    <t>FEM-Pago factura NCF: B1500001553 d/f 21/03/2023, por la adquisición de accesorios informáticos. Primer pago de la orden de compra 2023-00040.</t>
  </si>
  <si>
    <t>UM-Pago factura No. NCF: B1500001624 d/f 26/04/2023, por la adquisición de suministro de oficina, para el uso en las diferentes áreas de este Recinto. Orden de compra ISFODOSU-2023-00196.</t>
  </si>
  <si>
    <t>Grupo Lexmark, SRL</t>
  </si>
  <si>
    <t>REC-Pago fact. NCF: B1500000011 d/f 08/05/2023 por contratación servicio de mantenimiento de cámara de seguridad para la Rectoría OR-2023-00082, pago único.</t>
  </si>
  <si>
    <t>REC-Pago factura NCF: B1500000012 d/f 22/05/2023, por adquisición de extintores y botiquines para la flotilla vehicular de la Rectoría del ISFODOSU. Según Orden de compra ISFODOSU-2023-00264. Pago único.</t>
  </si>
  <si>
    <t>REC-Pago factura NCF: B1500000013 d/f 22/05/2023, por la adquisición de radios de comunicación para la Rectoría y el Recinto FEM del ISFODOSU. Orden de compra 2023-000240, pago único.</t>
  </si>
  <si>
    <t>Fumismart, SRL</t>
  </si>
  <si>
    <t>JVM-Pago relación de facturas anexas, por contratación de servicios de fumigación por lotes, meses de noviembre, diciembre 2022, enero y febrero 2023 orden de compra-2022-00222.</t>
  </si>
  <si>
    <t>REC-Pago relación de facturas anexas, por servicios de fumigacion y  control de plagas para la Rectoría y el FEM correspondiente al mes de enero y febrero 2023. Según Orden de compra ISFODOSU  2022-00320.</t>
  </si>
  <si>
    <t>Copyservink De la Cruz, SRL</t>
  </si>
  <si>
    <t>LNM-Pago factura NCF: B1500000427 d/f 21/03/2023, por el servicio de mantenimiento y/o reparación de equipos de oficinas (impresoras y fotocopiadoras) de las diferentes oficinas, orden de compra ISFODOSU-2022-00702.</t>
  </si>
  <si>
    <t>Litang Investments, SRL</t>
  </si>
  <si>
    <t>FEM-Pago factura NCF: B1500000194 d/f 24/04/2023, correspondiente a la compra de dispensadores de papel toallas para manos. Pago único y cierre de la orden de compra 2023-00069.</t>
  </si>
  <si>
    <t>Ofimática Dominicana RYL, SRL</t>
  </si>
  <si>
    <t>REC-Pago factura NCF: B1500000369 d/f 06/05/2023, correspondiente a la adquisición de Aires acondicionados portátiles, para ser utilizados por la Rectoría, en el Diplomado en Liderazgo Pedagógico. Orden de compra 2023-00163. Pago único.</t>
  </si>
  <si>
    <t>06/05/2023</t>
  </si>
  <si>
    <t>Stage Visual and Sound SVS, SRL</t>
  </si>
  <si>
    <t>EMH-Pago factura NCF: B1500000154 d/f 13/04/2023, por servicio de alquiler de Tarima y Estructura Truss, Día Mundial de la Actividad Física, del Recinto. Según Orden de compra ISFODOSU 2023-00119.</t>
  </si>
  <si>
    <t>REC-Pago factura NCF: B1500000156 d/f 25/04/2023, por servicio de montaje para Graduación Extraordinaria 2023, dirigido a MIPYMES. Según  Orden de compra ISFODOSU-2023-00146. Pago único.</t>
  </si>
  <si>
    <t>Congesur Congelados Del Sur, SRL</t>
  </si>
  <si>
    <t>EMH-Pago factura NCF: B1500000250 d/f 08/02/2023, por la adquisición de alimentos para los estudiantes del Recinto. Orden de compra 2022-00306.  ISFODOSU-DAF-CM-2022-0155.</t>
  </si>
  <si>
    <t>EMH-Pago factura NCF: B1500000256 d/f 14/03/2023, por adquisición de alimentos para los estudiantes del Recinto. Según Orden de compra ISFODOSU 2022-00306.</t>
  </si>
  <si>
    <t>FEM-Pago factura NCF: B1500000255 d/f 01/03/2023, por la adquisición de alimentos para los estudiantes del Recinto. 3er pago de la orden de compra 2022-00445.</t>
  </si>
  <si>
    <t>Dita Services, SRL</t>
  </si>
  <si>
    <t>EMH-Pago relación de facturas anexas, por servicios de fumigación y control de plaga. Según orden de compra 2022-00332.</t>
  </si>
  <si>
    <t>EPH-Pago factura NCF: B1500000257 01/04/2023, por la Contratación de servicio de fumigación, orden de compra No. 2022-00191.</t>
  </si>
  <si>
    <t>01/04/2023</t>
  </si>
  <si>
    <t>Fis Soluciones SRL</t>
  </si>
  <si>
    <t>REC-Pago factura NCF: B1500000182 d/f 05/06/2023, correspondiente al suministro e instalación de piso PVC para espacio Académico en el Recinto EMH del ISFODOSU. Según orden de compra 2023-00276. Pago único.</t>
  </si>
  <si>
    <t>Sulima Import,  SRL</t>
  </si>
  <si>
    <t>FEM-Pago factura NCF: B1500000258 d/f 21/03/2023, por la adquisición de alimentos para los estudiantes del Recinto. 3er pago de la orden de compra ISFODOSU-2022-00406.</t>
  </si>
  <si>
    <t>Aldisa Business World, SRL</t>
  </si>
  <si>
    <t>FEM-Pago factura NCF: B1500000231 d/f 25/05/2023, correspondiente a la confección de manteles tipo bambalina para el comedor del Recinto. Pago único de la orden de compra 2023-00174.</t>
  </si>
  <si>
    <t>Jorsa Multiservices, SRL</t>
  </si>
  <si>
    <t>REC-Pago factura NCF: B1500000195 d/f 08/05/2023, por servicios de impresiones varias para la Rectoría. Dirigido a MiPymes. Según orden de compra -2023-00144- Pago único.</t>
  </si>
  <si>
    <t>UVRO Soluciones Empresariales, SRL</t>
  </si>
  <si>
    <t>FEM-Pago factura No. 269 con NCF: B1500000269 d/f 13/03/2023, por la adquisición de alimentos para los estudiantes del Recinto. 4to pago de la orden de compra 2022-00183.</t>
  </si>
  <si>
    <t>FEM-Pago relación de facturas anexas correspondiente a la compra de alimentos para los estudiantes de este Recinto, segundo pago de la OR-2022-00443.</t>
  </si>
  <si>
    <t>28/11/2022</t>
  </si>
  <si>
    <t>11/01/2023</t>
  </si>
  <si>
    <t>MRO Mantenimiento Operación &amp; Reparación, SRL</t>
  </si>
  <si>
    <t>REC-Pago factura NCF: N0. B1500000483 d/f 09/05/2023, por suministro y colocación de laminado de seguridad y laminado Frost para reforzar la Seguridad de las áreas Administrativas, Académicas y Cerema de la Rectoría. Orden de compra 2023-00084. Pago único</t>
  </si>
  <si>
    <t>Global Promo JO LE, SRL</t>
  </si>
  <si>
    <t>REC-Pago factura NCF:  B1500000106 d/f 14/03/2023, por la adquisición de tazas de cerámica, botones en metal y pins en acrílico. Orden de compra 2023-00064. Pago único</t>
  </si>
  <si>
    <t>REC-Pago factura NCF: B1500000112 d/f 21/04/2023, por la adquisición de medallas para Premiación a Estudiantes del ISFODOSU-OR-2023-00160. Pago único.</t>
  </si>
  <si>
    <t>21/04/2023</t>
  </si>
  <si>
    <t>Comercial Benzan Herrera, SRL</t>
  </si>
  <si>
    <t>16/03/2023</t>
  </si>
  <si>
    <t>UM-Pago de factura NCF: B1500000732 d/f 16/03/2023, por adquisición de alimentos (cereales y carbohidratos) para consumo de los estudiantes in ternos y semi-internos del Recinto. Según Orden de compra ISFODOSU 2022-00213. 3er pago.</t>
  </si>
  <si>
    <t>UM-Pago de factura NCF: B1500000737 d/f 16/03/2023, por adquisición de alimentos (víveres) para consumo de los estudiantes internos y semi-internos del Recinto. Según Orden de de compra  ISFODOSU 2022-00270. Saldo de la orden.</t>
  </si>
  <si>
    <t>UM-Pago factura 22006444, NCF: B1500000728 d/f 16/03/2023, por adquisición de alimentos para los estudiantes el Recinto. 3er pago de la orden de compra ISFODOSU-2022-00248.</t>
  </si>
  <si>
    <t>UM-Pago factura 22006449, NCF: B1500000733 d/f 16/03/2023, por la adquisición de alimentos para los estudiantes del Recinto. Saldo de la orden de compra ISFODOSU-2023-00030.</t>
  </si>
  <si>
    <t>UM-Pago factura 22006451 NCF: B1500000735 d/f 16/03/2023, por la adquisición de artículos de limpieza e higiene para uso en las diferente áreas del Recinto. Orden de compra ISFODOSU-2022-00571.</t>
  </si>
  <si>
    <t>UM-Pago factura 22006456 con NCF: B1500000740 d/f 16/03/2023, por adquisición de alimentos para los estudiantes internos y semi-internos de este Recinto, OR-2022-00667</t>
  </si>
  <si>
    <t>UM-Pago factura NCF: B1500000727 d/f 16/03/2023, por adquisición de bebidas (jugos y malta ) para el consumo de los estudiantes internos y semi-internos del Recinto. Según Orden de compra ISFODOSU 2022-00253</t>
  </si>
  <si>
    <t>UM-Pago factura NCF: B1500000729 d/f 16/03/2023 por adquisición de alimentos para los estudiantes internos y semi-internos del Recinto. Según Orden de compra ISFODOSU 2022-00032.  1er pago.</t>
  </si>
  <si>
    <t>UM-Pago factura NCF: B1500000738 d/f 16/03/2023, por adquisición de alimentos para los estudiantes internos y semi-internos del Recinto. Según Orden de compra ISFODOSU 2022-00696. 1er pago.</t>
  </si>
  <si>
    <t>UM-Pago factura No. 22006447 NCF: B1500000731 d/f 16/03/2023, por la adquisición de alimentos para la alimentación de los estudiantes del Recinto. 3er. pago de la orden de compra ISFODOSU-2022-00290.</t>
  </si>
  <si>
    <t>UM-Pago factura No. 22006452, NCF: B1500000736 d/f 16/03/2023, por la adquisición de alimentos para los estudiantes del Recinto. 1er pago de la orden de compra ISFODOU-2022-00691.</t>
  </si>
  <si>
    <t>UM-pago factura No. 22006450, NCF: B1500000734 d/f 16/03/2023, por adquisición de enlatados, empaquetados y conservas para la alimentación de los estudiantes de este Recinto, primer pago de la OR-2022-00226.</t>
  </si>
  <si>
    <t>Distribuidora Bacesmos, SRL</t>
  </si>
  <si>
    <t>REC-Pago factura NCF: B1500000269 d/f 10/05/2023, por adquisición de tape negro para el área de almacén. Orden de compra 2023-00238.</t>
  </si>
  <si>
    <t>Ta Bueno Cafetería, SRL</t>
  </si>
  <si>
    <t>UM-Pago factura No. 0149, NCF: B1500000149 d/f 07/03/2023, por el servicio de alimentación para el Diplomado en Liderazgo Educativo, dirigido a MiPymes realizado los días 2 y 3 de marzo 2023, en San Juan. Saldo de la orden de compra  ISFODOSU-2022-00663.</t>
  </si>
  <si>
    <t>Suplimade Comercial, SRL</t>
  </si>
  <si>
    <t>LNM-Pago factura  B1500000348 d/f 02/03/2023, por la adquisición de alimentos para los estudiantes del Recinto. Segundo pago de la orden de compra 2022-00518.</t>
  </si>
  <si>
    <t>LNM-Pago factura NCF: B1500000344 d/f 02/03/2023, por la compra de alimentos para los estudiantes del Recinto. 7mo pago de la orden de compra 2022-00237.</t>
  </si>
  <si>
    <t>LNM-Pago factura NCF: B1500000345 d/f 02/03/2023, por la adquisición de alimentos para los estudiantes del Recinto. 7mo. pago de la orden de compra ISFODOSU-2021-00357.</t>
  </si>
  <si>
    <t>LNM-Pago factura NCF: B1500000346 d/f 02/03/2023, por la adquisición de alimentos para los estudiantes del Recinto. orden de compra No. ISFODOSU-2022-00522.</t>
  </si>
  <si>
    <t>LNM-Pago factura NCF: B1500000347 d/f 02/03/2023, por la adquisición de alimentos para los estudiantes del Recinto. orden de compra No. ISFODOSU-2022-00647.</t>
  </si>
  <si>
    <t>LNM-Pago factura NCF: B1500000349 d/f 02/03/2023, por la adquisición de alimentos para los estudiantes del Recinto. orden de compra 2022-00556.</t>
  </si>
  <si>
    <t>LNM-Pago factura NCF: B1500000368 d/f 29/03/2023, por la adquisición de alimentos para los estudiantes de este Recinto. 4to. pago de la OR-2022-00522.</t>
  </si>
  <si>
    <t>LNM-Pago factura NCF: B1500000370 d/f 29/03/2023, por la adquisición de alimentos para los estudiantes del Recinto. 3er. pago de la orden de compra ISFODOSU-2022-00556.</t>
  </si>
  <si>
    <t>LNM-Pago factura NCF: B1500000371 d/f 29/03/2023, por la adquisición de alimentos para los estudiantes de este Recinto, 3er. pago de la OR -2022-00647.</t>
  </si>
  <si>
    <t>LNM-pago factura NCF: B1500000401 d/f 09/05/2023, por adquisición de materiales ferreteros para uso del mantenimiento del Recinto. Según Orden de compra ISFODOSU 2023-00199.</t>
  </si>
  <si>
    <t>UM-Pago factura NCF: B1500000337 d/f 16/02/2023, por adquisición de alimentos, (malta botellas plástica 8 onzas). Según Orden de compra ISFODOSU-2022-00581. 3er pago.</t>
  </si>
  <si>
    <t>UM-Pago relación de  facturas anexas por adquisición de alimentos para los estudiantes del Recinto. Según Orden de compra ISFODOSU 2022-0581. Saldo de la orden.</t>
  </si>
  <si>
    <t>DSETA GROUP, SRL</t>
  </si>
  <si>
    <t>JVM-Pago factura NCF: B1500000108 d/f 15/05/2023, por adquisición de bomba de agua superficial para el Recinto. Según Orden de compra ISFODOSU  2023-00218.</t>
  </si>
  <si>
    <t>Obelca, SRL</t>
  </si>
  <si>
    <t>LNM-Pago factura NCF: B1500000353 d/f 10/05/2023, por la compra de materiales ferreteros, uso del mantenimiento  del Recinto. Según Orden de compra ISFODOSU 2023-00202.</t>
  </si>
  <si>
    <t>Ranraiby Construcciones &amp; Servicios, SRL</t>
  </si>
  <si>
    <t>REC-Pago factura NCF: B1500000216 d/f 20/02/2023, por servicio de catering para los participantes del primer módulo del Programa Nacional de Inducción, Recinto JVM. Orden de compra 2023-00025.</t>
  </si>
  <si>
    <t>REC-Pago factura NCF: B1500000217 d/f 20/02/2023, por servicio de catering para los participantes del primer módulo del Programa Nacional de Inducción MINERD, Recinto FEM. Orden de compra 2023-00024.</t>
  </si>
  <si>
    <t>Cevagra, SRL</t>
  </si>
  <si>
    <t>UM-Pago factura NCF: B1500000032 d/f 20/02/2023, por la adquisición de alimentos para los estudiantes del Recinto. Orden de compra ISFODOSU-2022-00666.</t>
  </si>
  <si>
    <t>Alumtech, SRL</t>
  </si>
  <si>
    <t>REC-Pago de factura No. B1500000182 D/F 23/05/2023, por servicio de suministro y colocación de vidrios insonorizados con puerta P40, para el área de Rectoría y Recinto FEM del ISFODOSU. Según orden de compra 2023-00170. Pago único.</t>
  </si>
  <si>
    <t>Romiva, SRL</t>
  </si>
  <si>
    <t>REC-Pago factura NCF: B1500000039 d/f 08/05/2023, por la adquisición de material gastable de oficina. Según Orden de compra ISFODOSU 2023-00229. Pago único.</t>
  </si>
  <si>
    <t>Allinonesupply, SRL</t>
  </si>
  <si>
    <t>JVM-Pago factura NCF: B1500000438 d/f 30/05/2023, por la adquisición de material de limpieza y útiles de cocina y comedor para uso en  el Recinto. Según Orden de compra ISFODOSU-2023-00222.</t>
  </si>
  <si>
    <t>Solvalmen, SRL</t>
  </si>
  <si>
    <t>UM-Pago factura No. B15-46, NCF: B1500000046 d/f 21/03/2023, por la adquisición de utensilios para uso en el área de cocina y comedor, para el recinto. Orden de compra ISFODOSU-2023-00090.</t>
  </si>
  <si>
    <t>Dealcorp Investment, SRL</t>
  </si>
  <si>
    <t>FEM-Pago factura NCF: B1500000029 d/f 12/12/2022, por la adquisición de alimentos para los estudiantes del Recinto. Tercer pago de la orden 2022-00376</t>
  </si>
  <si>
    <t>12/12/2022</t>
  </si>
  <si>
    <t>U.S.C., United services corporate RD, SRL</t>
  </si>
  <si>
    <t>REC-Pago factura NCF: B1500000001 d/f 25/04/2023, por contratación de perito para evaluación  eléctrica del Recinto EMH. Según Orden de compra ISFODOSU 2023-00066.</t>
  </si>
  <si>
    <t>Yaxis Comercial, SRL</t>
  </si>
  <si>
    <t>EMH-Pago factura B1500000048 d/f 09/03/2023, por la adquisición de bebidas hidratantes para actividad del día mundial de la actividad Física en el Recinto. orden de compra ISFODOSU-2023-00088. ISFODOSU-UC-CD-2023-0033.</t>
  </si>
  <si>
    <t>EMH-Pago factura NCF: B1500000032 d/f 23/01/2023, por la adquisición de alimentos para los estudiantes del Recinto. orden de compra No. 22-606.  ISFODOSU-2022-293.</t>
  </si>
  <si>
    <t>EMH-Pago factura NCF: B1500000040 d/f 14/02/2023, por la adquisición de alimentos para los estudiantes del Recinto. orden de compra No. 585/22.  ISFODOSU-2022-0295.</t>
  </si>
  <si>
    <t>EMH-Pago factura NCF: B1500000057 d/f 24/04/2023, por la adquisición de alimentos para los estudiantes del Recinto. orden e compra 2022-00588.</t>
  </si>
  <si>
    <t>EMH-Pago factura NCF: B1500000058 d/f 24/04/2023 por compra de alimentos de este Recinto EMH, según OR-2023-00138 y documentos anexos.</t>
  </si>
  <si>
    <t>FEM-Pago factura NCF: B1500000037 d/f 08/02/2023, correspondiente a la compra de alimentos para los estudiantes del Recinto. Segundo pago de la orden de compra-2022-00661.</t>
  </si>
  <si>
    <t>FEM-Pago factura NCF: B1500000049 d/f 15/03/2023, por la adquisición de zafacones para uso en el Recinto. Según Orden de compra ISFODOSU 2023-00072. pago único.</t>
  </si>
  <si>
    <t>FEM-Pago factura NCF: B1500000053 d/f 27/03/2023, correspondiente a la compra de alimentos para los estudiantes de este Recinto, OR-2022-00684.</t>
  </si>
  <si>
    <t>FEM-Pago factura NCF: B1500000054 d/f 27/03/2023, por la adquisición de alimentos para los estudiantes del Recinto. Primer pago de la orden de copra 2023-00061.</t>
  </si>
  <si>
    <t>FEM-Pago relación de facturas anexas, por adquisición de insumos de alimentos para la elaboración de desayunos y almuerzos para los estudiantes del Recinto. Según Orden de compra 2022-00661.</t>
  </si>
  <si>
    <t>UM-Pago factura NCF: B1500000043 d/f 28/02/2023, por la adquisición de alimentos para los estudiantes del Recinto. 4to pago de la orden de compra No. ISFODOSU-2022-00294.</t>
  </si>
  <si>
    <t>UM-pago factura NCF: B1500000050 d/f 21/03/2023, por la adquisición de utensilios de cocina para uso en el área de cocina y comedor del Recinto. Según Orden de compra ISFODOSU-2023-00091.</t>
  </si>
  <si>
    <t>Almacenes Ocean Meat, SRL</t>
  </si>
  <si>
    <t>FEM-Pago relación de  facturas por adquisición de alimentos para los estudiantes del Recinto. Según Orden de compra 2023-0008. 2do pago.</t>
  </si>
  <si>
    <t>FEM-Pago relación de facturas anexa, por la adquisición de alimentos para los estudiantes del Recinto, orden de compra 2023-00008.</t>
  </si>
  <si>
    <t>SEGURO NACIONAL DE SALUD</t>
  </si>
  <si>
    <t>REC-Pago factura NCF: B1500008608 d/f 16/05/2023, por contratación de seguro  complementario para colaboradores del ISFODOSU y sus dependientes, correspondiente a Junio 2023.</t>
  </si>
  <si>
    <t>UNIVERSIDAD ISA</t>
  </si>
  <si>
    <t>EPH-Pago factura. No. NCF:  B1500000794 d/f 18/05/2023, NC B0400000183 d/f 24/05/2023, por cede el uso y goce compartido de sus instalaciones física en el Recinto, del ISFODOSU cuatrimestre mayo-agosto 2023. Cert-CI-43-2023.</t>
  </si>
  <si>
    <t>Maikol José De la Rosa Ramírez</t>
  </si>
  <si>
    <t>EMH-Pago factura NCF: B1500000294 d/f 06/03/2023, por la adquisición de alimentos para los estudiantes del Recinto, Según orden de compra 2022-00681. ISFODOSU-DAF-CM-2022-0352.</t>
  </si>
  <si>
    <t>FEM-Pago factura B1500000291 28/02/2023, por la adquisición de alimentos para los estudiantes del Recinto. Primer pago de la orden de compra-2023-00017.</t>
  </si>
  <si>
    <t>JVM-Pago relación  de facturas anexas por adquisición de alimentos para los estudiantes del Recinto. Según Orden de compra ISFODOSU 2022-299.</t>
  </si>
  <si>
    <t>PABELLON DE LA FAMA DEL DEPORTE DOMINICANO, INC</t>
  </si>
  <si>
    <t>REC-Pago de factura NCF: B1500000080 d/f 08/05/2023, por alquiler de Auditorium para la Celebración de Graduación Extraordinaria del ISFODOSU 2023. Según certificación de contrato NO. CI-0000211-2023.</t>
  </si>
  <si>
    <t>Organización de Estados Iberoamericanos para La Educación La Ciencia y La Cultura</t>
  </si>
  <si>
    <t>REC-Pago factura NCF: B1500000090 d/f 06/06/2023, por ejecución de la Estrategia de Formación Continua Centrada en la Escuela, Distrito Educativo 02-03, las Matas de Farfán, San Juan 2da etapa, certificación No. CI-0000491-2022. Segundo pago.</t>
  </si>
  <si>
    <t>Libramiento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</si>
  <si>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</si>
  <si>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</si>
  <si>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</si>
  <si>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</si>
  <si>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</si>
  <si>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</si>
  <si>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</si>
  <si>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</si>
  <si>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</si>
  <si>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</si>
  <si>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PAGADO</t>
  </si>
  <si>
    <t>INSTITUTO SUPERIOR DE FORMACION DOCENTE SALOME UREÑA</t>
  </si>
  <si>
    <t>VALORES EN RD$</t>
  </si>
  <si>
    <t>Fecha de creación</t>
  </si>
  <si>
    <t>Corresp. Junio 2023</t>
  </si>
  <si>
    <t>PAGO A PROVEEDORES AL 30 DE JUNIO 2023</t>
  </si>
  <si>
    <t>011927</t>
  </si>
  <si>
    <t>RE POWER ELECTROSISTEMAS, SRL</t>
  </si>
  <si>
    <t>FACT B1500000270 D/F 14/02/2023 ADQUISICION DE EQUIPO TERMINARL BIOMETRICA IP</t>
  </si>
  <si>
    <t>011928</t>
  </si>
  <si>
    <t>EVENTOS SONIA &amp; FELIX, SRL</t>
  </si>
  <si>
    <t>FACT B150000537 D/F 24/04/2023 SOLICITUD DE REFRIGERIO PARA TALLER DEL PROYECTO DISCPLINA</t>
  </si>
  <si>
    <t>011930</t>
  </si>
  <si>
    <t>SUPLIMADE COMERCIAL, SRL</t>
  </si>
  <si>
    <t>FACT B1500000399 ADQ. BATERIAS RECRGABLES</t>
  </si>
  <si>
    <t>011929</t>
  </si>
  <si>
    <t>Difo Electromecanica, SRL</t>
  </si>
  <si>
    <t>FACT B1500000167 CONTRATACION DE SERVICIOS REFORZAR ESCALERA EN RECTORIA</t>
  </si>
  <si>
    <t>011931</t>
  </si>
  <si>
    <t>Nulo</t>
  </si>
  <si>
    <t>REC- REPOSICION DE CAJA CHICA MESES DE ABRIL Y MAYO 2023</t>
  </si>
  <si>
    <t>011932</t>
  </si>
  <si>
    <t>011933</t>
  </si>
  <si>
    <t>AMALIA ALT. POLANCO ROSA</t>
  </si>
  <si>
    <t>REC - REPOSICION FONDO DE CAJA CHICA DE RECTORIA Y LOS RECINTOS POR GASTOS MENORES Y URGENCIA ME...</t>
  </si>
  <si>
    <t>011934</t>
  </si>
  <si>
    <t>Cros Publicidad, S.R.L.</t>
  </si>
  <si>
    <t>REC - PAGO FACT. NCF B1500000793, ADQ. DE 6 SELLOS PRETINTADOS PARA LAS LABORES DE LA UNIDAD DE ...</t>
  </si>
  <si>
    <t>011935</t>
  </si>
  <si>
    <t>NEOAGRO, SRL</t>
  </si>
  <si>
    <t>FEM - PAGO FACT. NCF B1500000275, ADQUISICION DE EQUIPOS DE PROTECCION PARA EL RECINTO OR-2023-0022</t>
  </si>
  <si>
    <t>011936</t>
  </si>
  <si>
    <t>REC - PAGO FACT. CON NCF: B1500000285 POR LA ADQUISICION DE BANDAS DE GRADUACIÓN BORDADAS PARA L...</t>
  </si>
  <si>
    <t>Compu Office Dominicana SRL</t>
  </si>
  <si>
    <t>PAGO FACT B1500003717 ADQ. CAJA DE CARTPM PARA TRASLADO DE LIBROS DE LA DIVISION DE GESTION DE B...</t>
  </si>
  <si>
    <t>011938</t>
  </si>
  <si>
    <t>Erika Chaykira Guzman Caraballo</t>
  </si>
  <si>
    <t>PAGO FACT B1500000209 ALQUILER DE MESAS RECTANGULARES , MANTELES Y TOPES  PARA DIPLOMADO PEDAGOGICO</t>
  </si>
  <si>
    <t>011939</t>
  </si>
  <si>
    <t>SDQ TRAINING CENTER, SRL</t>
  </si>
  <si>
    <t>PAGO FACT B1500000227 SERVICIO DE CAPACITACION PARA PRODUCCION CINEMATOGRAFICA RODAJE Y EDICION ...</t>
  </si>
  <si>
    <t>011940</t>
  </si>
  <si>
    <t>Grupo Astro SRL</t>
  </si>
  <si>
    <t>PAGO FACT B1500006405 SERVICIO DE IMPRESIONES PARA ACTIVIDAD PUERTAS ABIERTAS DEL FEM</t>
  </si>
  <si>
    <t>011941</t>
  </si>
  <si>
    <t>Tipo de pago</t>
  </si>
  <si>
    <t>12/06/203</t>
  </si>
  <si>
    <t>N/A</t>
  </si>
  <si>
    <t>Cheque</t>
  </si>
  <si>
    <t>TOTALES</t>
  </si>
  <si>
    <t>LIC JOSE ERNESTO JIMENEZ</t>
  </si>
  <si>
    <t>DIRECTOR FINANCIERO, ISFODOSU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</si>
</sst>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44" fontId="5" fillId="0" borderId="0" xfId="2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/>
    <xf numFmtId="1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left" vertical="center"/>
    </xf>
    <xf numFmtId="43" fontId="5" fillId="3" borderId="0" xfId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14" fontId="3" fillId="2" borderId="2" xfId="1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14" fontId="4" fillId="0" borderId="2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11705</xdr:colOff>
      <xdr:row>0</xdr:row>
      <xdr:rowOff>0</xdr:rowOff>
    </xdr:from>
    <xdr:ext cx="1150345" cy="857250"/>
    <xdr:pic>
      <xdr:nvPicPr>
        <xdr:cNvPr id="2" name="Imagen 2">
          <a:extLst>
            <a:ext uri="{FF2B5EF4-FFF2-40B4-BE49-F238E27FC236}">
              <a16:creationId xmlns:a16="http://schemas.microsoft.com/office/drawing/2014/main" id="{5E22CB3C-BF51-4084-BEA6-0EEA7294FE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5698130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4BB550-3126-4239-A903-3F6889878818}" name="Table1" displayName="Table1" ref="A9:L325" totalsRowCount="1" headerRowDxfId="28" dataDxfId="26" totalsRowDxfId="24" headerRowBorderDxfId="27" tableBorderDxfId="25">
  <autoFilter ref="A9:L324" xr:uid="{F24BB550-3126-4239-A903-3F6889878818}"/>
  <sortState xmlns:xlrd2="http://schemas.microsoft.com/office/spreadsheetml/2017/richdata2" ref="A10:L309">
    <sortCondition ref="D9:D309"/>
  </sortState>
  <tableColumns count="12">
    <tableColumn id="20" xr3:uid="{E850EFF5-8DB3-4019-B552-EFAF28A1DF56}" name="No." totalsRowLabel="TOTALES" dataDxfId="23" totalsRowDxfId="22"/>
    <tableColumn id="25" xr3:uid="{B1E351C2-7B41-4C85-A4FA-F010F3D8A734}" name="Tipo de pago" dataDxfId="21" totalsRowDxfId="20"/>
    <tableColumn id="9" xr3:uid="{DA08DBC8-FD71-4B90-ADBC-54F9427D94E0}" name="Fecha de Documento" dataDxfId="19" totalsRowDxfId="18"/>
    <tableColumn id="12" xr3:uid="{9A874445-D54C-43A8-92D1-8A0D9CFFDB67}" name="No. De Documento de Pago" dataDxfId="17" totalsRowDxfId="16"/>
    <tableColumn id="7" xr3:uid="{496F8FEB-229C-40A0-9F72-537214E0A604}" name="Fecha de la Factura" dataDxfId="15" totalsRowDxfId="14"/>
    <tableColumn id="2" xr3:uid="{605E378C-F2B2-4E4E-8D31-B14B9EFC50C7}" name="Beneficiario" dataDxfId="13" totalsRowDxfId="12"/>
    <tableColumn id="3" xr3:uid="{4E59C986-0BAD-41CB-AF4B-46B17D7E04C5}" name="Concepto" dataDxfId="11" totalsRowDxfId="10"/>
    <tableColumn id="19" xr3:uid="{BD37B93C-D645-4EE2-B9B9-39651082C9D0}" name="Monto Facturado DOP" totalsRowFunction="sum" dataDxfId="9" totalsRowDxfId="8"/>
    <tableColumn id="21" xr3:uid="{00B2A622-6011-421B-92C9-4798ED123515}" name="Monto Pagado DOP" totalsRowFunction="sum" dataDxfId="7" totalsRowDxfId="6">
      <calculatedColumnFormula>+Table1[[#This Row],[Monto Facturado DOP]]</calculatedColumnFormula>
    </tableColumn>
    <tableColumn id="22" xr3:uid="{AD80989E-D033-4380-897A-BF947F52363C}" name="Monto Pendiente DOP" totalsRowFunction="sum" dataDxfId="5" totalsRowDxfId="4">
      <calculatedColumnFormula>+Table1[[#This Row],[Monto Facturado DOP]]-Table1[[#This Row],[Monto Pagado DOP]]</calculatedColumnFormula>
    </tableColumn>
    <tableColumn id="23" xr3:uid="{FC12BD9E-189D-42C8-A7F6-7C40C61752A3}" name="Estado" dataDxfId="3" totalsRowDxfId="2"/>
    <tableColumn id="24" xr3:uid="{AC0893AF-1C4E-47C8-8918-4E570C412018}" name="Fecha estimada de Pago" dataDxfId="1" totalsRowDxfId="0">
      <calculatedColumnFormula>+Table1[[#This Row],[Fecha de Documento]]+15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12"/>
  <sheetViews>
    <sheetView tabSelected="1" topLeftCell="A324" zoomScale="90" zoomScaleNormal="90" workbookViewId="0">
      <selection activeCell="A332" sqref="A332:L332"/>
    </sheetView>
  </sheetViews>
  <sheetFormatPr baseColWidth="10" defaultColWidth="9.109375" defaultRowHeight="15.6" x14ac:dyDescent="0.3"/>
  <cols>
    <col min="1" max="1" width="9" style="2" bestFit="1" customWidth="1"/>
    <col min="2" max="2" width="14.109375" style="2" customWidth="1"/>
    <col min="3" max="3" width="23.44140625" style="1" customWidth="1"/>
    <col min="4" max="4" width="13.5546875" style="5" bestFit="1" customWidth="1"/>
    <col min="5" max="5" width="12.88671875" style="1" bestFit="1" customWidth="1"/>
    <col min="6" max="6" width="23.44140625" style="1" customWidth="1"/>
    <col min="7" max="7" width="26" style="1" customWidth="1"/>
    <col min="8" max="8" width="19.88671875" style="1" customWidth="1"/>
    <col min="9" max="9" width="19.6640625" style="3" customWidth="1"/>
    <col min="10" max="10" width="12" style="3" customWidth="1"/>
    <col min="11" max="11" width="12.109375" style="1" bestFit="1" customWidth="1"/>
    <col min="12" max="12" width="14.109375" style="4" customWidth="1"/>
    <col min="13" max="13" width="17.6640625" style="1" bestFit="1" customWidth="1"/>
    <col min="14" max="14" width="9.109375" style="1"/>
    <col min="15" max="17" width="23.44140625" style="1" customWidth="1"/>
    <col min="18" max="18" width="28.6640625" style="1" customWidth="1"/>
    <col min="19" max="19" width="24.44140625" style="1" customWidth="1"/>
    <col min="20" max="20" width="26" style="1" customWidth="1"/>
    <col min="21" max="21" width="23.44140625" style="1" customWidth="1"/>
    <col min="22" max="22" width="23.44140625" style="3" customWidth="1"/>
    <col min="23" max="16384" width="9.109375" style="1"/>
  </cols>
  <sheetData>
    <row r="1" spans="1:22" s="10" customFormat="1" ht="18" x14ac:dyDescent="0.35">
      <c r="A1" s="6"/>
      <c r="B1" s="6"/>
      <c r="C1" s="6"/>
      <c r="D1" s="6"/>
      <c r="E1" s="6"/>
      <c r="F1" s="6"/>
      <c r="G1" s="6"/>
      <c r="H1" s="7"/>
      <c r="I1" s="8"/>
      <c r="J1" s="8"/>
      <c r="K1" s="6"/>
      <c r="L1" s="9"/>
    </row>
    <row r="2" spans="1:22" s="10" customFormat="1" ht="18" x14ac:dyDescent="0.35">
      <c r="A2" s="6"/>
      <c r="B2" s="6"/>
      <c r="C2" s="6"/>
      <c r="D2" s="6"/>
      <c r="E2" s="6"/>
      <c r="F2" s="6"/>
      <c r="G2" s="6"/>
      <c r="H2" s="7"/>
      <c r="I2" s="8"/>
      <c r="J2" s="8"/>
      <c r="K2" s="6"/>
      <c r="L2" s="9"/>
    </row>
    <row r="3" spans="1:22" s="10" customFormat="1" ht="18" x14ac:dyDescent="0.35">
      <c r="A3" s="6"/>
      <c r="B3" s="6"/>
      <c r="C3" s="6"/>
      <c r="D3" s="6"/>
      <c r="E3" s="6"/>
      <c r="F3" s="6"/>
      <c r="G3" s="6"/>
      <c r="H3" s="7"/>
      <c r="I3" s="8"/>
      <c r="J3" s="8"/>
      <c r="K3" s="6"/>
      <c r="L3" s="9"/>
    </row>
    <row r="4" spans="1:22" s="10" customFormat="1" ht="18" x14ac:dyDescent="0.35">
      <c r="A4" s="6"/>
      <c r="B4" s="6"/>
      <c r="C4" s="6"/>
      <c r="D4" s="6"/>
      <c r="E4" s="6"/>
      <c r="F4" s="6"/>
      <c r="G4" s="6"/>
      <c r="H4" s="7"/>
      <c r="I4" s="8"/>
      <c r="J4" s="8"/>
      <c r="K4" s="6"/>
      <c r="L4" s="9"/>
    </row>
    <row r="5" spans="1:22" s="10" customFormat="1" ht="18" x14ac:dyDescent="0.35">
      <c r="A5" s="32" t="s">
        <v>497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22" s="10" customFormat="1" ht="18" x14ac:dyDescent="0.35">
      <c r="A6" s="32" t="s">
        <v>501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22" s="10" customFormat="1" ht="18" x14ac:dyDescent="0.35">
      <c r="A7" s="32" t="s">
        <v>498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22" s="10" customFormat="1" ht="18" x14ac:dyDescent="0.35">
      <c r="A8" s="11" t="s">
        <v>500</v>
      </c>
      <c r="B8" s="11"/>
      <c r="C8" s="6"/>
      <c r="D8" s="6"/>
      <c r="E8" s="6"/>
      <c r="F8" s="6"/>
      <c r="G8" s="6"/>
      <c r="H8" s="7"/>
      <c r="I8" s="8"/>
      <c r="J8" s="8"/>
      <c r="K8" s="12" t="s">
        <v>499</v>
      </c>
      <c r="L8" s="13">
        <f ca="1">+TODAY()</f>
        <v>45648</v>
      </c>
    </row>
    <row r="9" spans="1:22" ht="46.8" x14ac:dyDescent="0.3">
      <c r="A9" s="20" t="s">
        <v>486</v>
      </c>
      <c r="B9" s="20" t="s">
        <v>541</v>
      </c>
      <c r="C9" s="20" t="s">
        <v>487</v>
      </c>
      <c r="D9" s="20" t="s">
        <v>488</v>
      </c>
      <c r="E9" s="20" t="s">
        <v>489</v>
      </c>
      <c r="F9" s="20" t="s">
        <v>0</v>
      </c>
      <c r="G9" s="20" t="s">
        <v>490</v>
      </c>
      <c r="H9" s="21" t="s">
        <v>491</v>
      </c>
      <c r="I9" s="21" t="s">
        <v>492</v>
      </c>
      <c r="J9" s="21" t="s">
        <v>493</v>
      </c>
      <c r="K9" s="22" t="s">
        <v>494</v>
      </c>
      <c r="L9" s="23" t="s">
        <v>495</v>
      </c>
      <c r="V9" s="1"/>
    </row>
    <row r="10" spans="1:22" ht="109.2" x14ac:dyDescent="0.3">
      <c r="A10" s="24">
        <v>1</v>
      </c>
      <c r="B10" s="24" t="s">
        <v>485</v>
      </c>
      <c r="C10" s="25" t="s">
        <v>32</v>
      </c>
      <c r="D10" s="26">
        <v>5429</v>
      </c>
      <c r="E10" s="25" t="s">
        <v>167</v>
      </c>
      <c r="F10" s="27" t="s">
        <v>266</v>
      </c>
      <c r="G10" s="27" t="s">
        <v>275</v>
      </c>
      <c r="H10" s="28">
        <v>188402.4</v>
      </c>
      <c r="I10" s="28">
        <f>+Table1[[#This Row],[Monto Facturado DOP]]</f>
        <v>188402.4</v>
      </c>
      <c r="J10" s="28">
        <f>+Table1[[#This Row],[Monto Facturado DOP]]-Table1[[#This Row],[Monto Pagado DOP]]</f>
        <v>0</v>
      </c>
      <c r="K10" s="29" t="s">
        <v>496</v>
      </c>
      <c r="L10" s="30">
        <f>+Table1[[#This Row],[Fecha de Documento]]+15</f>
        <v>45093</v>
      </c>
      <c r="V10" s="1"/>
    </row>
    <row r="11" spans="1:22" ht="109.2" x14ac:dyDescent="0.3">
      <c r="A11" s="24">
        <f>+A10+1</f>
        <v>2</v>
      </c>
      <c r="B11" s="24" t="s">
        <v>485</v>
      </c>
      <c r="C11" s="25" t="s">
        <v>32</v>
      </c>
      <c r="D11" s="26">
        <v>5429</v>
      </c>
      <c r="E11" s="25" t="s">
        <v>110</v>
      </c>
      <c r="F11" s="27" t="s">
        <v>266</v>
      </c>
      <c r="G11" s="27" t="s">
        <v>275</v>
      </c>
      <c r="H11" s="28">
        <v>64149</v>
      </c>
      <c r="I11" s="28">
        <f>+Table1[[#This Row],[Monto Facturado DOP]]</f>
        <v>64149</v>
      </c>
      <c r="J11" s="28">
        <f>+Table1[[#This Row],[Monto Facturado DOP]]-Table1[[#This Row],[Monto Pagado DOP]]</f>
        <v>0</v>
      </c>
      <c r="K11" s="29" t="s">
        <v>496</v>
      </c>
      <c r="L11" s="30">
        <f>+Table1[[#This Row],[Fecha de Documento]]+15</f>
        <v>45093</v>
      </c>
      <c r="V11" s="1"/>
    </row>
    <row r="12" spans="1:22" ht="140.4" x14ac:dyDescent="0.3">
      <c r="A12" s="24">
        <f t="shared" ref="A12:A75" si="0">+A11+1</f>
        <v>3</v>
      </c>
      <c r="B12" s="24" t="s">
        <v>485</v>
      </c>
      <c r="C12" s="25" t="s">
        <v>32</v>
      </c>
      <c r="D12" s="26">
        <v>5447</v>
      </c>
      <c r="E12" s="25" t="s">
        <v>144</v>
      </c>
      <c r="F12" s="27" t="s">
        <v>374</v>
      </c>
      <c r="G12" s="27" t="s">
        <v>376</v>
      </c>
      <c r="H12" s="28">
        <v>510000</v>
      </c>
      <c r="I12" s="28">
        <f>+Table1[[#This Row],[Monto Facturado DOP]]</f>
        <v>510000</v>
      </c>
      <c r="J12" s="28">
        <f>+Table1[[#This Row],[Monto Facturado DOP]]-Table1[[#This Row],[Monto Pagado DOP]]</f>
        <v>0</v>
      </c>
      <c r="K12" s="29" t="s">
        <v>496</v>
      </c>
      <c r="L12" s="30">
        <f>+Table1[[#This Row],[Fecha de Documento]]+15</f>
        <v>45093</v>
      </c>
      <c r="V12" s="1"/>
    </row>
    <row r="13" spans="1:22" ht="124.8" x14ac:dyDescent="0.3">
      <c r="A13" s="24">
        <f t="shared" si="0"/>
        <v>4</v>
      </c>
      <c r="B13" s="24" t="s">
        <v>485</v>
      </c>
      <c r="C13" s="25" t="s">
        <v>32</v>
      </c>
      <c r="D13" s="26">
        <v>5455</v>
      </c>
      <c r="E13" s="25" t="s">
        <v>203</v>
      </c>
      <c r="F13" s="27" t="s">
        <v>457</v>
      </c>
      <c r="G13" s="27" t="s">
        <v>463</v>
      </c>
      <c r="H13" s="28">
        <v>6738.56</v>
      </c>
      <c r="I13" s="28">
        <f>+Table1[[#This Row],[Monto Facturado DOP]]</f>
        <v>6738.56</v>
      </c>
      <c r="J13" s="28">
        <f>+Table1[[#This Row],[Monto Facturado DOP]]-Table1[[#This Row],[Monto Pagado DOP]]</f>
        <v>0</v>
      </c>
      <c r="K13" s="29" t="s">
        <v>496</v>
      </c>
      <c r="L13" s="30">
        <f>+Table1[[#This Row],[Fecha de Documento]]+15</f>
        <v>45093</v>
      </c>
      <c r="V13" s="1"/>
    </row>
    <row r="14" spans="1:22" ht="124.8" x14ac:dyDescent="0.3">
      <c r="A14" s="24">
        <f t="shared" si="0"/>
        <v>5</v>
      </c>
      <c r="B14" s="24" t="s">
        <v>485</v>
      </c>
      <c r="C14" s="25" t="s">
        <v>32</v>
      </c>
      <c r="D14" s="26">
        <v>5457</v>
      </c>
      <c r="E14" s="25" t="s">
        <v>153</v>
      </c>
      <c r="F14" s="27" t="s">
        <v>422</v>
      </c>
      <c r="G14" s="27" t="s">
        <v>433</v>
      </c>
      <c r="H14" s="28">
        <v>93880.8</v>
      </c>
      <c r="I14" s="28">
        <f>+Table1[[#This Row],[Monto Facturado DOP]]</f>
        <v>93880.8</v>
      </c>
      <c r="J14" s="28">
        <f>+Table1[[#This Row],[Monto Facturado DOP]]-Table1[[#This Row],[Monto Pagado DOP]]</f>
        <v>0</v>
      </c>
      <c r="K14" s="29" t="s">
        <v>496</v>
      </c>
      <c r="L14" s="30">
        <f>+Table1[[#This Row],[Fecha de Documento]]+15</f>
        <v>45093</v>
      </c>
      <c r="V14" s="1"/>
    </row>
    <row r="15" spans="1:22" ht="124.8" x14ac:dyDescent="0.3">
      <c r="A15" s="24">
        <f t="shared" si="0"/>
        <v>6</v>
      </c>
      <c r="B15" s="24" t="s">
        <v>485</v>
      </c>
      <c r="C15" s="25" t="s">
        <v>32</v>
      </c>
      <c r="D15" s="26">
        <v>5463</v>
      </c>
      <c r="E15" s="25" t="s">
        <v>134</v>
      </c>
      <c r="F15" s="27" t="s">
        <v>316</v>
      </c>
      <c r="G15" s="27" t="s">
        <v>319</v>
      </c>
      <c r="H15" s="28">
        <v>36108</v>
      </c>
      <c r="I15" s="28">
        <f>+Table1[[#This Row],[Monto Facturado DOP]]</f>
        <v>36108</v>
      </c>
      <c r="J15" s="28">
        <f>+Table1[[#This Row],[Monto Facturado DOP]]-Table1[[#This Row],[Monto Pagado DOP]]</f>
        <v>0</v>
      </c>
      <c r="K15" s="29" t="s">
        <v>496</v>
      </c>
      <c r="L15" s="30">
        <f>+Table1[[#This Row],[Fecha de Documento]]+15</f>
        <v>45093</v>
      </c>
      <c r="V15" s="1"/>
    </row>
    <row r="16" spans="1:22" ht="93.6" x14ac:dyDescent="0.3">
      <c r="A16" s="24">
        <f t="shared" si="0"/>
        <v>7</v>
      </c>
      <c r="B16" s="24" t="s">
        <v>485</v>
      </c>
      <c r="C16" s="25" t="s">
        <v>32</v>
      </c>
      <c r="D16" s="26">
        <v>5470</v>
      </c>
      <c r="E16" s="25" t="s">
        <v>12</v>
      </c>
      <c r="F16" s="27" t="s">
        <v>470</v>
      </c>
      <c r="G16" s="27" t="s">
        <v>472</v>
      </c>
      <c r="H16" s="28">
        <v>52746</v>
      </c>
      <c r="I16" s="28">
        <f>+Table1[[#This Row],[Monto Facturado DOP]]</f>
        <v>52746</v>
      </c>
      <c r="J16" s="28">
        <f>+Table1[[#This Row],[Monto Facturado DOP]]-Table1[[#This Row],[Monto Pagado DOP]]</f>
        <v>0</v>
      </c>
      <c r="K16" s="29" t="s">
        <v>496</v>
      </c>
      <c r="L16" s="30">
        <f>+Table1[[#This Row],[Fecha de Documento]]+15</f>
        <v>45093</v>
      </c>
      <c r="V16" s="1"/>
    </row>
    <row r="17" spans="1:22" ht="93.6" x14ac:dyDescent="0.3">
      <c r="A17" s="24">
        <f t="shared" si="0"/>
        <v>8</v>
      </c>
      <c r="B17" s="24" t="s">
        <v>485</v>
      </c>
      <c r="C17" s="25" t="s">
        <v>32</v>
      </c>
      <c r="D17" s="26">
        <v>5470</v>
      </c>
      <c r="E17" s="25" t="s">
        <v>99</v>
      </c>
      <c r="F17" s="27" t="s">
        <v>470</v>
      </c>
      <c r="G17" s="27" t="s">
        <v>472</v>
      </c>
      <c r="H17" s="28">
        <v>35164</v>
      </c>
      <c r="I17" s="28">
        <f>+Table1[[#This Row],[Monto Facturado DOP]]</f>
        <v>35164</v>
      </c>
      <c r="J17" s="28">
        <f>+Table1[[#This Row],[Monto Facturado DOP]]-Table1[[#This Row],[Monto Pagado DOP]]</f>
        <v>0</v>
      </c>
      <c r="K17" s="29" t="s">
        <v>496</v>
      </c>
      <c r="L17" s="30">
        <f>+Table1[[#This Row],[Fecha de Documento]]+15</f>
        <v>45093</v>
      </c>
      <c r="V17" s="1"/>
    </row>
    <row r="18" spans="1:22" ht="124.8" x14ac:dyDescent="0.3">
      <c r="A18" s="24">
        <f t="shared" si="0"/>
        <v>9</v>
      </c>
      <c r="B18" s="24" t="s">
        <v>485</v>
      </c>
      <c r="C18" s="25" t="s">
        <v>32</v>
      </c>
      <c r="D18" s="26">
        <v>5494</v>
      </c>
      <c r="E18" s="25" t="s">
        <v>134</v>
      </c>
      <c r="F18" s="27" t="s">
        <v>316</v>
      </c>
      <c r="G18" s="27" t="s">
        <v>320</v>
      </c>
      <c r="H18" s="28">
        <v>44500</v>
      </c>
      <c r="I18" s="28">
        <f>+Table1[[#This Row],[Monto Facturado DOP]]</f>
        <v>44500</v>
      </c>
      <c r="J18" s="28">
        <f>+Table1[[#This Row],[Monto Facturado DOP]]-Table1[[#This Row],[Monto Pagado DOP]]</f>
        <v>0</v>
      </c>
      <c r="K18" s="29" t="s">
        <v>496</v>
      </c>
      <c r="L18" s="30">
        <f>+Table1[[#This Row],[Fecha de Documento]]+15</f>
        <v>45093</v>
      </c>
      <c r="V18" s="1"/>
    </row>
    <row r="19" spans="1:22" ht="124.8" x14ac:dyDescent="0.3">
      <c r="A19" s="24">
        <f t="shared" si="0"/>
        <v>10</v>
      </c>
      <c r="B19" s="24" t="s">
        <v>485</v>
      </c>
      <c r="C19" s="25" t="s">
        <v>32</v>
      </c>
      <c r="D19" s="26">
        <v>5497</v>
      </c>
      <c r="E19" s="25" t="s">
        <v>405</v>
      </c>
      <c r="F19" s="27" t="s">
        <v>404</v>
      </c>
      <c r="G19" s="27" t="s">
        <v>411</v>
      </c>
      <c r="H19" s="28">
        <v>1069065</v>
      </c>
      <c r="I19" s="28">
        <f>+Table1[[#This Row],[Monto Facturado DOP]]</f>
        <v>1069065</v>
      </c>
      <c r="J19" s="28">
        <f>+Table1[[#This Row],[Monto Facturado DOP]]-Table1[[#This Row],[Monto Pagado DOP]]</f>
        <v>0</v>
      </c>
      <c r="K19" s="29" t="s">
        <v>496</v>
      </c>
      <c r="L19" s="30">
        <f>+Table1[[#This Row],[Fecha de Documento]]+15</f>
        <v>45093</v>
      </c>
      <c r="V19" s="1"/>
    </row>
    <row r="20" spans="1:22" ht="140.4" x14ac:dyDescent="0.3">
      <c r="A20" s="24">
        <f t="shared" si="0"/>
        <v>11</v>
      </c>
      <c r="B20" s="24" t="s">
        <v>485</v>
      </c>
      <c r="C20" s="25" t="s">
        <v>32</v>
      </c>
      <c r="D20" s="26">
        <v>5499</v>
      </c>
      <c r="E20" s="25" t="s">
        <v>94</v>
      </c>
      <c r="F20" s="27" t="s">
        <v>254</v>
      </c>
      <c r="G20" s="27" t="s">
        <v>255</v>
      </c>
      <c r="H20" s="28">
        <v>61867.4</v>
      </c>
      <c r="I20" s="28">
        <f>+Table1[[#This Row],[Monto Facturado DOP]]</f>
        <v>61867.4</v>
      </c>
      <c r="J20" s="28">
        <f>+Table1[[#This Row],[Monto Facturado DOP]]-Table1[[#This Row],[Monto Pagado DOP]]</f>
        <v>0</v>
      </c>
      <c r="K20" s="29" t="s">
        <v>496</v>
      </c>
      <c r="L20" s="30">
        <f>+Table1[[#This Row],[Fecha de Documento]]+15</f>
        <v>45093</v>
      </c>
      <c r="V20" s="1"/>
    </row>
    <row r="21" spans="1:22" ht="93.6" x14ac:dyDescent="0.3">
      <c r="A21" s="24">
        <f t="shared" si="0"/>
        <v>12</v>
      </c>
      <c r="B21" s="24" t="s">
        <v>485</v>
      </c>
      <c r="C21" s="25" t="s">
        <v>32</v>
      </c>
      <c r="D21" s="26">
        <v>5502</v>
      </c>
      <c r="E21" s="25" t="s">
        <v>112</v>
      </c>
      <c r="F21" s="27" t="s">
        <v>381</v>
      </c>
      <c r="G21" s="27" t="s">
        <v>382</v>
      </c>
      <c r="H21" s="28">
        <v>19291.03</v>
      </c>
      <c r="I21" s="28">
        <f>+Table1[[#This Row],[Monto Facturado DOP]]</f>
        <v>19291.03</v>
      </c>
      <c r="J21" s="28">
        <f>+Table1[[#This Row],[Monto Facturado DOP]]-Table1[[#This Row],[Monto Pagado DOP]]</f>
        <v>0</v>
      </c>
      <c r="K21" s="29" t="s">
        <v>496</v>
      </c>
      <c r="L21" s="30">
        <f>+Table1[[#This Row],[Fecha de Documento]]+15</f>
        <v>45093</v>
      </c>
      <c r="V21" s="1"/>
    </row>
    <row r="22" spans="1:22" ht="93.6" x14ac:dyDescent="0.3">
      <c r="A22" s="24">
        <f t="shared" si="0"/>
        <v>13</v>
      </c>
      <c r="B22" s="24" t="s">
        <v>485</v>
      </c>
      <c r="C22" s="25" t="s">
        <v>32</v>
      </c>
      <c r="D22" s="26">
        <v>5502</v>
      </c>
      <c r="E22" s="25" t="s">
        <v>210</v>
      </c>
      <c r="F22" s="27" t="s">
        <v>381</v>
      </c>
      <c r="G22" s="27" t="s">
        <v>382</v>
      </c>
      <c r="H22" s="28">
        <v>19291.03</v>
      </c>
      <c r="I22" s="28">
        <f>+Table1[[#This Row],[Monto Facturado DOP]]</f>
        <v>19291.03</v>
      </c>
      <c r="J22" s="28">
        <f>+Table1[[#This Row],[Monto Facturado DOP]]-Table1[[#This Row],[Monto Pagado DOP]]</f>
        <v>0</v>
      </c>
      <c r="K22" s="29" t="s">
        <v>496</v>
      </c>
      <c r="L22" s="30">
        <f>+Table1[[#This Row],[Fecha de Documento]]+15</f>
        <v>45093</v>
      </c>
      <c r="V22" s="1"/>
    </row>
    <row r="23" spans="1:22" ht="156" x14ac:dyDescent="0.3">
      <c r="A23" s="24">
        <f t="shared" si="0"/>
        <v>14</v>
      </c>
      <c r="B23" s="24" t="s">
        <v>485</v>
      </c>
      <c r="C23" s="25" t="s">
        <v>32</v>
      </c>
      <c r="D23" s="26">
        <v>5509</v>
      </c>
      <c r="E23" s="25" t="s">
        <v>190</v>
      </c>
      <c r="F23" s="27" t="s">
        <v>187</v>
      </c>
      <c r="G23" s="27" t="s">
        <v>191</v>
      </c>
      <c r="H23" s="28">
        <v>100300</v>
      </c>
      <c r="I23" s="28">
        <f>+Table1[[#This Row],[Monto Facturado DOP]]</f>
        <v>100300</v>
      </c>
      <c r="J23" s="28">
        <f>+Table1[[#This Row],[Monto Facturado DOP]]-Table1[[#This Row],[Monto Pagado DOP]]</f>
        <v>0</v>
      </c>
      <c r="K23" s="29" t="s">
        <v>496</v>
      </c>
      <c r="L23" s="30">
        <f>+Table1[[#This Row],[Fecha de Documento]]+15</f>
        <v>45093</v>
      </c>
      <c r="V23" s="1"/>
    </row>
    <row r="24" spans="1:22" ht="140.4" x14ac:dyDescent="0.3">
      <c r="A24" s="24">
        <f t="shared" si="0"/>
        <v>15</v>
      </c>
      <c r="B24" s="24" t="s">
        <v>485</v>
      </c>
      <c r="C24" s="25" t="s">
        <v>7</v>
      </c>
      <c r="D24" s="26">
        <v>5526</v>
      </c>
      <c r="E24" s="25" t="s">
        <v>84</v>
      </c>
      <c r="F24" s="27" t="s">
        <v>457</v>
      </c>
      <c r="G24" s="27" t="s">
        <v>469</v>
      </c>
      <c r="H24" s="28">
        <v>958058.52</v>
      </c>
      <c r="I24" s="28">
        <f>+Table1[[#This Row],[Monto Facturado DOP]]</f>
        <v>958058.52</v>
      </c>
      <c r="J24" s="28">
        <f>+Table1[[#This Row],[Monto Facturado DOP]]-Table1[[#This Row],[Monto Pagado DOP]]</f>
        <v>0</v>
      </c>
      <c r="K24" s="29" t="s">
        <v>496</v>
      </c>
      <c r="L24" s="30">
        <f>+Table1[[#This Row],[Fecha de Documento]]+15</f>
        <v>45094</v>
      </c>
      <c r="V24" s="1"/>
    </row>
    <row r="25" spans="1:22" ht="93.6" x14ac:dyDescent="0.3">
      <c r="A25" s="24">
        <f t="shared" si="0"/>
        <v>16</v>
      </c>
      <c r="B25" s="24" t="s">
        <v>485</v>
      </c>
      <c r="C25" s="25" t="s">
        <v>7</v>
      </c>
      <c r="D25" s="26">
        <v>5530</v>
      </c>
      <c r="E25" s="25" t="s">
        <v>72</v>
      </c>
      <c r="F25" s="27" t="s">
        <v>266</v>
      </c>
      <c r="G25" s="27" t="s">
        <v>294</v>
      </c>
      <c r="H25" s="28">
        <v>70524</v>
      </c>
      <c r="I25" s="28">
        <f>+Table1[[#This Row],[Monto Facturado DOP]]</f>
        <v>70524</v>
      </c>
      <c r="J25" s="28">
        <f>+Table1[[#This Row],[Monto Facturado DOP]]-Table1[[#This Row],[Monto Pagado DOP]]</f>
        <v>0</v>
      </c>
      <c r="K25" s="29" t="s">
        <v>496</v>
      </c>
      <c r="L25" s="30">
        <f>+Table1[[#This Row],[Fecha de Documento]]+15</f>
        <v>45094</v>
      </c>
      <c r="V25" s="1"/>
    </row>
    <row r="26" spans="1:22" ht="93.6" x14ac:dyDescent="0.3">
      <c r="A26" s="24">
        <f t="shared" si="0"/>
        <v>17</v>
      </c>
      <c r="B26" s="24" t="s">
        <v>485</v>
      </c>
      <c r="C26" s="25" t="s">
        <v>7</v>
      </c>
      <c r="D26" s="26">
        <v>5530</v>
      </c>
      <c r="E26" s="25" t="s">
        <v>293</v>
      </c>
      <c r="F26" s="27" t="s">
        <v>266</v>
      </c>
      <c r="G26" s="27" t="s">
        <v>294</v>
      </c>
      <c r="H26" s="28">
        <v>477441.6</v>
      </c>
      <c r="I26" s="28">
        <f>+Table1[[#This Row],[Monto Facturado DOP]]</f>
        <v>477441.6</v>
      </c>
      <c r="J26" s="28">
        <f>+Table1[[#This Row],[Monto Facturado DOP]]-Table1[[#This Row],[Monto Pagado DOP]]</f>
        <v>0</v>
      </c>
      <c r="K26" s="29" t="s">
        <v>496</v>
      </c>
      <c r="L26" s="30">
        <f>+Table1[[#This Row],[Fecha de Documento]]+15</f>
        <v>45094</v>
      </c>
      <c r="V26" s="1"/>
    </row>
    <row r="27" spans="1:22" ht="156" x14ac:dyDescent="0.3">
      <c r="A27" s="24">
        <f t="shared" si="0"/>
        <v>18</v>
      </c>
      <c r="B27" s="24" t="s">
        <v>485</v>
      </c>
      <c r="C27" s="25" t="s">
        <v>7</v>
      </c>
      <c r="D27" s="26">
        <v>5547</v>
      </c>
      <c r="E27" s="25" t="s">
        <v>15</v>
      </c>
      <c r="F27" s="27" t="s">
        <v>13</v>
      </c>
      <c r="G27" s="27" t="s">
        <v>14</v>
      </c>
      <c r="H27" s="28">
        <v>188947.5</v>
      </c>
      <c r="I27" s="28">
        <f>+Table1[[#This Row],[Monto Facturado DOP]]</f>
        <v>188947.5</v>
      </c>
      <c r="J27" s="28">
        <f>+Table1[[#This Row],[Monto Facturado DOP]]-Table1[[#This Row],[Monto Pagado DOP]]</f>
        <v>0</v>
      </c>
      <c r="K27" s="29" t="s">
        <v>496</v>
      </c>
      <c r="L27" s="30">
        <f>+Table1[[#This Row],[Fecha de Documento]]+15</f>
        <v>45094</v>
      </c>
      <c r="V27" s="1"/>
    </row>
    <row r="28" spans="1:22" ht="109.2" x14ac:dyDescent="0.3">
      <c r="A28" s="24">
        <f t="shared" si="0"/>
        <v>19</v>
      </c>
      <c r="B28" s="24" t="s">
        <v>485</v>
      </c>
      <c r="C28" s="25" t="s">
        <v>7</v>
      </c>
      <c r="D28" s="26">
        <v>5549</v>
      </c>
      <c r="E28" s="25" t="s">
        <v>86</v>
      </c>
      <c r="F28" s="27" t="s">
        <v>262</v>
      </c>
      <c r="G28" s="27" t="s">
        <v>263</v>
      </c>
      <c r="H28" s="28">
        <v>86855</v>
      </c>
      <c r="I28" s="28">
        <f>+Table1[[#This Row],[Monto Facturado DOP]]</f>
        <v>86855</v>
      </c>
      <c r="J28" s="28">
        <f>+Table1[[#This Row],[Monto Facturado DOP]]-Table1[[#This Row],[Monto Pagado DOP]]</f>
        <v>0</v>
      </c>
      <c r="K28" s="29" t="s">
        <v>496</v>
      </c>
      <c r="L28" s="30">
        <f>+Table1[[#This Row],[Fecha de Documento]]+15</f>
        <v>45094</v>
      </c>
      <c r="V28" s="1"/>
    </row>
    <row r="29" spans="1:22" ht="109.2" x14ac:dyDescent="0.3">
      <c r="A29" s="24">
        <f t="shared" si="0"/>
        <v>20</v>
      </c>
      <c r="B29" s="24" t="s">
        <v>485</v>
      </c>
      <c r="C29" s="25" t="s">
        <v>7</v>
      </c>
      <c r="D29" s="26">
        <v>5549</v>
      </c>
      <c r="E29" s="25" t="s">
        <v>112</v>
      </c>
      <c r="F29" s="27" t="s">
        <v>262</v>
      </c>
      <c r="G29" s="27" t="s">
        <v>263</v>
      </c>
      <c r="H29" s="28">
        <v>71245</v>
      </c>
      <c r="I29" s="28">
        <f>+Table1[[#This Row],[Monto Facturado DOP]]</f>
        <v>71245</v>
      </c>
      <c r="J29" s="28">
        <f>+Table1[[#This Row],[Monto Facturado DOP]]-Table1[[#This Row],[Monto Pagado DOP]]</f>
        <v>0</v>
      </c>
      <c r="K29" s="29" t="s">
        <v>496</v>
      </c>
      <c r="L29" s="30">
        <f>+Table1[[#This Row],[Fecha de Documento]]+15</f>
        <v>45094</v>
      </c>
      <c r="V29" s="1"/>
    </row>
    <row r="30" spans="1:22" ht="109.2" x14ac:dyDescent="0.3">
      <c r="A30" s="24">
        <f t="shared" si="0"/>
        <v>21</v>
      </c>
      <c r="B30" s="24" t="s">
        <v>485</v>
      </c>
      <c r="C30" s="25" t="s">
        <v>7</v>
      </c>
      <c r="D30" s="26">
        <v>5549</v>
      </c>
      <c r="E30" s="25" t="s">
        <v>83</v>
      </c>
      <c r="F30" s="27" t="s">
        <v>262</v>
      </c>
      <c r="G30" s="27" t="s">
        <v>263</v>
      </c>
      <c r="H30" s="28">
        <v>26725</v>
      </c>
      <c r="I30" s="28">
        <f>+Table1[[#This Row],[Monto Facturado DOP]]</f>
        <v>26725</v>
      </c>
      <c r="J30" s="28">
        <f>+Table1[[#This Row],[Monto Facturado DOP]]-Table1[[#This Row],[Monto Pagado DOP]]</f>
        <v>0</v>
      </c>
      <c r="K30" s="29" t="s">
        <v>496</v>
      </c>
      <c r="L30" s="30">
        <f>+Table1[[#This Row],[Fecha de Documento]]+15</f>
        <v>45094</v>
      </c>
      <c r="V30" s="1"/>
    </row>
    <row r="31" spans="1:22" ht="124.8" x14ac:dyDescent="0.3">
      <c r="A31" s="24">
        <f t="shared" si="0"/>
        <v>22</v>
      </c>
      <c r="B31" s="24" t="s">
        <v>485</v>
      </c>
      <c r="C31" s="25" t="s">
        <v>7</v>
      </c>
      <c r="D31" s="26">
        <v>5552</v>
      </c>
      <c r="E31" s="25" t="s">
        <v>167</v>
      </c>
      <c r="F31" s="27" t="s">
        <v>422</v>
      </c>
      <c r="G31" s="27" t="s">
        <v>427</v>
      </c>
      <c r="H31" s="28">
        <v>78925.350000000006</v>
      </c>
      <c r="I31" s="28">
        <f>+Table1[[#This Row],[Monto Facturado DOP]]</f>
        <v>78925.350000000006</v>
      </c>
      <c r="J31" s="28">
        <f>+Table1[[#This Row],[Monto Facturado DOP]]-Table1[[#This Row],[Monto Pagado DOP]]</f>
        <v>0</v>
      </c>
      <c r="K31" s="29" t="s">
        <v>496</v>
      </c>
      <c r="L31" s="30">
        <f>+Table1[[#This Row],[Fecha de Documento]]+15</f>
        <v>45094</v>
      </c>
      <c r="V31" s="1"/>
    </row>
    <row r="32" spans="1:22" ht="124.8" x14ac:dyDescent="0.3">
      <c r="A32" s="24">
        <f t="shared" si="0"/>
        <v>23</v>
      </c>
      <c r="B32" s="24" t="s">
        <v>485</v>
      </c>
      <c r="C32" s="25" t="s">
        <v>7</v>
      </c>
      <c r="D32" s="26">
        <v>5555</v>
      </c>
      <c r="E32" s="25" t="s">
        <v>167</v>
      </c>
      <c r="F32" s="27" t="s">
        <v>422</v>
      </c>
      <c r="G32" s="27" t="s">
        <v>426</v>
      </c>
      <c r="H32" s="28">
        <v>27160</v>
      </c>
      <c r="I32" s="28">
        <f>+Table1[[#This Row],[Monto Facturado DOP]]</f>
        <v>27160</v>
      </c>
      <c r="J32" s="28">
        <f>+Table1[[#This Row],[Monto Facturado DOP]]-Table1[[#This Row],[Monto Pagado DOP]]</f>
        <v>0</v>
      </c>
      <c r="K32" s="29" t="s">
        <v>496</v>
      </c>
      <c r="L32" s="30">
        <f>+Table1[[#This Row],[Fecha de Documento]]+15</f>
        <v>45094</v>
      </c>
      <c r="V32" s="1"/>
    </row>
    <row r="33" spans="1:22" ht="124.8" x14ac:dyDescent="0.3">
      <c r="A33" s="24">
        <f t="shared" si="0"/>
        <v>24</v>
      </c>
      <c r="B33" s="24" t="s">
        <v>485</v>
      </c>
      <c r="C33" s="25" t="s">
        <v>7</v>
      </c>
      <c r="D33" s="26">
        <v>5564</v>
      </c>
      <c r="E33" s="25" t="s">
        <v>311</v>
      </c>
      <c r="F33" s="27" t="s">
        <v>457</v>
      </c>
      <c r="G33" s="27" t="s">
        <v>459</v>
      </c>
      <c r="H33" s="28">
        <v>141107</v>
      </c>
      <c r="I33" s="28">
        <f>+Table1[[#This Row],[Monto Facturado DOP]]</f>
        <v>141107</v>
      </c>
      <c r="J33" s="28">
        <f>+Table1[[#This Row],[Monto Facturado DOP]]-Table1[[#This Row],[Monto Pagado DOP]]</f>
        <v>0</v>
      </c>
      <c r="K33" s="29" t="s">
        <v>496</v>
      </c>
      <c r="L33" s="30">
        <f>+Table1[[#This Row],[Fecha de Documento]]+15</f>
        <v>45094</v>
      </c>
      <c r="V33" s="1"/>
    </row>
    <row r="34" spans="1:22" ht="124.8" x14ac:dyDescent="0.3">
      <c r="A34" s="24">
        <f t="shared" si="0"/>
        <v>25</v>
      </c>
      <c r="B34" s="24" t="s">
        <v>485</v>
      </c>
      <c r="C34" s="25" t="s">
        <v>7</v>
      </c>
      <c r="D34" s="26">
        <v>5568</v>
      </c>
      <c r="E34" s="25" t="s">
        <v>134</v>
      </c>
      <c r="F34" s="27" t="s">
        <v>457</v>
      </c>
      <c r="G34" s="27" t="s">
        <v>460</v>
      </c>
      <c r="H34" s="28">
        <v>64782</v>
      </c>
      <c r="I34" s="28">
        <f>+Table1[[#This Row],[Monto Facturado DOP]]</f>
        <v>64782</v>
      </c>
      <c r="J34" s="28">
        <f>+Table1[[#This Row],[Monto Facturado DOP]]-Table1[[#This Row],[Monto Pagado DOP]]</f>
        <v>0</v>
      </c>
      <c r="K34" s="29" t="s">
        <v>496</v>
      </c>
      <c r="L34" s="30">
        <f>+Table1[[#This Row],[Fecha de Documento]]+15</f>
        <v>45094</v>
      </c>
      <c r="V34" s="1"/>
    </row>
    <row r="35" spans="1:22" ht="156" x14ac:dyDescent="0.3">
      <c r="A35" s="24">
        <f t="shared" si="0"/>
        <v>26</v>
      </c>
      <c r="B35" s="24" t="s">
        <v>485</v>
      </c>
      <c r="C35" s="25" t="s">
        <v>7</v>
      </c>
      <c r="D35" s="26">
        <v>5572</v>
      </c>
      <c r="E35" s="25" t="s">
        <v>58</v>
      </c>
      <c r="F35" s="27" t="s">
        <v>475</v>
      </c>
      <c r="G35" s="27" t="s">
        <v>476</v>
      </c>
      <c r="H35" s="28">
        <v>14811337.800000001</v>
      </c>
      <c r="I35" s="28">
        <f>+Table1[[#This Row],[Monto Facturado DOP]]</f>
        <v>14811337.800000001</v>
      </c>
      <c r="J35" s="28">
        <f>+Table1[[#This Row],[Monto Facturado DOP]]-Table1[[#This Row],[Monto Pagado DOP]]</f>
        <v>0</v>
      </c>
      <c r="K35" s="29" t="s">
        <v>496</v>
      </c>
      <c r="L35" s="30">
        <f>+Table1[[#This Row],[Fecha de Documento]]+15</f>
        <v>45094</v>
      </c>
      <c r="V35" s="1"/>
    </row>
    <row r="36" spans="1:22" ht="78" x14ac:dyDescent="0.3">
      <c r="A36" s="24">
        <f t="shared" si="0"/>
        <v>27</v>
      </c>
      <c r="B36" s="24" t="s">
        <v>485</v>
      </c>
      <c r="C36" s="25" t="s">
        <v>7</v>
      </c>
      <c r="D36" s="26">
        <v>5579</v>
      </c>
      <c r="E36" s="25" t="s">
        <v>58</v>
      </c>
      <c r="F36" s="27" t="s">
        <v>56</v>
      </c>
      <c r="G36" s="27" t="s">
        <v>57</v>
      </c>
      <c r="H36" s="28">
        <v>166418.98000000001</v>
      </c>
      <c r="I36" s="28">
        <f>+Table1[[#This Row],[Monto Facturado DOP]]</f>
        <v>166418.98000000001</v>
      </c>
      <c r="J36" s="28">
        <f>+Table1[[#This Row],[Monto Facturado DOP]]-Table1[[#This Row],[Monto Pagado DOP]]</f>
        <v>0</v>
      </c>
      <c r="K36" s="29" t="s">
        <v>496</v>
      </c>
      <c r="L36" s="30">
        <f>+Table1[[#This Row],[Fecha de Documento]]+15</f>
        <v>45094</v>
      </c>
      <c r="V36" s="1"/>
    </row>
    <row r="37" spans="1:22" ht="124.8" x14ac:dyDescent="0.3">
      <c r="A37" s="24">
        <f t="shared" si="0"/>
        <v>28</v>
      </c>
      <c r="B37" s="24" t="s">
        <v>485</v>
      </c>
      <c r="C37" s="25" t="s">
        <v>7</v>
      </c>
      <c r="D37" s="26">
        <v>5581</v>
      </c>
      <c r="E37" s="25" t="s">
        <v>12</v>
      </c>
      <c r="F37" s="27" t="s">
        <v>457</v>
      </c>
      <c r="G37" s="27" t="s">
        <v>468</v>
      </c>
      <c r="H37" s="28">
        <v>23402.66</v>
      </c>
      <c r="I37" s="28">
        <f>+Table1[[#This Row],[Monto Facturado DOP]]</f>
        <v>23402.66</v>
      </c>
      <c r="J37" s="28">
        <f>+Table1[[#This Row],[Monto Facturado DOP]]-Table1[[#This Row],[Monto Pagado DOP]]</f>
        <v>0</v>
      </c>
      <c r="K37" s="29" t="s">
        <v>496</v>
      </c>
      <c r="L37" s="30">
        <f>+Table1[[#This Row],[Fecha de Documento]]+15</f>
        <v>45094</v>
      </c>
      <c r="V37" s="1"/>
    </row>
    <row r="38" spans="1:22" ht="124.8" x14ac:dyDescent="0.3">
      <c r="A38" s="24">
        <f t="shared" si="0"/>
        <v>29</v>
      </c>
      <c r="B38" s="24" t="s">
        <v>485</v>
      </c>
      <c r="C38" s="25" t="s">
        <v>7</v>
      </c>
      <c r="D38" s="26">
        <v>5587</v>
      </c>
      <c r="E38" s="25" t="s">
        <v>167</v>
      </c>
      <c r="F38" s="27" t="s">
        <v>422</v>
      </c>
      <c r="G38" s="27" t="s">
        <v>425</v>
      </c>
      <c r="H38" s="28">
        <v>15441.5</v>
      </c>
      <c r="I38" s="28">
        <f>+Table1[[#This Row],[Monto Facturado DOP]]</f>
        <v>15441.5</v>
      </c>
      <c r="J38" s="28">
        <f>+Table1[[#This Row],[Monto Facturado DOP]]-Table1[[#This Row],[Monto Pagado DOP]]</f>
        <v>0</v>
      </c>
      <c r="K38" s="29" t="s">
        <v>496</v>
      </c>
      <c r="L38" s="30">
        <f>+Table1[[#This Row],[Fecha de Documento]]+15</f>
        <v>45094</v>
      </c>
      <c r="V38" s="1"/>
    </row>
    <row r="39" spans="1:22" ht="171.6" x14ac:dyDescent="0.3">
      <c r="A39" s="24">
        <f t="shared" si="0"/>
        <v>30</v>
      </c>
      <c r="B39" s="24" t="s">
        <v>485</v>
      </c>
      <c r="C39" s="25" t="s">
        <v>7</v>
      </c>
      <c r="D39" s="26">
        <v>5592</v>
      </c>
      <c r="E39" s="25" t="s">
        <v>118</v>
      </c>
      <c r="F39" s="27" t="s">
        <v>156</v>
      </c>
      <c r="G39" s="27" t="s">
        <v>157</v>
      </c>
      <c r="H39" s="28">
        <v>161700</v>
      </c>
      <c r="I39" s="28">
        <f>+Table1[[#This Row],[Monto Facturado DOP]]</f>
        <v>161700</v>
      </c>
      <c r="J39" s="28">
        <f>+Table1[[#This Row],[Monto Facturado DOP]]-Table1[[#This Row],[Monto Pagado DOP]]</f>
        <v>0</v>
      </c>
      <c r="K39" s="29" t="s">
        <v>496</v>
      </c>
      <c r="L39" s="30">
        <f>+Table1[[#This Row],[Fecha de Documento]]+15</f>
        <v>45094</v>
      </c>
      <c r="V39" s="1"/>
    </row>
    <row r="40" spans="1:22" ht="171.6" x14ac:dyDescent="0.3">
      <c r="A40" s="24">
        <f t="shared" si="0"/>
        <v>31</v>
      </c>
      <c r="B40" s="24" t="s">
        <v>485</v>
      </c>
      <c r="C40" s="25" t="s">
        <v>7</v>
      </c>
      <c r="D40" s="26">
        <v>5599</v>
      </c>
      <c r="E40" s="25" t="s">
        <v>7</v>
      </c>
      <c r="F40" s="27" t="s">
        <v>5</v>
      </c>
      <c r="G40" s="27" t="s">
        <v>6</v>
      </c>
      <c r="H40" s="28">
        <v>270000</v>
      </c>
      <c r="I40" s="28">
        <f>+Table1[[#This Row],[Monto Facturado DOP]]</f>
        <v>270000</v>
      </c>
      <c r="J40" s="28">
        <f>+Table1[[#This Row],[Monto Facturado DOP]]-Table1[[#This Row],[Monto Pagado DOP]]</f>
        <v>0</v>
      </c>
      <c r="K40" s="29" t="s">
        <v>496</v>
      </c>
      <c r="L40" s="30">
        <f>+Table1[[#This Row],[Fecha de Documento]]+15</f>
        <v>45094</v>
      </c>
      <c r="V40" s="1"/>
    </row>
    <row r="41" spans="1:22" ht="140.4" x14ac:dyDescent="0.3">
      <c r="A41" s="24">
        <f t="shared" si="0"/>
        <v>32</v>
      </c>
      <c r="B41" s="24" t="s">
        <v>485</v>
      </c>
      <c r="C41" s="25" t="s">
        <v>7</v>
      </c>
      <c r="D41" s="26">
        <v>5601</v>
      </c>
      <c r="E41" s="25" t="s">
        <v>27</v>
      </c>
      <c r="F41" s="27" t="s">
        <v>481</v>
      </c>
      <c r="G41" s="27" t="s">
        <v>482</v>
      </c>
      <c r="H41" s="28">
        <v>208860</v>
      </c>
      <c r="I41" s="28">
        <f>+Table1[[#This Row],[Monto Facturado DOP]]</f>
        <v>208860</v>
      </c>
      <c r="J41" s="28">
        <f>+Table1[[#This Row],[Monto Facturado DOP]]-Table1[[#This Row],[Monto Pagado DOP]]</f>
        <v>0</v>
      </c>
      <c r="K41" s="29" t="s">
        <v>496</v>
      </c>
      <c r="L41" s="30">
        <f>+Table1[[#This Row],[Fecha de Documento]]+15</f>
        <v>45094</v>
      </c>
      <c r="V41" s="1"/>
    </row>
    <row r="42" spans="1:22" ht="140.4" x14ac:dyDescent="0.3">
      <c r="A42" s="24">
        <f t="shared" si="0"/>
        <v>33</v>
      </c>
      <c r="B42" s="24" t="s">
        <v>485</v>
      </c>
      <c r="C42" s="25" t="s">
        <v>7</v>
      </c>
      <c r="D42" s="26">
        <v>5604</v>
      </c>
      <c r="E42" s="25" t="s">
        <v>12</v>
      </c>
      <c r="F42" s="27" t="s">
        <v>22</v>
      </c>
      <c r="G42" s="27" t="s">
        <v>23</v>
      </c>
      <c r="H42" s="28">
        <v>785653.43</v>
      </c>
      <c r="I42" s="28">
        <f>+Table1[[#This Row],[Monto Facturado DOP]]</f>
        <v>785653.43</v>
      </c>
      <c r="J42" s="28">
        <f>+Table1[[#This Row],[Monto Facturado DOP]]-Table1[[#This Row],[Monto Pagado DOP]]</f>
        <v>0</v>
      </c>
      <c r="K42" s="29" t="s">
        <v>496</v>
      </c>
      <c r="L42" s="30">
        <f>+Table1[[#This Row],[Fecha de Documento]]+15</f>
        <v>45094</v>
      </c>
      <c r="V42" s="1"/>
    </row>
    <row r="43" spans="1:22" ht="140.4" x14ac:dyDescent="0.3">
      <c r="A43" s="24">
        <f t="shared" si="0"/>
        <v>34</v>
      </c>
      <c r="B43" s="24" t="s">
        <v>485</v>
      </c>
      <c r="C43" s="25" t="s">
        <v>7</v>
      </c>
      <c r="D43" s="26">
        <v>5604</v>
      </c>
      <c r="E43" s="25" t="s">
        <v>25</v>
      </c>
      <c r="F43" s="27" t="s">
        <v>22</v>
      </c>
      <c r="G43" s="27" t="s">
        <v>23</v>
      </c>
      <c r="H43" s="28">
        <v>1300707.93</v>
      </c>
      <c r="I43" s="28">
        <f>+Table1[[#This Row],[Monto Facturado DOP]]</f>
        <v>1300707.93</v>
      </c>
      <c r="J43" s="28">
        <f>+Table1[[#This Row],[Monto Facturado DOP]]-Table1[[#This Row],[Monto Pagado DOP]]</f>
        <v>0</v>
      </c>
      <c r="K43" s="29" t="s">
        <v>496</v>
      </c>
      <c r="L43" s="30">
        <f>+Table1[[#This Row],[Fecha de Documento]]+15</f>
        <v>45094</v>
      </c>
      <c r="V43" s="1"/>
    </row>
    <row r="44" spans="1:22" ht="109.2" x14ac:dyDescent="0.3">
      <c r="A44" s="24">
        <f t="shared" si="0"/>
        <v>35</v>
      </c>
      <c r="B44" s="24" t="s">
        <v>485</v>
      </c>
      <c r="C44" s="25" t="s">
        <v>7</v>
      </c>
      <c r="D44" s="26">
        <v>5607</v>
      </c>
      <c r="E44" s="25" t="s">
        <v>231</v>
      </c>
      <c r="F44" s="27" t="s">
        <v>266</v>
      </c>
      <c r="G44" s="27" t="s">
        <v>296</v>
      </c>
      <c r="H44" s="28">
        <v>36674.26</v>
      </c>
      <c r="I44" s="28">
        <f>+Table1[[#This Row],[Monto Facturado DOP]]</f>
        <v>36674.26</v>
      </c>
      <c r="J44" s="28">
        <f>+Table1[[#This Row],[Monto Facturado DOP]]-Table1[[#This Row],[Monto Pagado DOP]]</f>
        <v>0</v>
      </c>
      <c r="K44" s="29" t="s">
        <v>496</v>
      </c>
      <c r="L44" s="30">
        <f>+Table1[[#This Row],[Fecha de Documento]]+15</f>
        <v>45094</v>
      </c>
      <c r="V44" s="1"/>
    </row>
    <row r="45" spans="1:22" ht="109.2" x14ac:dyDescent="0.3">
      <c r="A45" s="24">
        <f t="shared" si="0"/>
        <v>36</v>
      </c>
      <c r="B45" s="24" t="s">
        <v>485</v>
      </c>
      <c r="C45" s="25" t="s">
        <v>7</v>
      </c>
      <c r="D45" s="26">
        <v>5607</v>
      </c>
      <c r="E45" s="25" t="s">
        <v>72</v>
      </c>
      <c r="F45" s="27" t="s">
        <v>266</v>
      </c>
      <c r="G45" s="27" t="s">
        <v>296</v>
      </c>
      <c r="H45" s="28">
        <v>99273.42</v>
      </c>
      <c r="I45" s="28">
        <f>+Table1[[#This Row],[Monto Facturado DOP]]</f>
        <v>99273.42</v>
      </c>
      <c r="J45" s="28">
        <f>+Table1[[#This Row],[Monto Facturado DOP]]-Table1[[#This Row],[Monto Pagado DOP]]</f>
        <v>0</v>
      </c>
      <c r="K45" s="29" t="s">
        <v>496</v>
      </c>
      <c r="L45" s="30">
        <f>+Table1[[#This Row],[Fecha de Documento]]+15</f>
        <v>45094</v>
      </c>
      <c r="V45" s="1"/>
    </row>
    <row r="46" spans="1:22" ht="109.2" x14ac:dyDescent="0.3">
      <c r="A46" s="24">
        <f t="shared" si="0"/>
        <v>37</v>
      </c>
      <c r="B46" s="24" t="s">
        <v>485</v>
      </c>
      <c r="C46" s="25" t="s">
        <v>7</v>
      </c>
      <c r="D46" s="26">
        <v>5607</v>
      </c>
      <c r="E46" s="25" t="s">
        <v>293</v>
      </c>
      <c r="F46" s="27" t="s">
        <v>266</v>
      </c>
      <c r="G46" s="27" t="s">
        <v>296</v>
      </c>
      <c r="H46" s="28">
        <v>183371.29</v>
      </c>
      <c r="I46" s="28">
        <f>+Table1[[#This Row],[Monto Facturado DOP]]</f>
        <v>183371.29</v>
      </c>
      <c r="J46" s="28">
        <f>+Table1[[#This Row],[Monto Facturado DOP]]-Table1[[#This Row],[Monto Pagado DOP]]</f>
        <v>0</v>
      </c>
      <c r="K46" s="29" t="s">
        <v>496</v>
      </c>
      <c r="L46" s="30">
        <f>+Table1[[#This Row],[Fecha de Documento]]+15</f>
        <v>45094</v>
      </c>
      <c r="V46" s="1"/>
    </row>
    <row r="47" spans="1:22" ht="140.4" x14ac:dyDescent="0.3">
      <c r="A47" s="24">
        <f t="shared" si="0"/>
        <v>38</v>
      </c>
      <c r="B47" s="24" t="s">
        <v>485</v>
      </c>
      <c r="C47" s="25" t="s">
        <v>154</v>
      </c>
      <c r="D47" s="26">
        <v>5617</v>
      </c>
      <c r="E47" s="25" t="s">
        <v>202</v>
      </c>
      <c r="F47" s="27" t="s">
        <v>198</v>
      </c>
      <c r="G47" s="27" t="s">
        <v>201</v>
      </c>
      <c r="H47" s="28">
        <v>33948</v>
      </c>
      <c r="I47" s="28">
        <f>+Table1[[#This Row],[Monto Facturado DOP]]</f>
        <v>33948</v>
      </c>
      <c r="J47" s="28">
        <f>+Table1[[#This Row],[Monto Facturado DOP]]-Table1[[#This Row],[Monto Pagado DOP]]</f>
        <v>0</v>
      </c>
      <c r="K47" s="29" t="s">
        <v>496</v>
      </c>
      <c r="L47" s="30">
        <f>+Table1[[#This Row],[Fecha de Documento]]+15</f>
        <v>45097</v>
      </c>
      <c r="V47" s="1"/>
    </row>
    <row r="48" spans="1:22" ht="140.4" x14ac:dyDescent="0.3">
      <c r="A48" s="24">
        <f t="shared" si="0"/>
        <v>39</v>
      </c>
      <c r="B48" s="24" t="s">
        <v>485</v>
      </c>
      <c r="C48" s="25" t="s">
        <v>154</v>
      </c>
      <c r="D48" s="26">
        <v>5617</v>
      </c>
      <c r="E48" s="25" t="s">
        <v>203</v>
      </c>
      <c r="F48" s="27" t="s">
        <v>198</v>
      </c>
      <c r="G48" s="27" t="s">
        <v>201</v>
      </c>
      <c r="H48" s="28">
        <v>33948</v>
      </c>
      <c r="I48" s="28">
        <f>+Table1[[#This Row],[Monto Facturado DOP]]</f>
        <v>33948</v>
      </c>
      <c r="J48" s="28">
        <f>+Table1[[#This Row],[Monto Facturado DOP]]-Table1[[#This Row],[Monto Pagado DOP]]</f>
        <v>0</v>
      </c>
      <c r="K48" s="29" t="s">
        <v>496</v>
      </c>
      <c r="L48" s="30">
        <f>+Table1[[#This Row],[Fecha de Documento]]+15</f>
        <v>45097</v>
      </c>
      <c r="V48" s="1"/>
    </row>
    <row r="49" spans="1:22" ht="140.4" x14ac:dyDescent="0.3">
      <c r="A49" s="24">
        <f t="shared" si="0"/>
        <v>40</v>
      </c>
      <c r="B49" s="24" t="s">
        <v>485</v>
      </c>
      <c r="C49" s="25" t="s">
        <v>154</v>
      </c>
      <c r="D49" s="26">
        <v>5617</v>
      </c>
      <c r="E49" s="25" t="s">
        <v>204</v>
      </c>
      <c r="F49" s="27" t="s">
        <v>198</v>
      </c>
      <c r="G49" s="27" t="s">
        <v>201</v>
      </c>
      <c r="H49" s="28">
        <v>124736</v>
      </c>
      <c r="I49" s="28">
        <f>+Table1[[#This Row],[Monto Facturado DOP]]</f>
        <v>124736</v>
      </c>
      <c r="J49" s="28">
        <f>+Table1[[#This Row],[Monto Facturado DOP]]-Table1[[#This Row],[Monto Pagado DOP]]</f>
        <v>0</v>
      </c>
      <c r="K49" s="29" t="s">
        <v>496</v>
      </c>
      <c r="L49" s="30">
        <f>+Table1[[#This Row],[Fecha de Documento]]+15</f>
        <v>45097</v>
      </c>
      <c r="V49" s="1"/>
    </row>
    <row r="50" spans="1:22" ht="140.4" x14ac:dyDescent="0.3">
      <c r="A50" s="24">
        <f t="shared" si="0"/>
        <v>41</v>
      </c>
      <c r="B50" s="24" t="s">
        <v>485</v>
      </c>
      <c r="C50" s="25" t="s">
        <v>154</v>
      </c>
      <c r="D50" s="26">
        <v>5617</v>
      </c>
      <c r="E50" s="25" t="s">
        <v>205</v>
      </c>
      <c r="F50" s="27" t="s">
        <v>198</v>
      </c>
      <c r="G50" s="27" t="s">
        <v>201</v>
      </c>
      <c r="H50" s="28">
        <v>152666</v>
      </c>
      <c r="I50" s="28">
        <f>+Table1[[#This Row],[Monto Facturado DOP]]</f>
        <v>152666</v>
      </c>
      <c r="J50" s="28">
        <f>+Table1[[#This Row],[Monto Facturado DOP]]-Table1[[#This Row],[Monto Pagado DOP]]</f>
        <v>0</v>
      </c>
      <c r="K50" s="29" t="s">
        <v>496</v>
      </c>
      <c r="L50" s="30">
        <f>+Table1[[#This Row],[Fecha de Documento]]+15</f>
        <v>45097</v>
      </c>
      <c r="V50" s="1"/>
    </row>
    <row r="51" spans="1:22" ht="109.2" x14ac:dyDescent="0.3">
      <c r="A51" s="24">
        <f t="shared" si="0"/>
        <v>42</v>
      </c>
      <c r="B51" s="24" t="s">
        <v>485</v>
      </c>
      <c r="C51" s="25" t="s">
        <v>154</v>
      </c>
      <c r="D51" s="26">
        <v>5623</v>
      </c>
      <c r="E51" s="25" t="s">
        <v>168</v>
      </c>
      <c r="F51" s="27" t="s">
        <v>351</v>
      </c>
      <c r="G51" s="27" t="s">
        <v>352</v>
      </c>
      <c r="H51" s="28">
        <v>128325</v>
      </c>
      <c r="I51" s="28">
        <f>+Table1[[#This Row],[Monto Facturado DOP]]</f>
        <v>128325</v>
      </c>
      <c r="J51" s="28">
        <f>+Table1[[#This Row],[Monto Facturado DOP]]-Table1[[#This Row],[Monto Pagado DOP]]</f>
        <v>0</v>
      </c>
      <c r="K51" s="29" t="s">
        <v>496</v>
      </c>
      <c r="L51" s="30">
        <f>+Table1[[#This Row],[Fecha de Documento]]+15</f>
        <v>45097</v>
      </c>
      <c r="V51" s="1"/>
    </row>
    <row r="52" spans="1:22" ht="124.8" x14ac:dyDescent="0.3">
      <c r="A52" s="24">
        <f t="shared" si="0"/>
        <v>43</v>
      </c>
      <c r="B52" s="24" t="s">
        <v>485</v>
      </c>
      <c r="C52" s="25" t="s">
        <v>154</v>
      </c>
      <c r="D52" s="26">
        <v>5650</v>
      </c>
      <c r="E52" s="25" t="s">
        <v>153</v>
      </c>
      <c r="F52" s="27" t="s">
        <v>316</v>
      </c>
      <c r="G52" s="27" t="s">
        <v>325</v>
      </c>
      <c r="H52" s="28">
        <v>5600</v>
      </c>
      <c r="I52" s="28">
        <f>+Table1[[#This Row],[Monto Facturado DOP]]</f>
        <v>5600</v>
      </c>
      <c r="J52" s="28">
        <f>+Table1[[#This Row],[Monto Facturado DOP]]-Table1[[#This Row],[Monto Pagado DOP]]</f>
        <v>0</v>
      </c>
      <c r="K52" s="29" t="s">
        <v>496</v>
      </c>
      <c r="L52" s="30">
        <f>+Table1[[#This Row],[Fecha de Documento]]+15</f>
        <v>45097</v>
      </c>
      <c r="V52" s="1"/>
    </row>
    <row r="53" spans="1:22" ht="109.2" x14ac:dyDescent="0.3">
      <c r="A53" s="24">
        <f t="shared" si="0"/>
        <v>44</v>
      </c>
      <c r="B53" s="24" t="s">
        <v>485</v>
      </c>
      <c r="C53" s="25" t="s">
        <v>154</v>
      </c>
      <c r="D53" s="26">
        <v>5652</v>
      </c>
      <c r="E53" s="25" t="s">
        <v>167</v>
      </c>
      <c r="F53" s="27" t="s">
        <v>422</v>
      </c>
      <c r="G53" s="27" t="s">
        <v>428</v>
      </c>
      <c r="H53" s="28">
        <v>40532.400000000001</v>
      </c>
      <c r="I53" s="28">
        <f>+Table1[[#This Row],[Monto Facturado DOP]]</f>
        <v>40532.400000000001</v>
      </c>
      <c r="J53" s="28">
        <f>+Table1[[#This Row],[Monto Facturado DOP]]-Table1[[#This Row],[Monto Pagado DOP]]</f>
        <v>0</v>
      </c>
      <c r="K53" s="29" t="s">
        <v>496</v>
      </c>
      <c r="L53" s="30">
        <f>+Table1[[#This Row],[Fecha de Documento]]+15</f>
        <v>45097</v>
      </c>
      <c r="V53" s="1"/>
    </row>
    <row r="54" spans="1:22" ht="109.2" x14ac:dyDescent="0.3">
      <c r="A54" s="24">
        <f t="shared" si="0"/>
        <v>45</v>
      </c>
      <c r="B54" s="24" t="s">
        <v>485</v>
      </c>
      <c r="C54" s="25" t="s">
        <v>154</v>
      </c>
      <c r="D54" s="26">
        <v>5654</v>
      </c>
      <c r="E54" s="25" t="s">
        <v>396</v>
      </c>
      <c r="F54" s="27" t="s">
        <v>393</v>
      </c>
      <c r="G54" s="27" t="s">
        <v>395</v>
      </c>
      <c r="H54" s="28">
        <v>79206.399999999994</v>
      </c>
      <c r="I54" s="28">
        <f>+Table1[[#This Row],[Monto Facturado DOP]]</f>
        <v>79206.399999999994</v>
      </c>
      <c r="J54" s="28">
        <f>+Table1[[#This Row],[Monto Facturado DOP]]-Table1[[#This Row],[Monto Pagado DOP]]</f>
        <v>0</v>
      </c>
      <c r="K54" s="29" t="s">
        <v>496</v>
      </c>
      <c r="L54" s="30">
        <f>+Table1[[#This Row],[Fecha de Documento]]+15</f>
        <v>45097</v>
      </c>
      <c r="V54" s="1"/>
    </row>
    <row r="55" spans="1:22" ht="109.2" x14ac:dyDescent="0.3">
      <c r="A55" s="24">
        <f t="shared" si="0"/>
        <v>46</v>
      </c>
      <c r="B55" s="24" t="s">
        <v>485</v>
      </c>
      <c r="C55" s="25" t="s">
        <v>154</v>
      </c>
      <c r="D55" s="26">
        <v>5654</v>
      </c>
      <c r="E55" s="25" t="s">
        <v>397</v>
      </c>
      <c r="F55" s="27" t="s">
        <v>393</v>
      </c>
      <c r="G55" s="27" t="s">
        <v>395</v>
      </c>
      <c r="H55" s="28">
        <v>32016</v>
      </c>
      <c r="I55" s="28">
        <f>+Table1[[#This Row],[Monto Facturado DOP]]</f>
        <v>32016</v>
      </c>
      <c r="J55" s="28">
        <f>+Table1[[#This Row],[Monto Facturado DOP]]-Table1[[#This Row],[Monto Pagado DOP]]</f>
        <v>0</v>
      </c>
      <c r="K55" s="29" t="s">
        <v>496</v>
      </c>
      <c r="L55" s="30">
        <f>+Table1[[#This Row],[Fecha de Documento]]+15</f>
        <v>45097</v>
      </c>
      <c r="V55" s="1"/>
    </row>
    <row r="56" spans="1:22" ht="109.2" x14ac:dyDescent="0.3">
      <c r="A56" s="24">
        <f t="shared" si="0"/>
        <v>47</v>
      </c>
      <c r="B56" s="24" t="s">
        <v>485</v>
      </c>
      <c r="C56" s="25" t="s">
        <v>154</v>
      </c>
      <c r="D56" s="26">
        <v>5654</v>
      </c>
      <c r="E56" s="25" t="s">
        <v>86</v>
      </c>
      <c r="F56" s="27" t="s">
        <v>393</v>
      </c>
      <c r="G56" s="27" t="s">
        <v>395</v>
      </c>
      <c r="H56" s="28">
        <v>37154.400000000001</v>
      </c>
      <c r="I56" s="28">
        <f>+Table1[[#This Row],[Monto Facturado DOP]]</f>
        <v>37154.400000000001</v>
      </c>
      <c r="J56" s="28">
        <f>+Table1[[#This Row],[Monto Facturado DOP]]-Table1[[#This Row],[Monto Pagado DOP]]</f>
        <v>0</v>
      </c>
      <c r="K56" s="29" t="s">
        <v>496</v>
      </c>
      <c r="L56" s="30">
        <f>+Table1[[#This Row],[Fecha de Documento]]+15</f>
        <v>45097</v>
      </c>
      <c r="V56" s="1"/>
    </row>
    <row r="57" spans="1:22" ht="109.2" x14ac:dyDescent="0.3">
      <c r="A57" s="24">
        <f t="shared" si="0"/>
        <v>48</v>
      </c>
      <c r="B57" s="24" t="s">
        <v>485</v>
      </c>
      <c r="C57" s="25" t="s">
        <v>154</v>
      </c>
      <c r="D57" s="26">
        <v>5654</v>
      </c>
      <c r="E57" s="25" t="s">
        <v>328</v>
      </c>
      <c r="F57" s="27" t="s">
        <v>393</v>
      </c>
      <c r="G57" s="27" t="s">
        <v>395</v>
      </c>
      <c r="H57" s="28">
        <v>75276</v>
      </c>
      <c r="I57" s="28">
        <f>+Table1[[#This Row],[Monto Facturado DOP]]</f>
        <v>75276</v>
      </c>
      <c r="J57" s="28">
        <f>+Table1[[#This Row],[Monto Facturado DOP]]-Table1[[#This Row],[Monto Pagado DOP]]</f>
        <v>0</v>
      </c>
      <c r="K57" s="29" t="s">
        <v>496</v>
      </c>
      <c r="L57" s="30">
        <f>+Table1[[#This Row],[Fecha de Documento]]+15</f>
        <v>45097</v>
      </c>
      <c r="V57" s="1"/>
    </row>
    <row r="58" spans="1:22" ht="109.2" x14ac:dyDescent="0.3">
      <c r="A58" s="24">
        <f t="shared" si="0"/>
        <v>49</v>
      </c>
      <c r="B58" s="24" t="s">
        <v>485</v>
      </c>
      <c r="C58" s="25" t="s">
        <v>154</v>
      </c>
      <c r="D58" s="26">
        <v>5654</v>
      </c>
      <c r="E58" s="25" t="s">
        <v>79</v>
      </c>
      <c r="F58" s="27" t="s">
        <v>393</v>
      </c>
      <c r="G58" s="27" t="s">
        <v>395</v>
      </c>
      <c r="H58" s="28">
        <v>44596</v>
      </c>
      <c r="I58" s="28">
        <f>+Table1[[#This Row],[Monto Facturado DOP]]</f>
        <v>44596</v>
      </c>
      <c r="J58" s="28">
        <f>+Table1[[#This Row],[Monto Facturado DOP]]-Table1[[#This Row],[Monto Pagado DOP]]</f>
        <v>0</v>
      </c>
      <c r="K58" s="29" t="s">
        <v>496</v>
      </c>
      <c r="L58" s="30">
        <f>+Table1[[#This Row],[Fecha de Documento]]+15</f>
        <v>45097</v>
      </c>
      <c r="V58" s="1"/>
    </row>
    <row r="59" spans="1:22" ht="124.8" x14ac:dyDescent="0.3">
      <c r="A59" s="24">
        <f t="shared" si="0"/>
        <v>50</v>
      </c>
      <c r="B59" s="24" t="s">
        <v>485</v>
      </c>
      <c r="C59" s="25" t="s">
        <v>154</v>
      </c>
      <c r="D59" s="26">
        <v>5658</v>
      </c>
      <c r="E59" s="25" t="s">
        <v>25</v>
      </c>
      <c r="F59" s="27" t="s">
        <v>163</v>
      </c>
      <c r="G59" s="27" t="s">
        <v>164</v>
      </c>
      <c r="H59" s="28">
        <v>75700</v>
      </c>
      <c r="I59" s="28">
        <f>+Table1[[#This Row],[Monto Facturado DOP]]</f>
        <v>75700</v>
      </c>
      <c r="J59" s="28">
        <f>+Table1[[#This Row],[Monto Facturado DOP]]-Table1[[#This Row],[Monto Pagado DOP]]</f>
        <v>0</v>
      </c>
      <c r="K59" s="29" t="s">
        <v>496</v>
      </c>
      <c r="L59" s="30">
        <f>+Table1[[#This Row],[Fecha de Documento]]+15</f>
        <v>45097</v>
      </c>
      <c r="V59" s="1"/>
    </row>
    <row r="60" spans="1:22" ht="124.8" x14ac:dyDescent="0.3">
      <c r="A60" s="24">
        <f t="shared" si="0"/>
        <v>51</v>
      </c>
      <c r="B60" s="24" t="s">
        <v>485</v>
      </c>
      <c r="C60" s="25" t="s">
        <v>154</v>
      </c>
      <c r="D60" s="26">
        <v>5672</v>
      </c>
      <c r="E60" s="25" t="s">
        <v>94</v>
      </c>
      <c r="F60" s="27" t="s">
        <v>254</v>
      </c>
      <c r="G60" s="27" t="s">
        <v>256</v>
      </c>
      <c r="H60" s="28">
        <v>148326</v>
      </c>
      <c r="I60" s="28">
        <f>+Table1[[#This Row],[Monto Facturado DOP]]</f>
        <v>148326</v>
      </c>
      <c r="J60" s="28">
        <f>+Table1[[#This Row],[Monto Facturado DOP]]-Table1[[#This Row],[Monto Pagado DOP]]</f>
        <v>0</v>
      </c>
      <c r="K60" s="29" t="s">
        <v>496</v>
      </c>
      <c r="L60" s="30">
        <f>+Table1[[#This Row],[Fecha de Documento]]+15</f>
        <v>45097</v>
      </c>
      <c r="V60" s="1"/>
    </row>
    <row r="61" spans="1:22" ht="140.4" x14ac:dyDescent="0.3">
      <c r="A61" s="24">
        <f t="shared" si="0"/>
        <v>52</v>
      </c>
      <c r="B61" s="24" t="s">
        <v>485</v>
      </c>
      <c r="C61" s="25" t="s">
        <v>154</v>
      </c>
      <c r="D61" s="26">
        <v>5688</v>
      </c>
      <c r="E61" s="25" t="s">
        <v>190</v>
      </c>
      <c r="F61" s="27" t="s">
        <v>340</v>
      </c>
      <c r="G61" s="27" t="s">
        <v>341</v>
      </c>
      <c r="H61" s="28">
        <v>91332</v>
      </c>
      <c r="I61" s="28">
        <f>+Table1[[#This Row],[Monto Facturado DOP]]</f>
        <v>91332</v>
      </c>
      <c r="J61" s="28">
        <f>+Table1[[#This Row],[Monto Facturado DOP]]-Table1[[#This Row],[Monto Pagado DOP]]</f>
        <v>0</v>
      </c>
      <c r="K61" s="29" t="s">
        <v>496</v>
      </c>
      <c r="L61" s="30">
        <f>+Table1[[#This Row],[Fecha de Documento]]+15</f>
        <v>45097</v>
      </c>
      <c r="V61" s="1"/>
    </row>
    <row r="62" spans="1:22" ht="140.4" x14ac:dyDescent="0.3">
      <c r="A62" s="24">
        <f t="shared" si="0"/>
        <v>53</v>
      </c>
      <c r="B62" s="24" t="s">
        <v>485</v>
      </c>
      <c r="C62" s="25" t="s">
        <v>154</v>
      </c>
      <c r="D62" s="26">
        <v>5690</v>
      </c>
      <c r="E62" s="25" t="s">
        <v>231</v>
      </c>
      <c r="F62" s="27" t="s">
        <v>266</v>
      </c>
      <c r="G62" s="27" t="s">
        <v>302</v>
      </c>
      <c r="H62" s="28">
        <v>39000</v>
      </c>
      <c r="I62" s="28">
        <f>+Table1[[#This Row],[Monto Facturado DOP]]</f>
        <v>39000</v>
      </c>
      <c r="J62" s="28">
        <f>+Table1[[#This Row],[Monto Facturado DOP]]-Table1[[#This Row],[Monto Pagado DOP]]</f>
        <v>0</v>
      </c>
      <c r="K62" s="29" t="s">
        <v>496</v>
      </c>
      <c r="L62" s="30">
        <f>+Table1[[#This Row],[Fecha de Documento]]+15</f>
        <v>45097</v>
      </c>
      <c r="V62" s="1"/>
    </row>
    <row r="63" spans="1:22" ht="140.4" x14ac:dyDescent="0.3">
      <c r="A63" s="24">
        <f t="shared" si="0"/>
        <v>54</v>
      </c>
      <c r="B63" s="24" t="s">
        <v>485</v>
      </c>
      <c r="C63" s="25" t="s">
        <v>154</v>
      </c>
      <c r="D63" s="26">
        <v>5690</v>
      </c>
      <c r="E63" s="25" t="s">
        <v>72</v>
      </c>
      <c r="F63" s="27" t="s">
        <v>266</v>
      </c>
      <c r="G63" s="27" t="s">
        <v>302</v>
      </c>
      <c r="H63" s="28">
        <v>20520</v>
      </c>
      <c r="I63" s="28">
        <f>+Table1[[#This Row],[Monto Facturado DOP]]</f>
        <v>20520</v>
      </c>
      <c r="J63" s="28">
        <f>+Table1[[#This Row],[Monto Facturado DOP]]-Table1[[#This Row],[Monto Pagado DOP]]</f>
        <v>0</v>
      </c>
      <c r="K63" s="29" t="s">
        <v>496</v>
      </c>
      <c r="L63" s="30">
        <f>+Table1[[#This Row],[Fecha de Documento]]+15</f>
        <v>45097</v>
      </c>
      <c r="V63" s="1"/>
    </row>
    <row r="64" spans="1:22" ht="140.4" x14ac:dyDescent="0.3">
      <c r="A64" s="24">
        <f t="shared" si="0"/>
        <v>55</v>
      </c>
      <c r="B64" s="24" t="s">
        <v>485</v>
      </c>
      <c r="C64" s="25" t="s">
        <v>53</v>
      </c>
      <c r="D64" s="26">
        <v>5704</v>
      </c>
      <c r="E64" s="25" t="s">
        <v>354</v>
      </c>
      <c r="F64" s="27" t="s">
        <v>351</v>
      </c>
      <c r="G64" s="27" t="s">
        <v>353</v>
      </c>
      <c r="H64" s="28">
        <v>158943.64000000001</v>
      </c>
      <c r="I64" s="28">
        <f>+Table1[[#This Row],[Monto Facturado DOP]]</f>
        <v>158943.64000000001</v>
      </c>
      <c r="J64" s="28">
        <f>+Table1[[#This Row],[Monto Facturado DOP]]-Table1[[#This Row],[Monto Pagado DOP]]</f>
        <v>0</v>
      </c>
      <c r="K64" s="29" t="s">
        <v>496</v>
      </c>
      <c r="L64" s="30">
        <f>+Table1[[#This Row],[Fecha de Documento]]+15</f>
        <v>45098</v>
      </c>
      <c r="V64" s="1"/>
    </row>
    <row r="65" spans="1:22" ht="109.2" x14ac:dyDescent="0.3">
      <c r="A65" s="24">
        <f t="shared" si="0"/>
        <v>56</v>
      </c>
      <c r="B65" s="24" t="s">
        <v>485</v>
      </c>
      <c r="C65" s="25" t="s">
        <v>53</v>
      </c>
      <c r="D65" s="26">
        <v>5729</v>
      </c>
      <c r="E65" s="25" t="s">
        <v>167</v>
      </c>
      <c r="F65" s="27" t="s">
        <v>422</v>
      </c>
      <c r="G65" s="27" t="s">
        <v>424</v>
      </c>
      <c r="H65" s="28">
        <v>30453.8</v>
      </c>
      <c r="I65" s="28">
        <f>+Table1[[#This Row],[Monto Facturado DOP]]</f>
        <v>30453.8</v>
      </c>
      <c r="J65" s="28">
        <f>+Table1[[#This Row],[Monto Facturado DOP]]-Table1[[#This Row],[Monto Pagado DOP]]</f>
        <v>0</v>
      </c>
      <c r="K65" s="29" t="s">
        <v>496</v>
      </c>
      <c r="L65" s="30">
        <f>+Table1[[#This Row],[Fecha de Documento]]+15</f>
        <v>45098</v>
      </c>
      <c r="V65" s="1"/>
    </row>
    <row r="66" spans="1:22" ht="156" x14ac:dyDescent="0.3">
      <c r="A66" s="24">
        <f t="shared" si="0"/>
        <v>57</v>
      </c>
      <c r="B66" s="24" t="s">
        <v>485</v>
      </c>
      <c r="C66" s="25" t="s">
        <v>53</v>
      </c>
      <c r="D66" s="26">
        <v>5732</v>
      </c>
      <c r="E66" s="25" t="s">
        <v>67</v>
      </c>
      <c r="F66" s="27" t="s">
        <v>232</v>
      </c>
      <c r="G66" s="27" t="s">
        <v>233</v>
      </c>
      <c r="H66" s="28">
        <v>65112.4</v>
      </c>
      <c r="I66" s="28">
        <f>+Table1[[#This Row],[Monto Facturado DOP]]</f>
        <v>65112.4</v>
      </c>
      <c r="J66" s="28">
        <f>+Table1[[#This Row],[Monto Facturado DOP]]-Table1[[#This Row],[Monto Pagado DOP]]</f>
        <v>0</v>
      </c>
      <c r="K66" s="29" t="s">
        <v>496</v>
      </c>
      <c r="L66" s="30">
        <f>+Table1[[#This Row],[Fecha de Documento]]+15</f>
        <v>45098</v>
      </c>
      <c r="V66" s="1"/>
    </row>
    <row r="67" spans="1:22" ht="124.8" x14ac:dyDescent="0.3">
      <c r="A67" s="24">
        <f t="shared" si="0"/>
        <v>58</v>
      </c>
      <c r="B67" s="24" t="s">
        <v>485</v>
      </c>
      <c r="C67" s="25" t="s">
        <v>53</v>
      </c>
      <c r="D67" s="26">
        <v>5735</v>
      </c>
      <c r="E67" s="25" t="s">
        <v>328</v>
      </c>
      <c r="F67" s="27" t="s">
        <v>393</v>
      </c>
      <c r="G67" s="27" t="s">
        <v>394</v>
      </c>
      <c r="H67" s="28">
        <v>6728</v>
      </c>
      <c r="I67" s="28">
        <f>+Table1[[#This Row],[Monto Facturado DOP]]</f>
        <v>6728</v>
      </c>
      <c r="J67" s="28">
        <f>+Table1[[#This Row],[Monto Facturado DOP]]-Table1[[#This Row],[Monto Pagado DOP]]</f>
        <v>0</v>
      </c>
      <c r="K67" s="29" t="s">
        <v>496</v>
      </c>
      <c r="L67" s="30">
        <f>+Table1[[#This Row],[Fecha de Documento]]+15</f>
        <v>45098</v>
      </c>
      <c r="V67" s="1"/>
    </row>
    <row r="68" spans="1:22" ht="140.4" x14ac:dyDescent="0.3">
      <c r="A68" s="24">
        <f t="shared" si="0"/>
        <v>59</v>
      </c>
      <c r="B68" s="24" t="s">
        <v>485</v>
      </c>
      <c r="C68" s="25" t="s">
        <v>53</v>
      </c>
      <c r="D68" s="26">
        <v>5736</v>
      </c>
      <c r="E68" s="25" t="s">
        <v>25</v>
      </c>
      <c r="F68" s="27" t="s">
        <v>100</v>
      </c>
      <c r="G68" s="27" t="s">
        <v>101</v>
      </c>
      <c r="H68" s="28">
        <v>793951.2</v>
      </c>
      <c r="I68" s="28">
        <f>+Table1[[#This Row],[Monto Facturado DOP]]</f>
        <v>793951.2</v>
      </c>
      <c r="J68" s="28">
        <f>+Table1[[#This Row],[Monto Facturado DOP]]-Table1[[#This Row],[Monto Pagado DOP]]</f>
        <v>0</v>
      </c>
      <c r="K68" s="29" t="s">
        <v>496</v>
      </c>
      <c r="L68" s="30">
        <f>+Table1[[#This Row],[Fecha de Documento]]+15</f>
        <v>45098</v>
      </c>
      <c r="V68" s="1"/>
    </row>
    <row r="69" spans="1:22" ht="140.4" x14ac:dyDescent="0.3">
      <c r="A69" s="24">
        <f t="shared" si="0"/>
        <v>60</v>
      </c>
      <c r="B69" s="24" t="s">
        <v>485</v>
      </c>
      <c r="C69" s="25" t="s">
        <v>53</v>
      </c>
      <c r="D69" s="26">
        <v>5736</v>
      </c>
      <c r="E69" s="25" t="s">
        <v>102</v>
      </c>
      <c r="F69" s="27" t="s">
        <v>100</v>
      </c>
      <c r="G69" s="27" t="s">
        <v>101</v>
      </c>
      <c r="H69" s="28">
        <v>820416.24</v>
      </c>
      <c r="I69" s="28">
        <f>+Table1[[#This Row],[Monto Facturado DOP]]</f>
        <v>820416.24</v>
      </c>
      <c r="J69" s="28">
        <f>+Table1[[#This Row],[Monto Facturado DOP]]-Table1[[#This Row],[Monto Pagado DOP]]</f>
        <v>0</v>
      </c>
      <c r="K69" s="29" t="s">
        <v>496</v>
      </c>
      <c r="L69" s="30">
        <f>+Table1[[#This Row],[Fecha de Documento]]+15</f>
        <v>45098</v>
      </c>
      <c r="V69" s="1"/>
    </row>
    <row r="70" spans="1:22" ht="109.2" x14ac:dyDescent="0.3">
      <c r="A70" s="24">
        <f t="shared" si="0"/>
        <v>61</v>
      </c>
      <c r="B70" s="24" t="s">
        <v>485</v>
      </c>
      <c r="C70" s="25" t="s">
        <v>53</v>
      </c>
      <c r="D70" s="26">
        <v>5748</v>
      </c>
      <c r="E70" s="25" t="s">
        <v>287</v>
      </c>
      <c r="F70" s="27" t="s">
        <v>266</v>
      </c>
      <c r="G70" s="27" t="s">
        <v>286</v>
      </c>
      <c r="H70" s="28">
        <v>154564</v>
      </c>
      <c r="I70" s="28">
        <f>+Table1[[#This Row],[Monto Facturado DOP]]</f>
        <v>154564</v>
      </c>
      <c r="J70" s="28">
        <f>+Table1[[#This Row],[Monto Facturado DOP]]-Table1[[#This Row],[Monto Pagado DOP]]</f>
        <v>0</v>
      </c>
      <c r="K70" s="29" t="s">
        <v>496</v>
      </c>
      <c r="L70" s="30">
        <f>+Table1[[#This Row],[Fecha de Documento]]+15</f>
        <v>45098</v>
      </c>
      <c r="V70" s="1"/>
    </row>
    <row r="71" spans="1:22" ht="109.2" x14ac:dyDescent="0.3">
      <c r="A71" s="24">
        <f t="shared" si="0"/>
        <v>62</v>
      </c>
      <c r="B71" s="24" t="s">
        <v>485</v>
      </c>
      <c r="C71" s="25" t="s">
        <v>53</v>
      </c>
      <c r="D71" s="26">
        <v>5748</v>
      </c>
      <c r="E71" s="25" t="s">
        <v>79</v>
      </c>
      <c r="F71" s="27" t="s">
        <v>266</v>
      </c>
      <c r="G71" s="27" t="s">
        <v>286</v>
      </c>
      <c r="H71" s="28">
        <v>103788</v>
      </c>
      <c r="I71" s="28">
        <f>+Table1[[#This Row],[Monto Facturado DOP]]</f>
        <v>103788</v>
      </c>
      <c r="J71" s="28">
        <f>+Table1[[#This Row],[Monto Facturado DOP]]-Table1[[#This Row],[Monto Pagado DOP]]</f>
        <v>0</v>
      </c>
      <c r="K71" s="29" t="s">
        <v>496</v>
      </c>
      <c r="L71" s="30">
        <f>+Table1[[#This Row],[Fecha de Documento]]+15</f>
        <v>45098</v>
      </c>
      <c r="V71" s="1"/>
    </row>
    <row r="72" spans="1:22" ht="124.8" x14ac:dyDescent="0.3">
      <c r="A72" s="24">
        <f t="shared" si="0"/>
        <v>63</v>
      </c>
      <c r="B72" s="24" t="s">
        <v>485</v>
      </c>
      <c r="C72" s="25" t="s">
        <v>53</v>
      </c>
      <c r="D72" s="26">
        <v>5752</v>
      </c>
      <c r="E72" s="25" t="s">
        <v>328</v>
      </c>
      <c r="F72" s="27" t="s">
        <v>345</v>
      </c>
      <c r="G72" s="27" t="s">
        <v>346</v>
      </c>
      <c r="H72" s="28">
        <v>28320</v>
      </c>
      <c r="I72" s="28">
        <f>+Table1[[#This Row],[Monto Facturado DOP]]</f>
        <v>28320</v>
      </c>
      <c r="J72" s="28">
        <f>+Table1[[#This Row],[Monto Facturado DOP]]-Table1[[#This Row],[Monto Pagado DOP]]</f>
        <v>0</v>
      </c>
      <c r="K72" s="29" t="s">
        <v>496</v>
      </c>
      <c r="L72" s="30">
        <f>+Table1[[#This Row],[Fecha de Documento]]+15</f>
        <v>45098</v>
      </c>
      <c r="V72" s="1"/>
    </row>
    <row r="73" spans="1:22" ht="109.2" x14ac:dyDescent="0.3">
      <c r="A73" s="24">
        <f t="shared" si="0"/>
        <v>64</v>
      </c>
      <c r="B73" s="24" t="s">
        <v>485</v>
      </c>
      <c r="C73" s="25" t="s">
        <v>53</v>
      </c>
      <c r="D73" s="26">
        <v>5754</v>
      </c>
      <c r="E73" s="25" t="s">
        <v>134</v>
      </c>
      <c r="F73" s="27" t="s">
        <v>316</v>
      </c>
      <c r="G73" s="27" t="s">
        <v>317</v>
      </c>
      <c r="H73" s="28">
        <v>36025</v>
      </c>
      <c r="I73" s="28">
        <f>+Table1[[#This Row],[Monto Facturado DOP]]</f>
        <v>36025</v>
      </c>
      <c r="J73" s="28">
        <f>+Table1[[#This Row],[Monto Facturado DOP]]-Table1[[#This Row],[Monto Pagado DOP]]</f>
        <v>0</v>
      </c>
      <c r="K73" s="29" t="s">
        <v>496</v>
      </c>
      <c r="L73" s="30">
        <f>+Table1[[#This Row],[Fecha de Documento]]+15</f>
        <v>45098</v>
      </c>
      <c r="V73" s="1"/>
    </row>
    <row r="74" spans="1:22" ht="124.8" x14ac:dyDescent="0.3">
      <c r="A74" s="24">
        <f t="shared" si="0"/>
        <v>65</v>
      </c>
      <c r="B74" s="24" t="s">
        <v>485</v>
      </c>
      <c r="C74" s="25" t="s">
        <v>41</v>
      </c>
      <c r="D74" s="26">
        <v>5763</v>
      </c>
      <c r="E74" s="25" t="s">
        <v>47</v>
      </c>
      <c r="F74" s="27" t="s">
        <v>234</v>
      </c>
      <c r="G74" s="27" t="s">
        <v>235</v>
      </c>
      <c r="H74" s="28">
        <v>166400</v>
      </c>
      <c r="I74" s="28">
        <f>+Table1[[#This Row],[Monto Facturado DOP]]</f>
        <v>166400</v>
      </c>
      <c r="J74" s="28">
        <f>+Table1[[#This Row],[Monto Facturado DOP]]-Table1[[#This Row],[Monto Pagado DOP]]</f>
        <v>0</v>
      </c>
      <c r="K74" s="29" t="s">
        <v>496</v>
      </c>
      <c r="L74" s="30">
        <f>+Table1[[#This Row],[Fecha de Documento]]+15</f>
        <v>45099</v>
      </c>
      <c r="V74" s="1"/>
    </row>
    <row r="75" spans="1:22" ht="140.4" x14ac:dyDescent="0.3">
      <c r="A75" s="24">
        <f t="shared" si="0"/>
        <v>66</v>
      </c>
      <c r="B75" s="24" t="s">
        <v>485</v>
      </c>
      <c r="C75" s="25" t="s">
        <v>41</v>
      </c>
      <c r="D75" s="26">
        <v>5787</v>
      </c>
      <c r="E75" s="25" t="s">
        <v>328</v>
      </c>
      <c r="F75" s="27" t="s">
        <v>326</v>
      </c>
      <c r="G75" s="27" t="s">
        <v>327</v>
      </c>
      <c r="H75" s="28">
        <v>23457.21</v>
      </c>
      <c r="I75" s="28">
        <f>+Table1[[#This Row],[Monto Facturado DOP]]</f>
        <v>23457.21</v>
      </c>
      <c r="J75" s="28">
        <f>+Table1[[#This Row],[Monto Facturado DOP]]-Table1[[#This Row],[Monto Pagado DOP]]</f>
        <v>0</v>
      </c>
      <c r="K75" s="29" t="s">
        <v>496</v>
      </c>
      <c r="L75" s="30">
        <f>+Table1[[#This Row],[Fecha de Documento]]+15</f>
        <v>45099</v>
      </c>
      <c r="V75" s="1"/>
    </row>
    <row r="76" spans="1:22" ht="140.4" x14ac:dyDescent="0.3">
      <c r="A76" s="24">
        <f t="shared" ref="A76:A139" si="1">+A75+1</f>
        <v>67</v>
      </c>
      <c r="B76" s="24" t="s">
        <v>485</v>
      </c>
      <c r="C76" s="25" t="s">
        <v>41</v>
      </c>
      <c r="D76" s="26">
        <v>5793</v>
      </c>
      <c r="E76" s="25" t="s">
        <v>99</v>
      </c>
      <c r="F76" s="27" t="s">
        <v>477</v>
      </c>
      <c r="G76" s="27" t="s">
        <v>478</v>
      </c>
      <c r="H76" s="28">
        <v>18525</v>
      </c>
      <c r="I76" s="28">
        <f>+Table1[[#This Row],[Monto Facturado DOP]]</f>
        <v>18525</v>
      </c>
      <c r="J76" s="28">
        <f>+Table1[[#This Row],[Monto Facturado DOP]]-Table1[[#This Row],[Monto Pagado DOP]]</f>
        <v>0</v>
      </c>
      <c r="K76" s="29" t="s">
        <v>496</v>
      </c>
      <c r="L76" s="30">
        <f>+Table1[[#This Row],[Fecha de Documento]]+15</f>
        <v>45099</v>
      </c>
      <c r="V76" s="1"/>
    </row>
    <row r="77" spans="1:22" ht="93.6" x14ac:dyDescent="0.3">
      <c r="A77" s="24">
        <f t="shared" si="1"/>
        <v>68</v>
      </c>
      <c r="B77" s="24" t="s">
        <v>485</v>
      </c>
      <c r="C77" s="25" t="s">
        <v>41</v>
      </c>
      <c r="D77" s="26">
        <v>5805</v>
      </c>
      <c r="E77" s="25" t="s">
        <v>40</v>
      </c>
      <c r="F77" s="27" t="s">
        <v>38</v>
      </c>
      <c r="G77" s="27" t="s">
        <v>39</v>
      </c>
      <c r="H77" s="28">
        <v>81500</v>
      </c>
      <c r="I77" s="28">
        <f>+Table1[[#This Row],[Monto Facturado DOP]]</f>
        <v>81500</v>
      </c>
      <c r="J77" s="28">
        <f>+Table1[[#This Row],[Monto Facturado DOP]]-Table1[[#This Row],[Monto Pagado DOP]]</f>
        <v>0</v>
      </c>
      <c r="K77" s="29" t="s">
        <v>496</v>
      </c>
      <c r="L77" s="30">
        <f>+Table1[[#This Row],[Fecha de Documento]]+15</f>
        <v>45099</v>
      </c>
      <c r="V77" s="1"/>
    </row>
    <row r="78" spans="1:22" ht="124.8" x14ac:dyDescent="0.3">
      <c r="A78" s="24">
        <f t="shared" si="1"/>
        <v>69</v>
      </c>
      <c r="B78" s="24" t="s">
        <v>485</v>
      </c>
      <c r="C78" s="25" t="s">
        <v>71</v>
      </c>
      <c r="D78" s="26">
        <v>5814</v>
      </c>
      <c r="E78" s="25" t="s">
        <v>123</v>
      </c>
      <c r="F78" s="27" t="s">
        <v>264</v>
      </c>
      <c r="G78" s="27" t="s">
        <v>265</v>
      </c>
      <c r="H78" s="28">
        <v>101055.2</v>
      </c>
      <c r="I78" s="28">
        <f>+Table1[[#This Row],[Monto Facturado DOP]]</f>
        <v>101055.2</v>
      </c>
      <c r="J78" s="28">
        <f>+Table1[[#This Row],[Monto Facturado DOP]]-Table1[[#This Row],[Monto Pagado DOP]]</f>
        <v>0</v>
      </c>
      <c r="K78" s="29" t="s">
        <v>496</v>
      </c>
      <c r="L78" s="30">
        <f>+Table1[[#This Row],[Fecha de Documento]]+15</f>
        <v>45101</v>
      </c>
      <c r="V78" s="1"/>
    </row>
    <row r="79" spans="1:22" ht="109.2" x14ac:dyDescent="0.3">
      <c r="A79" s="24">
        <f t="shared" si="1"/>
        <v>70</v>
      </c>
      <c r="B79" s="24" t="s">
        <v>485</v>
      </c>
      <c r="C79" s="25" t="s">
        <v>71</v>
      </c>
      <c r="D79" s="26">
        <v>5828</v>
      </c>
      <c r="E79" s="25" t="s">
        <v>128</v>
      </c>
      <c r="F79" s="27" t="s">
        <v>206</v>
      </c>
      <c r="G79" s="27" t="s">
        <v>207</v>
      </c>
      <c r="H79" s="28">
        <v>1209159.43</v>
      </c>
      <c r="I79" s="28">
        <f>+Table1[[#This Row],[Monto Facturado DOP]]</f>
        <v>1209159.43</v>
      </c>
      <c r="J79" s="28">
        <f>+Table1[[#This Row],[Monto Facturado DOP]]-Table1[[#This Row],[Monto Pagado DOP]]</f>
        <v>0</v>
      </c>
      <c r="K79" s="29" t="s">
        <v>496</v>
      </c>
      <c r="L79" s="30">
        <f>+Table1[[#This Row],[Fecha de Documento]]+15</f>
        <v>45101</v>
      </c>
      <c r="V79" s="1"/>
    </row>
    <row r="80" spans="1:22" ht="156" x14ac:dyDescent="0.3">
      <c r="A80" s="24">
        <f t="shared" si="1"/>
        <v>71</v>
      </c>
      <c r="B80" s="24" t="s">
        <v>485</v>
      </c>
      <c r="C80" s="25" t="s">
        <v>71</v>
      </c>
      <c r="D80" s="26">
        <v>5834</v>
      </c>
      <c r="E80" s="25" t="s">
        <v>144</v>
      </c>
      <c r="F80" s="27" t="s">
        <v>143</v>
      </c>
      <c r="G80" s="27" t="s">
        <v>145</v>
      </c>
      <c r="H80" s="28">
        <v>620467.6</v>
      </c>
      <c r="I80" s="28">
        <f>+Table1[[#This Row],[Monto Facturado DOP]]</f>
        <v>620467.6</v>
      </c>
      <c r="J80" s="28">
        <f>+Table1[[#This Row],[Monto Facturado DOP]]-Table1[[#This Row],[Monto Pagado DOP]]</f>
        <v>0</v>
      </c>
      <c r="K80" s="29" t="s">
        <v>496</v>
      </c>
      <c r="L80" s="30">
        <f>+Table1[[#This Row],[Fecha de Documento]]+15</f>
        <v>45101</v>
      </c>
      <c r="V80" s="1"/>
    </row>
    <row r="81" spans="1:22" ht="124.8" x14ac:dyDescent="0.3">
      <c r="A81" s="24">
        <f t="shared" si="1"/>
        <v>72</v>
      </c>
      <c r="B81" s="24" t="s">
        <v>485</v>
      </c>
      <c r="C81" s="25" t="s">
        <v>71</v>
      </c>
      <c r="D81" s="26">
        <v>5839</v>
      </c>
      <c r="E81" s="25" t="s">
        <v>92</v>
      </c>
      <c r="F81" s="27" t="s">
        <v>342</v>
      </c>
      <c r="G81" s="27" t="s">
        <v>344</v>
      </c>
      <c r="H81" s="28">
        <v>155948.79999999999</v>
      </c>
      <c r="I81" s="28">
        <f>+Table1[[#This Row],[Monto Facturado DOP]]</f>
        <v>155948.79999999999</v>
      </c>
      <c r="J81" s="28">
        <f>+Table1[[#This Row],[Monto Facturado DOP]]-Table1[[#This Row],[Monto Pagado DOP]]</f>
        <v>0</v>
      </c>
      <c r="K81" s="29" t="s">
        <v>496</v>
      </c>
      <c r="L81" s="30">
        <f>+Table1[[#This Row],[Fecha de Documento]]+15</f>
        <v>45101</v>
      </c>
      <c r="V81" s="1"/>
    </row>
    <row r="82" spans="1:22" ht="140.4" x14ac:dyDescent="0.3">
      <c r="A82" s="24">
        <f t="shared" si="1"/>
        <v>73</v>
      </c>
      <c r="B82" s="24" t="s">
        <v>485</v>
      </c>
      <c r="C82" s="25" t="s">
        <v>71</v>
      </c>
      <c r="D82" s="26">
        <v>5848</v>
      </c>
      <c r="E82" s="25" t="s">
        <v>213</v>
      </c>
      <c r="F82" s="27" t="s">
        <v>211</v>
      </c>
      <c r="G82" s="27" t="s">
        <v>212</v>
      </c>
      <c r="H82" s="28">
        <v>1050858.1599999999</v>
      </c>
      <c r="I82" s="28">
        <f>+Table1[[#This Row],[Monto Facturado DOP]]</f>
        <v>1050858.1599999999</v>
      </c>
      <c r="J82" s="28">
        <f>+Table1[[#This Row],[Monto Facturado DOP]]-Table1[[#This Row],[Monto Pagado DOP]]</f>
        <v>0</v>
      </c>
      <c r="K82" s="29" t="s">
        <v>496</v>
      </c>
      <c r="L82" s="30">
        <f>+Table1[[#This Row],[Fecha de Documento]]+15</f>
        <v>45101</v>
      </c>
      <c r="V82" s="1"/>
    </row>
    <row r="83" spans="1:22" ht="140.4" x14ac:dyDescent="0.3">
      <c r="A83" s="24">
        <f t="shared" si="1"/>
        <v>74</v>
      </c>
      <c r="B83" s="24" t="s">
        <v>485</v>
      </c>
      <c r="C83" s="25" t="s">
        <v>71</v>
      </c>
      <c r="D83" s="26">
        <v>5851</v>
      </c>
      <c r="E83" s="25" t="s">
        <v>69</v>
      </c>
      <c r="F83" s="27" t="s">
        <v>66</v>
      </c>
      <c r="G83" s="27" t="s">
        <v>68</v>
      </c>
      <c r="H83" s="28">
        <v>75000.800000000003</v>
      </c>
      <c r="I83" s="28">
        <f>+Table1[[#This Row],[Monto Facturado DOP]]</f>
        <v>75000.800000000003</v>
      </c>
      <c r="J83" s="28">
        <f>+Table1[[#This Row],[Monto Facturado DOP]]-Table1[[#This Row],[Monto Pagado DOP]]</f>
        <v>0</v>
      </c>
      <c r="K83" s="29" t="s">
        <v>496</v>
      </c>
      <c r="L83" s="30">
        <f>+Table1[[#This Row],[Fecha de Documento]]+15</f>
        <v>45101</v>
      </c>
      <c r="V83" s="1"/>
    </row>
    <row r="84" spans="1:22" ht="124.8" x14ac:dyDescent="0.3">
      <c r="A84" s="24">
        <f t="shared" si="1"/>
        <v>75</v>
      </c>
      <c r="B84" s="24" t="s">
        <v>485</v>
      </c>
      <c r="C84" s="25" t="s">
        <v>71</v>
      </c>
      <c r="D84" s="26">
        <v>5853</v>
      </c>
      <c r="E84" s="25" t="s">
        <v>137</v>
      </c>
      <c r="F84" s="27" t="s">
        <v>135</v>
      </c>
      <c r="G84" s="27" t="s">
        <v>136</v>
      </c>
      <c r="H84" s="28">
        <v>762704.8</v>
      </c>
      <c r="I84" s="28">
        <f>+Table1[[#This Row],[Monto Facturado DOP]]</f>
        <v>762704.8</v>
      </c>
      <c r="J84" s="28">
        <f>+Table1[[#This Row],[Monto Facturado DOP]]-Table1[[#This Row],[Monto Pagado DOP]]</f>
        <v>0</v>
      </c>
      <c r="K84" s="29" t="s">
        <v>496</v>
      </c>
      <c r="L84" s="30">
        <f>+Table1[[#This Row],[Fecha de Documento]]+15</f>
        <v>45101</v>
      </c>
      <c r="V84" s="1"/>
    </row>
    <row r="85" spans="1:22" ht="109.2" x14ac:dyDescent="0.3">
      <c r="A85" s="24">
        <f t="shared" si="1"/>
        <v>76</v>
      </c>
      <c r="B85" s="24" t="s">
        <v>485</v>
      </c>
      <c r="C85" s="25" t="s">
        <v>71</v>
      </c>
      <c r="D85" s="26">
        <v>5856</v>
      </c>
      <c r="E85" s="25" t="s">
        <v>72</v>
      </c>
      <c r="F85" s="27" t="s">
        <v>266</v>
      </c>
      <c r="G85" s="27" t="s">
        <v>297</v>
      </c>
      <c r="H85" s="28">
        <v>172372.56</v>
      </c>
      <c r="I85" s="28">
        <f>+Table1[[#This Row],[Monto Facturado DOP]]</f>
        <v>172372.56</v>
      </c>
      <c r="J85" s="28">
        <f>+Table1[[#This Row],[Monto Facturado DOP]]-Table1[[#This Row],[Monto Pagado DOP]]</f>
        <v>0</v>
      </c>
      <c r="K85" s="29" t="s">
        <v>496</v>
      </c>
      <c r="L85" s="30">
        <f>+Table1[[#This Row],[Fecha de Documento]]+15</f>
        <v>45101</v>
      </c>
      <c r="V85" s="1"/>
    </row>
    <row r="86" spans="1:22" ht="109.2" x14ac:dyDescent="0.3">
      <c r="A86" s="24">
        <f t="shared" si="1"/>
        <v>77</v>
      </c>
      <c r="B86" s="24" t="s">
        <v>485</v>
      </c>
      <c r="C86" s="25" t="s">
        <v>71</v>
      </c>
      <c r="D86" s="26">
        <v>5856</v>
      </c>
      <c r="E86" s="25" t="s">
        <v>293</v>
      </c>
      <c r="F86" s="27" t="s">
        <v>266</v>
      </c>
      <c r="G86" s="27" t="s">
        <v>297</v>
      </c>
      <c r="H86" s="28">
        <v>227562.63</v>
      </c>
      <c r="I86" s="28">
        <f>+Table1[[#This Row],[Monto Facturado DOP]]</f>
        <v>227562.63</v>
      </c>
      <c r="J86" s="28">
        <f>+Table1[[#This Row],[Monto Facturado DOP]]-Table1[[#This Row],[Monto Pagado DOP]]</f>
        <v>0</v>
      </c>
      <c r="K86" s="29" t="s">
        <v>496</v>
      </c>
      <c r="L86" s="30">
        <f>+Table1[[#This Row],[Fecha de Documento]]+15</f>
        <v>45101</v>
      </c>
      <c r="V86" s="1"/>
    </row>
    <row r="87" spans="1:22" ht="124.8" x14ac:dyDescent="0.3">
      <c r="A87" s="24">
        <f t="shared" si="1"/>
        <v>78</v>
      </c>
      <c r="B87" s="24" t="s">
        <v>485</v>
      </c>
      <c r="C87" s="25" t="s">
        <v>71</v>
      </c>
      <c r="D87" s="26">
        <v>5858</v>
      </c>
      <c r="E87" s="25" t="s">
        <v>203</v>
      </c>
      <c r="F87" s="27" t="s">
        <v>377</v>
      </c>
      <c r="G87" s="27" t="s">
        <v>378</v>
      </c>
      <c r="H87" s="28">
        <v>119919.39</v>
      </c>
      <c r="I87" s="28">
        <f>+Table1[[#This Row],[Monto Facturado DOP]]</f>
        <v>119919.39</v>
      </c>
      <c r="J87" s="28">
        <f>+Table1[[#This Row],[Monto Facturado DOP]]-Table1[[#This Row],[Monto Pagado DOP]]</f>
        <v>0</v>
      </c>
      <c r="K87" s="29" t="s">
        <v>496</v>
      </c>
      <c r="L87" s="30">
        <f>+Table1[[#This Row],[Fecha de Documento]]+15</f>
        <v>45101</v>
      </c>
      <c r="V87" s="1"/>
    </row>
    <row r="88" spans="1:22" ht="124.8" x14ac:dyDescent="0.3">
      <c r="A88" s="24">
        <f t="shared" si="1"/>
        <v>79</v>
      </c>
      <c r="B88" s="24" t="s">
        <v>485</v>
      </c>
      <c r="C88" s="25" t="s">
        <v>71</v>
      </c>
      <c r="D88" s="26">
        <v>5863</v>
      </c>
      <c r="E88" s="25" t="s">
        <v>72</v>
      </c>
      <c r="F88" s="27" t="s">
        <v>377</v>
      </c>
      <c r="G88" s="27" t="s">
        <v>380</v>
      </c>
      <c r="H88" s="28">
        <v>19257.46</v>
      </c>
      <c r="I88" s="28">
        <f>+Table1[[#This Row],[Monto Facturado DOP]]</f>
        <v>19257.46</v>
      </c>
      <c r="J88" s="28">
        <f>+Table1[[#This Row],[Monto Facturado DOP]]-Table1[[#This Row],[Monto Pagado DOP]]</f>
        <v>0</v>
      </c>
      <c r="K88" s="29" t="s">
        <v>496</v>
      </c>
      <c r="L88" s="30">
        <f>+Table1[[#This Row],[Fecha de Documento]]+15</f>
        <v>45101</v>
      </c>
      <c r="V88" s="1"/>
    </row>
    <row r="89" spans="1:22" ht="109.2" x14ac:dyDescent="0.3">
      <c r="A89" s="24">
        <f t="shared" si="1"/>
        <v>80</v>
      </c>
      <c r="B89" s="24" t="s">
        <v>485</v>
      </c>
      <c r="C89" s="25" t="s">
        <v>71</v>
      </c>
      <c r="D89" s="26">
        <v>5865</v>
      </c>
      <c r="E89" s="25" t="s">
        <v>311</v>
      </c>
      <c r="F89" s="27" t="s">
        <v>309</v>
      </c>
      <c r="G89" s="27" t="s">
        <v>310</v>
      </c>
      <c r="H89" s="28">
        <v>6431.25</v>
      </c>
      <c r="I89" s="28">
        <f>+Table1[[#This Row],[Monto Facturado DOP]]</f>
        <v>6431.25</v>
      </c>
      <c r="J89" s="28">
        <f>+Table1[[#This Row],[Monto Facturado DOP]]-Table1[[#This Row],[Monto Pagado DOP]]</f>
        <v>0</v>
      </c>
      <c r="K89" s="29" t="s">
        <v>496</v>
      </c>
      <c r="L89" s="30">
        <f>+Table1[[#This Row],[Fecha de Documento]]+15</f>
        <v>45101</v>
      </c>
      <c r="V89" s="1"/>
    </row>
    <row r="90" spans="1:22" ht="109.2" x14ac:dyDescent="0.3">
      <c r="A90" s="24">
        <f t="shared" si="1"/>
        <v>81</v>
      </c>
      <c r="B90" s="24" t="s">
        <v>485</v>
      </c>
      <c r="C90" s="25" t="s">
        <v>71</v>
      </c>
      <c r="D90" s="26">
        <v>5865</v>
      </c>
      <c r="E90" s="25" t="s">
        <v>94</v>
      </c>
      <c r="F90" s="27" t="s">
        <v>309</v>
      </c>
      <c r="G90" s="27" t="s">
        <v>310</v>
      </c>
      <c r="H90" s="28">
        <v>20988.81</v>
      </c>
      <c r="I90" s="28">
        <f>+Table1[[#This Row],[Monto Facturado DOP]]</f>
        <v>20988.81</v>
      </c>
      <c r="J90" s="28">
        <f>+Table1[[#This Row],[Monto Facturado DOP]]-Table1[[#This Row],[Monto Pagado DOP]]</f>
        <v>0</v>
      </c>
      <c r="K90" s="29" t="s">
        <v>496</v>
      </c>
      <c r="L90" s="30">
        <f>+Table1[[#This Row],[Fecha de Documento]]+15</f>
        <v>45101</v>
      </c>
      <c r="V90" s="1"/>
    </row>
    <row r="91" spans="1:22" ht="171.6" x14ac:dyDescent="0.3">
      <c r="A91" s="24">
        <f t="shared" si="1"/>
        <v>82</v>
      </c>
      <c r="B91" s="24" t="s">
        <v>485</v>
      </c>
      <c r="C91" s="25" t="s">
        <v>71</v>
      </c>
      <c r="D91" s="26">
        <v>5868</v>
      </c>
      <c r="E91" s="25" t="s">
        <v>64</v>
      </c>
      <c r="F91" s="27" t="s">
        <v>129</v>
      </c>
      <c r="G91" s="27" t="s">
        <v>130</v>
      </c>
      <c r="H91" s="28">
        <v>16000.8</v>
      </c>
      <c r="I91" s="28">
        <f>+Table1[[#This Row],[Monto Facturado DOP]]</f>
        <v>16000.8</v>
      </c>
      <c r="J91" s="28">
        <f>+Table1[[#This Row],[Monto Facturado DOP]]-Table1[[#This Row],[Monto Pagado DOP]]</f>
        <v>0</v>
      </c>
      <c r="K91" s="29" t="s">
        <v>496</v>
      </c>
      <c r="L91" s="30">
        <f>+Table1[[#This Row],[Fecha de Documento]]+15</f>
        <v>45101</v>
      </c>
      <c r="V91" s="1"/>
    </row>
    <row r="92" spans="1:22" ht="140.4" x14ac:dyDescent="0.3">
      <c r="A92" s="24">
        <f t="shared" si="1"/>
        <v>83</v>
      </c>
      <c r="B92" s="24" t="s">
        <v>485</v>
      </c>
      <c r="C92" s="25" t="s">
        <v>71</v>
      </c>
      <c r="D92" s="26">
        <v>5871</v>
      </c>
      <c r="E92" s="25" t="s">
        <v>231</v>
      </c>
      <c r="F92" s="27" t="s">
        <v>266</v>
      </c>
      <c r="G92" s="27" t="s">
        <v>300</v>
      </c>
      <c r="H92" s="28">
        <v>26221.8</v>
      </c>
      <c r="I92" s="28">
        <f>+Table1[[#This Row],[Monto Facturado DOP]]</f>
        <v>26221.8</v>
      </c>
      <c r="J92" s="28">
        <f>+Table1[[#This Row],[Monto Facturado DOP]]-Table1[[#This Row],[Monto Pagado DOP]]</f>
        <v>0</v>
      </c>
      <c r="K92" s="29" t="s">
        <v>496</v>
      </c>
      <c r="L92" s="30">
        <f>+Table1[[#This Row],[Fecha de Documento]]+15</f>
        <v>45101</v>
      </c>
      <c r="V92" s="1"/>
    </row>
    <row r="93" spans="1:22" ht="140.4" x14ac:dyDescent="0.3">
      <c r="A93" s="24">
        <f t="shared" si="1"/>
        <v>84</v>
      </c>
      <c r="B93" s="24" t="s">
        <v>485</v>
      </c>
      <c r="C93" s="25" t="s">
        <v>71</v>
      </c>
      <c r="D93" s="26">
        <v>5871</v>
      </c>
      <c r="E93" s="25" t="s">
        <v>72</v>
      </c>
      <c r="F93" s="27" t="s">
        <v>266</v>
      </c>
      <c r="G93" s="27" t="s">
        <v>300</v>
      </c>
      <c r="H93" s="28">
        <v>14546.4</v>
      </c>
      <c r="I93" s="28">
        <f>+Table1[[#This Row],[Monto Facturado DOP]]</f>
        <v>14546.4</v>
      </c>
      <c r="J93" s="28">
        <f>+Table1[[#This Row],[Monto Facturado DOP]]-Table1[[#This Row],[Monto Pagado DOP]]</f>
        <v>0</v>
      </c>
      <c r="K93" s="29" t="s">
        <v>496</v>
      </c>
      <c r="L93" s="30">
        <f>+Table1[[#This Row],[Fecha de Documento]]+15</f>
        <v>45101</v>
      </c>
      <c r="V93" s="1"/>
    </row>
    <row r="94" spans="1:22" ht="140.4" x14ac:dyDescent="0.3">
      <c r="A94" s="24">
        <f t="shared" si="1"/>
        <v>85</v>
      </c>
      <c r="B94" s="24" t="s">
        <v>485</v>
      </c>
      <c r="C94" s="25" t="s">
        <v>71</v>
      </c>
      <c r="D94" s="26">
        <v>5871</v>
      </c>
      <c r="E94" s="25" t="s">
        <v>293</v>
      </c>
      <c r="F94" s="27" t="s">
        <v>266</v>
      </c>
      <c r="G94" s="27" t="s">
        <v>300</v>
      </c>
      <c r="H94" s="28">
        <v>35600.400000000001</v>
      </c>
      <c r="I94" s="28">
        <f>+Table1[[#This Row],[Monto Facturado DOP]]</f>
        <v>35600.400000000001</v>
      </c>
      <c r="J94" s="28">
        <f>+Table1[[#This Row],[Monto Facturado DOP]]-Table1[[#This Row],[Monto Pagado DOP]]</f>
        <v>0</v>
      </c>
      <c r="K94" s="29" t="s">
        <v>496</v>
      </c>
      <c r="L94" s="30">
        <f>+Table1[[#This Row],[Fecha de Documento]]+15</f>
        <v>45101</v>
      </c>
      <c r="V94" s="1"/>
    </row>
    <row r="95" spans="1:22" ht="156" x14ac:dyDescent="0.3">
      <c r="A95" s="24">
        <f t="shared" si="1"/>
        <v>86</v>
      </c>
      <c r="B95" s="24" t="s">
        <v>485</v>
      </c>
      <c r="C95" s="25" t="s">
        <v>71</v>
      </c>
      <c r="D95" s="26">
        <v>5873</v>
      </c>
      <c r="E95" s="25" t="s">
        <v>84</v>
      </c>
      <c r="F95" s="27" t="s">
        <v>367</v>
      </c>
      <c r="G95" s="27" t="s">
        <v>368</v>
      </c>
      <c r="H95" s="28">
        <v>41631.519999999997</v>
      </c>
      <c r="I95" s="28">
        <f>+Table1[[#This Row],[Monto Facturado DOP]]</f>
        <v>41631.519999999997</v>
      </c>
      <c r="J95" s="28">
        <f>+Table1[[#This Row],[Monto Facturado DOP]]-Table1[[#This Row],[Monto Pagado DOP]]</f>
        <v>0</v>
      </c>
      <c r="K95" s="29" t="s">
        <v>496</v>
      </c>
      <c r="L95" s="30">
        <f>+Table1[[#This Row],[Fecha de Documento]]+15</f>
        <v>45101</v>
      </c>
      <c r="V95" s="1"/>
    </row>
    <row r="96" spans="1:22" ht="140.4" x14ac:dyDescent="0.3">
      <c r="A96" s="24">
        <f t="shared" si="1"/>
        <v>87</v>
      </c>
      <c r="B96" s="24" t="s">
        <v>485</v>
      </c>
      <c r="C96" s="25" t="s">
        <v>71</v>
      </c>
      <c r="D96" s="26">
        <v>5875</v>
      </c>
      <c r="E96" s="25" t="s">
        <v>12</v>
      </c>
      <c r="F96" s="27" t="s">
        <v>236</v>
      </c>
      <c r="G96" s="27" t="s">
        <v>237</v>
      </c>
      <c r="H96" s="28">
        <v>7375</v>
      </c>
      <c r="I96" s="28">
        <f>+Table1[[#This Row],[Monto Facturado DOP]]</f>
        <v>7375</v>
      </c>
      <c r="J96" s="28">
        <f>+Table1[[#This Row],[Monto Facturado DOP]]-Table1[[#This Row],[Monto Pagado DOP]]</f>
        <v>0</v>
      </c>
      <c r="K96" s="29" t="s">
        <v>496</v>
      </c>
      <c r="L96" s="30">
        <f>+Table1[[#This Row],[Fecha de Documento]]+15</f>
        <v>45101</v>
      </c>
      <c r="V96" s="1"/>
    </row>
    <row r="97" spans="1:22" ht="124.8" x14ac:dyDescent="0.3">
      <c r="A97" s="24">
        <f t="shared" si="1"/>
        <v>88</v>
      </c>
      <c r="B97" s="24" t="s">
        <v>485</v>
      </c>
      <c r="C97" s="25" t="s">
        <v>71</v>
      </c>
      <c r="D97" s="26">
        <v>5878</v>
      </c>
      <c r="E97" s="25" t="s">
        <v>84</v>
      </c>
      <c r="F97" s="27" t="s">
        <v>214</v>
      </c>
      <c r="G97" s="27" t="s">
        <v>215</v>
      </c>
      <c r="H97" s="28">
        <v>42480</v>
      </c>
      <c r="I97" s="28">
        <f>+Table1[[#This Row],[Monto Facturado DOP]]</f>
        <v>42480</v>
      </c>
      <c r="J97" s="28">
        <f>+Table1[[#This Row],[Monto Facturado DOP]]-Table1[[#This Row],[Monto Pagado DOP]]</f>
        <v>0</v>
      </c>
      <c r="K97" s="29" t="s">
        <v>496</v>
      </c>
      <c r="L97" s="30">
        <f>+Table1[[#This Row],[Fecha de Documento]]+15</f>
        <v>45101</v>
      </c>
      <c r="V97" s="1"/>
    </row>
    <row r="98" spans="1:22" ht="171.6" x14ac:dyDescent="0.3">
      <c r="A98" s="24">
        <f t="shared" si="1"/>
        <v>89</v>
      </c>
      <c r="B98" s="24" t="s">
        <v>485</v>
      </c>
      <c r="C98" s="25" t="s">
        <v>10</v>
      </c>
      <c r="D98" s="26">
        <v>5889</v>
      </c>
      <c r="E98" s="25" t="s">
        <v>405</v>
      </c>
      <c r="F98" s="27" t="s">
        <v>404</v>
      </c>
      <c r="G98" s="27" t="s">
        <v>406</v>
      </c>
      <c r="H98" s="28">
        <v>227787.5</v>
      </c>
      <c r="I98" s="28">
        <f>+Table1[[#This Row],[Monto Facturado DOP]]</f>
        <v>227787.5</v>
      </c>
      <c r="J98" s="28">
        <f>+Table1[[#This Row],[Monto Facturado DOP]]-Table1[[#This Row],[Monto Pagado DOP]]</f>
        <v>0</v>
      </c>
      <c r="K98" s="29" t="s">
        <v>496</v>
      </c>
      <c r="L98" s="30">
        <f>+Table1[[#This Row],[Fecha de Documento]]+15</f>
        <v>45104</v>
      </c>
      <c r="V98" s="1"/>
    </row>
    <row r="99" spans="1:22" ht="156" x14ac:dyDescent="0.3">
      <c r="A99" s="24">
        <f t="shared" si="1"/>
        <v>90</v>
      </c>
      <c r="B99" s="24" t="s">
        <v>485</v>
      </c>
      <c r="C99" s="25" t="s">
        <v>10</v>
      </c>
      <c r="D99" s="26">
        <v>5893</v>
      </c>
      <c r="E99" s="25" t="s">
        <v>405</v>
      </c>
      <c r="F99" s="27" t="s">
        <v>404</v>
      </c>
      <c r="G99" s="27" t="s">
        <v>407</v>
      </c>
      <c r="H99" s="28">
        <v>411000</v>
      </c>
      <c r="I99" s="28">
        <f>+Table1[[#This Row],[Monto Facturado DOP]]</f>
        <v>411000</v>
      </c>
      <c r="J99" s="28">
        <f>+Table1[[#This Row],[Monto Facturado DOP]]-Table1[[#This Row],[Monto Pagado DOP]]</f>
        <v>0</v>
      </c>
      <c r="K99" s="29" t="s">
        <v>496</v>
      </c>
      <c r="L99" s="30">
        <f>+Table1[[#This Row],[Fecha de Documento]]+15</f>
        <v>45104</v>
      </c>
      <c r="V99" s="1"/>
    </row>
    <row r="100" spans="1:22" ht="109.2" x14ac:dyDescent="0.3">
      <c r="A100" s="24">
        <f t="shared" si="1"/>
        <v>91</v>
      </c>
      <c r="B100" s="24" t="s">
        <v>485</v>
      </c>
      <c r="C100" s="25" t="s">
        <v>10</v>
      </c>
      <c r="D100" s="26">
        <v>5902</v>
      </c>
      <c r="E100" s="25" t="s">
        <v>231</v>
      </c>
      <c r="F100" s="27" t="s">
        <v>266</v>
      </c>
      <c r="G100" s="27" t="s">
        <v>273</v>
      </c>
      <c r="H100" s="28">
        <v>20812.8</v>
      </c>
      <c r="I100" s="28">
        <f>+Table1[[#This Row],[Monto Facturado DOP]]</f>
        <v>20812.8</v>
      </c>
      <c r="J100" s="28">
        <f>+Table1[[#This Row],[Monto Facturado DOP]]-Table1[[#This Row],[Monto Pagado DOP]]</f>
        <v>0</v>
      </c>
      <c r="K100" s="29" t="s">
        <v>496</v>
      </c>
      <c r="L100" s="30">
        <f>+Table1[[#This Row],[Fecha de Documento]]+15</f>
        <v>45104</v>
      </c>
      <c r="V100" s="1"/>
    </row>
    <row r="101" spans="1:22" ht="156" x14ac:dyDescent="0.3">
      <c r="A101" s="24">
        <f t="shared" si="1"/>
        <v>92</v>
      </c>
      <c r="B101" s="24" t="s">
        <v>485</v>
      </c>
      <c r="C101" s="25" t="s">
        <v>10</v>
      </c>
      <c r="D101" s="26">
        <v>5922</v>
      </c>
      <c r="E101" s="25" t="s">
        <v>405</v>
      </c>
      <c r="F101" s="27" t="s">
        <v>404</v>
      </c>
      <c r="G101" s="27" t="s">
        <v>412</v>
      </c>
      <c r="H101" s="28">
        <v>61371.8</v>
      </c>
      <c r="I101" s="28">
        <f>+Table1[[#This Row],[Monto Facturado DOP]]</f>
        <v>61371.8</v>
      </c>
      <c r="J101" s="28">
        <f>+Table1[[#This Row],[Monto Facturado DOP]]-Table1[[#This Row],[Monto Pagado DOP]]</f>
        <v>0</v>
      </c>
      <c r="K101" s="29" t="s">
        <v>496</v>
      </c>
      <c r="L101" s="30">
        <f>+Table1[[#This Row],[Fecha de Documento]]+15</f>
        <v>45104</v>
      </c>
      <c r="V101" s="1"/>
    </row>
    <row r="102" spans="1:22" ht="156" x14ac:dyDescent="0.3">
      <c r="A102" s="24">
        <f t="shared" si="1"/>
        <v>93</v>
      </c>
      <c r="B102" s="24" t="s">
        <v>485</v>
      </c>
      <c r="C102" s="25" t="s">
        <v>10</v>
      </c>
      <c r="D102" s="26">
        <v>5924</v>
      </c>
      <c r="E102" s="25" t="s">
        <v>116</v>
      </c>
      <c r="F102" s="27" t="s">
        <v>349</v>
      </c>
      <c r="G102" s="27" t="s">
        <v>350</v>
      </c>
      <c r="H102" s="28">
        <v>794215.9</v>
      </c>
      <c r="I102" s="28">
        <f>+Table1[[#This Row],[Monto Facturado DOP]]</f>
        <v>794215.9</v>
      </c>
      <c r="J102" s="28">
        <f>+Table1[[#This Row],[Monto Facturado DOP]]-Table1[[#This Row],[Monto Pagado DOP]]</f>
        <v>0</v>
      </c>
      <c r="K102" s="29" t="s">
        <v>496</v>
      </c>
      <c r="L102" s="30">
        <f>+Table1[[#This Row],[Fecha de Documento]]+15</f>
        <v>45104</v>
      </c>
      <c r="V102" s="1"/>
    </row>
    <row r="103" spans="1:22" ht="171.6" x14ac:dyDescent="0.3">
      <c r="A103" s="24">
        <f t="shared" si="1"/>
        <v>94</v>
      </c>
      <c r="B103" s="24" t="s">
        <v>485</v>
      </c>
      <c r="C103" s="25" t="s">
        <v>10</v>
      </c>
      <c r="D103" s="26">
        <v>5938</v>
      </c>
      <c r="E103" s="25" t="s">
        <v>40</v>
      </c>
      <c r="F103" s="27" t="s">
        <v>236</v>
      </c>
      <c r="G103" s="27" t="s">
        <v>238</v>
      </c>
      <c r="H103" s="28">
        <v>199856.6</v>
      </c>
      <c r="I103" s="28">
        <f>+Table1[[#This Row],[Monto Facturado DOP]]</f>
        <v>199856.6</v>
      </c>
      <c r="J103" s="28">
        <f>+Table1[[#This Row],[Monto Facturado DOP]]-Table1[[#This Row],[Monto Pagado DOP]]</f>
        <v>0</v>
      </c>
      <c r="K103" s="29" t="s">
        <v>496</v>
      </c>
      <c r="L103" s="30">
        <f>+Table1[[#This Row],[Fecha de Documento]]+15</f>
        <v>45104</v>
      </c>
      <c r="V103" s="1"/>
    </row>
    <row r="104" spans="1:22" ht="171.6" x14ac:dyDescent="0.3">
      <c r="A104" s="24">
        <f t="shared" si="1"/>
        <v>95</v>
      </c>
      <c r="B104" s="24" t="s">
        <v>485</v>
      </c>
      <c r="C104" s="25" t="s">
        <v>10</v>
      </c>
      <c r="D104" s="26">
        <v>5940</v>
      </c>
      <c r="E104" s="25" t="s">
        <v>116</v>
      </c>
      <c r="F104" s="27" t="s">
        <v>111</v>
      </c>
      <c r="G104" s="27" t="s">
        <v>115</v>
      </c>
      <c r="H104" s="28">
        <v>116704.36</v>
      </c>
      <c r="I104" s="28">
        <f>+Table1[[#This Row],[Monto Facturado DOP]]</f>
        <v>116704.36</v>
      </c>
      <c r="J104" s="28">
        <f>+Table1[[#This Row],[Monto Facturado DOP]]-Table1[[#This Row],[Monto Pagado DOP]]</f>
        <v>0</v>
      </c>
      <c r="K104" s="29" t="s">
        <v>496</v>
      </c>
      <c r="L104" s="30">
        <f>+Table1[[#This Row],[Fecha de Documento]]+15</f>
        <v>45104</v>
      </c>
      <c r="V104" s="1"/>
    </row>
    <row r="105" spans="1:22" ht="124.8" x14ac:dyDescent="0.3">
      <c r="A105" s="24">
        <f t="shared" si="1"/>
        <v>96</v>
      </c>
      <c r="B105" s="24" t="s">
        <v>485</v>
      </c>
      <c r="C105" s="25" t="s">
        <v>10</v>
      </c>
      <c r="D105" s="26">
        <v>5943</v>
      </c>
      <c r="E105" s="25" t="s">
        <v>44</v>
      </c>
      <c r="F105" s="27" t="s">
        <v>219</v>
      </c>
      <c r="G105" s="27" t="s">
        <v>220</v>
      </c>
      <c r="H105" s="28">
        <v>40946</v>
      </c>
      <c r="I105" s="28">
        <f>+Table1[[#This Row],[Monto Facturado DOP]]</f>
        <v>40946</v>
      </c>
      <c r="J105" s="28">
        <f>+Table1[[#This Row],[Monto Facturado DOP]]-Table1[[#This Row],[Monto Pagado DOP]]</f>
        <v>0</v>
      </c>
      <c r="K105" s="29" t="s">
        <v>496</v>
      </c>
      <c r="L105" s="30">
        <f>+Table1[[#This Row],[Fecha de Documento]]+15</f>
        <v>45104</v>
      </c>
      <c r="V105" s="1"/>
    </row>
    <row r="106" spans="1:22" ht="124.8" x14ac:dyDescent="0.3">
      <c r="A106" s="24">
        <f t="shared" si="1"/>
        <v>97</v>
      </c>
      <c r="B106" s="24" t="s">
        <v>485</v>
      </c>
      <c r="C106" s="25" t="s">
        <v>10</v>
      </c>
      <c r="D106" s="26">
        <v>5947</v>
      </c>
      <c r="E106" s="25" t="s">
        <v>96</v>
      </c>
      <c r="F106" s="27" t="s">
        <v>151</v>
      </c>
      <c r="G106" s="27" t="s">
        <v>152</v>
      </c>
      <c r="H106" s="28">
        <v>10140654.16</v>
      </c>
      <c r="I106" s="28">
        <f>+Table1[[#This Row],[Monto Facturado DOP]]</f>
        <v>10140654.16</v>
      </c>
      <c r="J106" s="28">
        <f>+Table1[[#This Row],[Monto Facturado DOP]]-Table1[[#This Row],[Monto Pagado DOP]]</f>
        <v>0</v>
      </c>
      <c r="K106" s="29" t="s">
        <v>496</v>
      </c>
      <c r="L106" s="30">
        <f>+Table1[[#This Row],[Fecha de Documento]]+15</f>
        <v>45104</v>
      </c>
      <c r="V106" s="1"/>
    </row>
    <row r="107" spans="1:22" ht="124.8" x14ac:dyDescent="0.3">
      <c r="A107" s="24">
        <f t="shared" si="1"/>
        <v>98</v>
      </c>
      <c r="B107" s="24" t="s">
        <v>485</v>
      </c>
      <c r="C107" s="25" t="s">
        <v>10</v>
      </c>
      <c r="D107" s="26">
        <v>5950</v>
      </c>
      <c r="E107" s="25" t="s">
        <v>210</v>
      </c>
      <c r="F107" s="27" t="s">
        <v>208</v>
      </c>
      <c r="G107" s="27" t="s">
        <v>209</v>
      </c>
      <c r="H107" s="28">
        <v>146251.4</v>
      </c>
      <c r="I107" s="28">
        <f>+Table1[[#This Row],[Monto Facturado DOP]]</f>
        <v>146251.4</v>
      </c>
      <c r="J107" s="28">
        <f>+Table1[[#This Row],[Monto Facturado DOP]]-Table1[[#This Row],[Monto Pagado DOP]]</f>
        <v>0</v>
      </c>
      <c r="K107" s="29" t="s">
        <v>496</v>
      </c>
      <c r="L107" s="30">
        <f>+Table1[[#This Row],[Fecha de Documento]]+15</f>
        <v>45104</v>
      </c>
      <c r="V107" s="1"/>
    </row>
    <row r="108" spans="1:22" ht="124.8" x14ac:dyDescent="0.3">
      <c r="A108" s="24">
        <f t="shared" si="1"/>
        <v>99</v>
      </c>
      <c r="B108" s="24" t="s">
        <v>485</v>
      </c>
      <c r="C108" s="25" t="s">
        <v>10</v>
      </c>
      <c r="D108" s="26">
        <v>5967</v>
      </c>
      <c r="E108" s="25" t="s">
        <v>84</v>
      </c>
      <c r="F108" s="27" t="s">
        <v>450</v>
      </c>
      <c r="G108" s="27" t="s">
        <v>451</v>
      </c>
      <c r="H108" s="28">
        <v>155993.69</v>
      </c>
      <c r="I108" s="28">
        <f>+Table1[[#This Row],[Monto Facturado DOP]]</f>
        <v>155993.69</v>
      </c>
      <c r="J108" s="28">
        <f>+Table1[[#This Row],[Monto Facturado DOP]]-Table1[[#This Row],[Monto Pagado DOP]]</f>
        <v>0</v>
      </c>
      <c r="K108" s="29" t="s">
        <v>496</v>
      </c>
      <c r="L108" s="30">
        <f>+Table1[[#This Row],[Fecha de Documento]]+15</f>
        <v>45104</v>
      </c>
      <c r="V108" s="1"/>
    </row>
    <row r="109" spans="1:22" ht="140.4" x14ac:dyDescent="0.3">
      <c r="A109" s="24">
        <f t="shared" si="1"/>
        <v>100</v>
      </c>
      <c r="B109" s="24" t="s">
        <v>485</v>
      </c>
      <c r="C109" s="25" t="s">
        <v>10</v>
      </c>
      <c r="D109" s="26">
        <v>5968</v>
      </c>
      <c r="E109" s="25" t="s">
        <v>331</v>
      </c>
      <c r="F109" s="27" t="s">
        <v>374</v>
      </c>
      <c r="G109" s="27" t="s">
        <v>375</v>
      </c>
      <c r="H109" s="28">
        <v>64900</v>
      </c>
      <c r="I109" s="28">
        <f>+Table1[[#This Row],[Monto Facturado DOP]]</f>
        <v>64900</v>
      </c>
      <c r="J109" s="28">
        <f>+Table1[[#This Row],[Monto Facturado DOP]]-Table1[[#This Row],[Monto Pagado DOP]]</f>
        <v>0</v>
      </c>
      <c r="K109" s="29" t="s">
        <v>496</v>
      </c>
      <c r="L109" s="30">
        <f>+Table1[[#This Row],[Fecha de Documento]]+15</f>
        <v>45104</v>
      </c>
      <c r="V109" s="1"/>
    </row>
    <row r="110" spans="1:22" ht="140.4" x14ac:dyDescent="0.3">
      <c r="A110" s="24">
        <f t="shared" si="1"/>
        <v>101</v>
      </c>
      <c r="B110" s="24" t="s">
        <v>485</v>
      </c>
      <c r="C110" s="25" t="s">
        <v>10</v>
      </c>
      <c r="D110" s="26">
        <v>5969</v>
      </c>
      <c r="E110" s="25" t="s">
        <v>18</v>
      </c>
      <c r="F110" s="27" t="s">
        <v>16</v>
      </c>
      <c r="G110" s="27" t="s">
        <v>17</v>
      </c>
      <c r="H110" s="28">
        <v>702549.33</v>
      </c>
      <c r="I110" s="28">
        <f>+Table1[[#This Row],[Monto Facturado DOP]]</f>
        <v>702549.33</v>
      </c>
      <c r="J110" s="28">
        <f>+Table1[[#This Row],[Monto Facturado DOP]]-Table1[[#This Row],[Monto Pagado DOP]]</f>
        <v>0</v>
      </c>
      <c r="K110" s="29" t="s">
        <v>496</v>
      </c>
      <c r="L110" s="30">
        <f>+Table1[[#This Row],[Fecha de Documento]]+15</f>
        <v>45104</v>
      </c>
      <c r="V110" s="1"/>
    </row>
    <row r="111" spans="1:22" ht="109.2" x14ac:dyDescent="0.3">
      <c r="A111" s="24">
        <f t="shared" si="1"/>
        <v>102</v>
      </c>
      <c r="B111" s="24" t="s">
        <v>485</v>
      </c>
      <c r="C111" s="25" t="s">
        <v>10</v>
      </c>
      <c r="D111" s="26">
        <v>5972</v>
      </c>
      <c r="E111" s="25" t="s">
        <v>67</v>
      </c>
      <c r="F111" s="27" t="s">
        <v>442</v>
      </c>
      <c r="G111" s="27" t="s">
        <v>443</v>
      </c>
      <c r="H111" s="28">
        <v>75000</v>
      </c>
      <c r="I111" s="28">
        <f>+Table1[[#This Row],[Monto Facturado DOP]]</f>
        <v>75000</v>
      </c>
      <c r="J111" s="28">
        <f>+Table1[[#This Row],[Monto Facturado DOP]]-Table1[[#This Row],[Monto Pagado DOP]]</f>
        <v>0</v>
      </c>
      <c r="K111" s="29" t="s">
        <v>496</v>
      </c>
      <c r="L111" s="30">
        <f>+Table1[[#This Row],[Fecha de Documento]]+15</f>
        <v>45104</v>
      </c>
      <c r="V111" s="1"/>
    </row>
    <row r="112" spans="1:22" ht="140.4" x14ac:dyDescent="0.3">
      <c r="A112" s="24">
        <f t="shared" si="1"/>
        <v>103</v>
      </c>
      <c r="B112" s="24" t="s">
        <v>485</v>
      </c>
      <c r="C112" s="25" t="s">
        <v>8</v>
      </c>
      <c r="D112" s="26">
        <v>5984</v>
      </c>
      <c r="E112" s="25" t="s">
        <v>271</v>
      </c>
      <c r="F112" s="27" t="s">
        <v>305</v>
      </c>
      <c r="G112" s="27" t="s">
        <v>306</v>
      </c>
      <c r="H112" s="28">
        <v>402695</v>
      </c>
      <c r="I112" s="28">
        <f>+Table1[[#This Row],[Monto Facturado DOP]]</f>
        <v>402695</v>
      </c>
      <c r="J112" s="28">
        <f>+Table1[[#This Row],[Monto Facturado DOP]]-Table1[[#This Row],[Monto Pagado DOP]]</f>
        <v>0</v>
      </c>
      <c r="K112" s="29" t="s">
        <v>496</v>
      </c>
      <c r="L112" s="30">
        <f>+Table1[[#This Row],[Fecha de Documento]]+15</f>
        <v>45105</v>
      </c>
      <c r="V112" s="1"/>
    </row>
    <row r="113" spans="1:22" ht="124.8" x14ac:dyDescent="0.3">
      <c r="A113" s="24">
        <f t="shared" si="1"/>
        <v>104</v>
      </c>
      <c r="B113" s="24" t="s">
        <v>485</v>
      </c>
      <c r="C113" s="25" t="s">
        <v>8</v>
      </c>
      <c r="D113" s="26">
        <v>5986</v>
      </c>
      <c r="E113" s="25" t="s">
        <v>69</v>
      </c>
      <c r="F113" s="27" t="s">
        <v>260</v>
      </c>
      <c r="G113" s="27" t="s">
        <v>261</v>
      </c>
      <c r="H113" s="28">
        <v>109594.05</v>
      </c>
      <c r="I113" s="28">
        <f>+Table1[[#This Row],[Monto Facturado DOP]]</f>
        <v>109594.05</v>
      </c>
      <c r="J113" s="28">
        <f>+Table1[[#This Row],[Monto Facturado DOP]]-Table1[[#This Row],[Monto Pagado DOP]]</f>
        <v>0</v>
      </c>
      <c r="K113" s="29" t="s">
        <v>496</v>
      </c>
      <c r="L113" s="30">
        <f>+Table1[[#This Row],[Fecha de Documento]]+15</f>
        <v>45105</v>
      </c>
      <c r="V113" s="1"/>
    </row>
    <row r="114" spans="1:22" ht="109.2" x14ac:dyDescent="0.3">
      <c r="A114" s="24">
        <f t="shared" si="1"/>
        <v>105</v>
      </c>
      <c r="B114" s="24" t="s">
        <v>485</v>
      </c>
      <c r="C114" s="25" t="s">
        <v>8</v>
      </c>
      <c r="D114" s="26">
        <v>5992</v>
      </c>
      <c r="E114" s="25" t="s">
        <v>167</v>
      </c>
      <c r="F114" s="27" t="s">
        <v>266</v>
      </c>
      <c r="G114" s="27" t="s">
        <v>274</v>
      </c>
      <c r="H114" s="28">
        <v>3300</v>
      </c>
      <c r="I114" s="28">
        <f>+Table1[[#This Row],[Monto Facturado DOP]]</f>
        <v>3300</v>
      </c>
      <c r="J114" s="28">
        <f>+Table1[[#This Row],[Monto Facturado DOP]]-Table1[[#This Row],[Monto Pagado DOP]]</f>
        <v>0</v>
      </c>
      <c r="K114" s="29" t="s">
        <v>496</v>
      </c>
      <c r="L114" s="30">
        <f>+Table1[[#This Row],[Fecha de Documento]]+15</f>
        <v>45105</v>
      </c>
      <c r="V114" s="1"/>
    </row>
    <row r="115" spans="1:22" ht="156" x14ac:dyDescent="0.3">
      <c r="A115" s="24">
        <f t="shared" si="1"/>
        <v>106</v>
      </c>
      <c r="B115" s="24" t="s">
        <v>485</v>
      </c>
      <c r="C115" s="25" t="s">
        <v>8</v>
      </c>
      <c r="D115" s="26">
        <v>6000</v>
      </c>
      <c r="E115" s="25" t="s">
        <v>12</v>
      </c>
      <c r="F115" s="27" t="s">
        <v>60</v>
      </c>
      <c r="G115" s="27" t="s">
        <v>61</v>
      </c>
      <c r="H115" s="28">
        <v>58341.09</v>
      </c>
      <c r="I115" s="28">
        <f>+Table1[[#This Row],[Monto Facturado DOP]]</f>
        <v>58341.09</v>
      </c>
      <c r="J115" s="28">
        <f>+Table1[[#This Row],[Monto Facturado DOP]]-Table1[[#This Row],[Monto Pagado DOP]]</f>
        <v>0</v>
      </c>
      <c r="K115" s="29" t="s">
        <v>496</v>
      </c>
      <c r="L115" s="30">
        <f>+Table1[[#This Row],[Fecha de Documento]]+15</f>
        <v>45105</v>
      </c>
      <c r="V115" s="1"/>
    </row>
    <row r="116" spans="1:22" ht="124.8" x14ac:dyDescent="0.3">
      <c r="A116" s="24">
        <f t="shared" si="1"/>
        <v>107</v>
      </c>
      <c r="B116" s="24" t="s">
        <v>485</v>
      </c>
      <c r="C116" s="25" t="s">
        <v>8</v>
      </c>
      <c r="D116" s="26">
        <v>6007</v>
      </c>
      <c r="E116" s="25" t="s">
        <v>123</v>
      </c>
      <c r="F116" s="27" t="s">
        <v>121</v>
      </c>
      <c r="G116" s="27" t="s">
        <v>122</v>
      </c>
      <c r="H116" s="28">
        <v>116981.59</v>
      </c>
      <c r="I116" s="28">
        <f>+Table1[[#This Row],[Monto Facturado DOP]]</f>
        <v>116981.59</v>
      </c>
      <c r="J116" s="28">
        <f>+Table1[[#This Row],[Monto Facturado DOP]]-Table1[[#This Row],[Monto Pagado DOP]]</f>
        <v>0</v>
      </c>
      <c r="K116" s="29" t="s">
        <v>496</v>
      </c>
      <c r="L116" s="30">
        <f>+Table1[[#This Row],[Fecha de Documento]]+15</f>
        <v>45105</v>
      </c>
      <c r="V116" s="1"/>
    </row>
    <row r="117" spans="1:22" ht="156" x14ac:dyDescent="0.3">
      <c r="A117" s="24">
        <f t="shared" si="1"/>
        <v>108</v>
      </c>
      <c r="B117" s="24" t="s">
        <v>485</v>
      </c>
      <c r="C117" s="25" t="s">
        <v>8</v>
      </c>
      <c r="D117" s="26">
        <v>6010</v>
      </c>
      <c r="E117" s="25" t="s">
        <v>44</v>
      </c>
      <c r="F117" s="27" t="s">
        <v>214</v>
      </c>
      <c r="G117" s="27" t="s">
        <v>216</v>
      </c>
      <c r="H117" s="28">
        <v>14160</v>
      </c>
      <c r="I117" s="28">
        <f>+Table1[[#This Row],[Monto Facturado DOP]]</f>
        <v>14160</v>
      </c>
      <c r="J117" s="28">
        <f>+Table1[[#This Row],[Monto Facturado DOP]]-Table1[[#This Row],[Monto Pagado DOP]]</f>
        <v>0</v>
      </c>
      <c r="K117" s="29" t="s">
        <v>496</v>
      </c>
      <c r="L117" s="30">
        <f>+Table1[[#This Row],[Fecha de Documento]]+15</f>
        <v>45105</v>
      </c>
      <c r="V117" s="1"/>
    </row>
    <row r="118" spans="1:22" ht="156" x14ac:dyDescent="0.3">
      <c r="A118" s="24">
        <f t="shared" si="1"/>
        <v>109</v>
      </c>
      <c r="B118" s="24" t="s">
        <v>485</v>
      </c>
      <c r="C118" s="25" t="s">
        <v>8</v>
      </c>
      <c r="D118" s="26">
        <v>6012</v>
      </c>
      <c r="E118" s="25" t="s">
        <v>69</v>
      </c>
      <c r="F118" s="27" t="s">
        <v>336</v>
      </c>
      <c r="G118" s="27" t="s">
        <v>337</v>
      </c>
      <c r="H118" s="28">
        <v>33290.9</v>
      </c>
      <c r="I118" s="28">
        <f>+Table1[[#This Row],[Monto Facturado DOP]]</f>
        <v>33290.9</v>
      </c>
      <c r="J118" s="28">
        <f>+Table1[[#This Row],[Monto Facturado DOP]]-Table1[[#This Row],[Monto Pagado DOP]]</f>
        <v>0</v>
      </c>
      <c r="K118" s="29" t="s">
        <v>496</v>
      </c>
      <c r="L118" s="30">
        <f>+Table1[[#This Row],[Fecha de Documento]]+15</f>
        <v>45105</v>
      </c>
      <c r="V118" s="1"/>
    </row>
    <row r="119" spans="1:22" ht="109.2" x14ac:dyDescent="0.3">
      <c r="A119" s="24">
        <f t="shared" si="1"/>
        <v>110</v>
      </c>
      <c r="B119" s="24" t="s">
        <v>485</v>
      </c>
      <c r="C119" s="25" t="s">
        <v>8</v>
      </c>
      <c r="D119" s="26">
        <v>6016</v>
      </c>
      <c r="E119" s="25" t="s">
        <v>167</v>
      </c>
      <c r="F119" s="27" t="s">
        <v>266</v>
      </c>
      <c r="G119" s="27" t="s">
        <v>289</v>
      </c>
      <c r="H119" s="28">
        <v>209784.7</v>
      </c>
      <c r="I119" s="28">
        <f>+Table1[[#This Row],[Monto Facturado DOP]]</f>
        <v>209784.7</v>
      </c>
      <c r="J119" s="28">
        <f>+Table1[[#This Row],[Monto Facturado DOP]]-Table1[[#This Row],[Monto Pagado DOP]]</f>
        <v>0</v>
      </c>
      <c r="K119" s="29" t="s">
        <v>496</v>
      </c>
      <c r="L119" s="30">
        <f>+Table1[[#This Row],[Fecha de Documento]]+15</f>
        <v>45105</v>
      </c>
      <c r="V119" s="1"/>
    </row>
    <row r="120" spans="1:22" ht="109.2" x14ac:dyDescent="0.3">
      <c r="A120" s="24">
        <f t="shared" si="1"/>
        <v>111</v>
      </c>
      <c r="B120" s="24" t="s">
        <v>485</v>
      </c>
      <c r="C120" s="25" t="s">
        <v>8</v>
      </c>
      <c r="D120" s="26">
        <v>6016</v>
      </c>
      <c r="E120" s="25" t="s">
        <v>107</v>
      </c>
      <c r="F120" s="27" t="s">
        <v>266</v>
      </c>
      <c r="G120" s="27" t="s">
        <v>289</v>
      </c>
      <c r="H120" s="28">
        <v>237247.2</v>
      </c>
      <c r="I120" s="28">
        <f>+Table1[[#This Row],[Monto Facturado DOP]]</f>
        <v>237247.2</v>
      </c>
      <c r="J120" s="28">
        <f>+Table1[[#This Row],[Monto Facturado DOP]]-Table1[[#This Row],[Monto Pagado DOP]]</f>
        <v>0</v>
      </c>
      <c r="K120" s="29" t="s">
        <v>496</v>
      </c>
      <c r="L120" s="30">
        <f>+Table1[[#This Row],[Fecha de Documento]]+15</f>
        <v>45105</v>
      </c>
      <c r="V120" s="1"/>
    </row>
    <row r="121" spans="1:22" ht="109.2" x14ac:dyDescent="0.3">
      <c r="A121" s="24">
        <f t="shared" si="1"/>
        <v>112</v>
      </c>
      <c r="B121" s="24" t="s">
        <v>485</v>
      </c>
      <c r="C121" s="25" t="s">
        <v>8</v>
      </c>
      <c r="D121" s="26">
        <v>6027</v>
      </c>
      <c r="E121" s="25" t="s">
        <v>231</v>
      </c>
      <c r="F121" s="27" t="s">
        <v>266</v>
      </c>
      <c r="G121" s="27" t="s">
        <v>298</v>
      </c>
      <c r="H121" s="28">
        <v>81412.5</v>
      </c>
      <c r="I121" s="28">
        <f>+Table1[[#This Row],[Monto Facturado DOP]]</f>
        <v>81412.5</v>
      </c>
      <c r="J121" s="28">
        <f>+Table1[[#This Row],[Monto Facturado DOP]]-Table1[[#This Row],[Monto Pagado DOP]]</f>
        <v>0</v>
      </c>
      <c r="K121" s="29" t="s">
        <v>496</v>
      </c>
      <c r="L121" s="30">
        <f>+Table1[[#This Row],[Fecha de Documento]]+15</f>
        <v>45105</v>
      </c>
      <c r="V121" s="1"/>
    </row>
    <row r="122" spans="1:22" ht="109.2" x14ac:dyDescent="0.3">
      <c r="A122" s="24">
        <f t="shared" si="1"/>
        <v>113</v>
      </c>
      <c r="B122" s="24" t="s">
        <v>485</v>
      </c>
      <c r="C122" s="25" t="s">
        <v>8</v>
      </c>
      <c r="D122" s="26">
        <v>6027</v>
      </c>
      <c r="E122" s="25" t="s">
        <v>72</v>
      </c>
      <c r="F122" s="27" t="s">
        <v>266</v>
      </c>
      <c r="G122" s="27" t="s">
        <v>298</v>
      </c>
      <c r="H122" s="28">
        <v>66075</v>
      </c>
      <c r="I122" s="28">
        <f>+Table1[[#This Row],[Monto Facturado DOP]]</f>
        <v>66075</v>
      </c>
      <c r="J122" s="28">
        <f>+Table1[[#This Row],[Monto Facturado DOP]]-Table1[[#This Row],[Monto Pagado DOP]]</f>
        <v>0</v>
      </c>
      <c r="K122" s="29" t="s">
        <v>496</v>
      </c>
      <c r="L122" s="30">
        <f>+Table1[[#This Row],[Fecha de Documento]]+15</f>
        <v>45105</v>
      </c>
      <c r="V122" s="1"/>
    </row>
    <row r="123" spans="1:22" ht="109.2" x14ac:dyDescent="0.3">
      <c r="A123" s="24">
        <f t="shared" si="1"/>
        <v>114</v>
      </c>
      <c r="B123" s="24" t="s">
        <v>485</v>
      </c>
      <c r="C123" s="25" t="s">
        <v>8</v>
      </c>
      <c r="D123" s="26">
        <v>6027</v>
      </c>
      <c r="E123" s="25" t="s">
        <v>293</v>
      </c>
      <c r="F123" s="27" t="s">
        <v>266</v>
      </c>
      <c r="G123" s="27" t="s">
        <v>298</v>
      </c>
      <c r="H123" s="28">
        <v>70982.5</v>
      </c>
      <c r="I123" s="28">
        <f>+Table1[[#This Row],[Monto Facturado DOP]]</f>
        <v>70982.5</v>
      </c>
      <c r="J123" s="28">
        <f>+Table1[[#This Row],[Monto Facturado DOP]]-Table1[[#This Row],[Monto Pagado DOP]]</f>
        <v>0</v>
      </c>
      <c r="K123" s="29" t="s">
        <v>496</v>
      </c>
      <c r="L123" s="30">
        <f>+Table1[[#This Row],[Fecha de Documento]]+15</f>
        <v>45105</v>
      </c>
      <c r="V123" s="1"/>
    </row>
    <row r="124" spans="1:22" ht="109.2" x14ac:dyDescent="0.3">
      <c r="A124" s="24">
        <f t="shared" si="1"/>
        <v>115</v>
      </c>
      <c r="B124" s="24" t="s">
        <v>485</v>
      </c>
      <c r="C124" s="25" t="s">
        <v>8</v>
      </c>
      <c r="D124" s="26">
        <v>6031</v>
      </c>
      <c r="E124" s="25" t="s">
        <v>12</v>
      </c>
      <c r="F124" s="27" t="s">
        <v>249</v>
      </c>
      <c r="G124" s="27" t="s">
        <v>250</v>
      </c>
      <c r="H124" s="28">
        <v>289288.8</v>
      </c>
      <c r="I124" s="28">
        <f>+Table1[[#This Row],[Monto Facturado DOP]]</f>
        <v>289288.8</v>
      </c>
      <c r="J124" s="28">
        <f>+Table1[[#This Row],[Monto Facturado DOP]]-Table1[[#This Row],[Monto Pagado DOP]]</f>
        <v>0</v>
      </c>
      <c r="K124" s="29" t="s">
        <v>496</v>
      </c>
      <c r="L124" s="30">
        <f>+Table1[[#This Row],[Fecha de Documento]]+15</f>
        <v>45105</v>
      </c>
      <c r="V124" s="1"/>
    </row>
    <row r="125" spans="1:22" ht="109.2" x14ac:dyDescent="0.3">
      <c r="A125" s="24">
        <f t="shared" si="1"/>
        <v>116</v>
      </c>
      <c r="B125" s="24" t="s">
        <v>485</v>
      </c>
      <c r="C125" s="25" t="s">
        <v>8</v>
      </c>
      <c r="D125" s="26">
        <v>6051</v>
      </c>
      <c r="E125" s="25" t="s">
        <v>454</v>
      </c>
      <c r="F125" s="27" t="s">
        <v>452</v>
      </c>
      <c r="G125" s="27" t="s">
        <v>453</v>
      </c>
      <c r="H125" s="28">
        <v>77805</v>
      </c>
      <c r="I125" s="28">
        <f>+Table1[[#This Row],[Monto Facturado DOP]]</f>
        <v>77805</v>
      </c>
      <c r="J125" s="28">
        <f>+Table1[[#This Row],[Monto Facturado DOP]]-Table1[[#This Row],[Monto Pagado DOP]]</f>
        <v>0</v>
      </c>
      <c r="K125" s="29" t="s">
        <v>496</v>
      </c>
      <c r="L125" s="30">
        <f>+Table1[[#This Row],[Fecha de Documento]]+15</f>
        <v>45105</v>
      </c>
      <c r="V125" s="1"/>
    </row>
    <row r="126" spans="1:22" ht="140.4" x14ac:dyDescent="0.3">
      <c r="A126" s="24">
        <f t="shared" si="1"/>
        <v>117</v>
      </c>
      <c r="B126" s="24" t="s">
        <v>485</v>
      </c>
      <c r="C126" s="25" t="s">
        <v>8</v>
      </c>
      <c r="D126" s="26">
        <v>6056</v>
      </c>
      <c r="E126" s="25" t="s">
        <v>109</v>
      </c>
      <c r="F126" s="27" t="s">
        <v>217</v>
      </c>
      <c r="G126" s="27" t="s">
        <v>218</v>
      </c>
      <c r="H126" s="28">
        <v>95999.96</v>
      </c>
      <c r="I126" s="28">
        <f>+Table1[[#This Row],[Monto Facturado DOP]]</f>
        <v>95999.96</v>
      </c>
      <c r="J126" s="28">
        <f>+Table1[[#This Row],[Monto Facturado DOP]]-Table1[[#This Row],[Monto Pagado DOP]]</f>
        <v>0</v>
      </c>
      <c r="K126" s="29" t="s">
        <v>496</v>
      </c>
      <c r="L126" s="30">
        <f>+Table1[[#This Row],[Fecha de Documento]]+15</f>
        <v>45105</v>
      </c>
      <c r="V126" s="1"/>
    </row>
    <row r="127" spans="1:22" ht="93.6" x14ac:dyDescent="0.3">
      <c r="A127" s="24">
        <f t="shared" si="1"/>
        <v>118</v>
      </c>
      <c r="B127" s="24" t="s">
        <v>485</v>
      </c>
      <c r="C127" s="25" t="s">
        <v>8</v>
      </c>
      <c r="D127" s="26">
        <v>6068</v>
      </c>
      <c r="E127" s="25" t="s">
        <v>32</v>
      </c>
      <c r="F127" s="27" t="s">
        <v>117</v>
      </c>
      <c r="G127" s="27" t="s">
        <v>120</v>
      </c>
      <c r="H127" s="28">
        <v>155292.26999999999</v>
      </c>
      <c r="I127" s="28">
        <f>+Table1[[#This Row],[Monto Facturado DOP]]</f>
        <v>155292.26999999999</v>
      </c>
      <c r="J127" s="28">
        <f>+Table1[[#This Row],[Monto Facturado DOP]]-Table1[[#This Row],[Monto Pagado DOP]]</f>
        <v>0</v>
      </c>
      <c r="K127" s="29" t="s">
        <v>496</v>
      </c>
      <c r="L127" s="30">
        <f>+Table1[[#This Row],[Fecha de Documento]]+15</f>
        <v>45105</v>
      </c>
      <c r="V127" s="1"/>
    </row>
    <row r="128" spans="1:22" ht="171.6" x14ac:dyDescent="0.3">
      <c r="A128" s="24">
        <f t="shared" si="1"/>
        <v>119</v>
      </c>
      <c r="B128" s="24" t="s">
        <v>485</v>
      </c>
      <c r="C128" s="25" t="s">
        <v>8</v>
      </c>
      <c r="D128" s="26">
        <v>6073</v>
      </c>
      <c r="E128" s="25" t="s">
        <v>190</v>
      </c>
      <c r="F128" s="27" t="s">
        <v>457</v>
      </c>
      <c r="G128" s="27" t="s">
        <v>458</v>
      </c>
      <c r="H128" s="28">
        <v>9027</v>
      </c>
      <c r="I128" s="28">
        <f>+Table1[[#This Row],[Monto Facturado DOP]]</f>
        <v>9027</v>
      </c>
      <c r="J128" s="28">
        <f>+Table1[[#This Row],[Monto Facturado DOP]]-Table1[[#This Row],[Monto Pagado DOP]]</f>
        <v>0</v>
      </c>
      <c r="K128" s="29" t="s">
        <v>496</v>
      </c>
      <c r="L128" s="30">
        <f>+Table1[[#This Row],[Fecha de Documento]]+15</f>
        <v>45105</v>
      </c>
      <c r="V128" s="1"/>
    </row>
    <row r="129" spans="1:22" ht="124.8" x14ac:dyDescent="0.3">
      <c r="A129" s="24">
        <f t="shared" si="1"/>
        <v>120</v>
      </c>
      <c r="B129" s="24" t="s">
        <v>485</v>
      </c>
      <c r="C129" s="25" t="s">
        <v>59</v>
      </c>
      <c r="D129" s="26">
        <v>6114</v>
      </c>
      <c r="E129" s="25" t="s">
        <v>228</v>
      </c>
      <c r="F129" s="27" t="s">
        <v>226</v>
      </c>
      <c r="G129" s="27" t="s">
        <v>227</v>
      </c>
      <c r="H129" s="28">
        <v>3186</v>
      </c>
      <c r="I129" s="28">
        <f>+Table1[[#This Row],[Monto Facturado DOP]]</f>
        <v>3186</v>
      </c>
      <c r="J129" s="28">
        <f>+Table1[[#This Row],[Monto Facturado DOP]]-Table1[[#This Row],[Monto Pagado DOP]]</f>
        <v>0</v>
      </c>
      <c r="K129" s="29" t="s">
        <v>496</v>
      </c>
      <c r="L129" s="30">
        <f>+Table1[[#This Row],[Fecha de Documento]]+15</f>
        <v>45106</v>
      </c>
      <c r="V129" s="1"/>
    </row>
    <row r="130" spans="1:22" ht="124.8" x14ac:dyDescent="0.3">
      <c r="A130" s="24">
        <f t="shared" si="1"/>
        <v>121</v>
      </c>
      <c r="B130" s="24" t="s">
        <v>485</v>
      </c>
      <c r="C130" s="25" t="s">
        <v>59</v>
      </c>
      <c r="D130" s="26">
        <v>6129</v>
      </c>
      <c r="E130" s="25" t="s">
        <v>405</v>
      </c>
      <c r="F130" s="27" t="s">
        <v>404</v>
      </c>
      <c r="G130" s="27" t="s">
        <v>410</v>
      </c>
      <c r="H130" s="28">
        <v>31211</v>
      </c>
      <c r="I130" s="28">
        <f>+Table1[[#This Row],[Monto Facturado DOP]]</f>
        <v>31211</v>
      </c>
      <c r="J130" s="28">
        <f>+Table1[[#This Row],[Monto Facturado DOP]]-Table1[[#This Row],[Monto Pagado DOP]]</f>
        <v>0</v>
      </c>
      <c r="K130" s="29" t="s">
        <v>496</v>
      </c>
      <c r="L130" s="30">
        <f>+Table1[[#This Row],[Fecha de Documento]]+15</f>
        <v>45106</v>
      </c>
      <c r="V130" s="1"/>
    </row>
    <row r="131" spans="1:22" ht="140.4" x14ac:dyDescent="0.3">
      <c r="A131" s="24">
        <f t="shared" si="1"/>
        <v>122</v>
      </c>
      <c r="B131" s="24" t="s">
        <v>485</v>
      </c>
      <c r="C131" s="25" t="s">
        <v>59</v>
      </c>
      <c r="D131" s="26">
        <v>6132</v>
      </c>
      <c r="E131" s="25" t="s">
        <v>32</v>
      </c>
      <c r="F131" s="27" t="s">
        <v>124</v>
      </c>
      <c r="G131" s="27" t="s">
        <v>125</v>
      </c>
      <c r="H131" s="28">
        <v>950000</v>
      </c>
      <c r="I131" s="28">
        <f>+Table1[[#This Row],[Monto Facturado DOP]]</f>
        <v>950000</v>
      </c>
      <c r="J131" s="28">
        <f>+Table1[[#This Row],[Monto Facturado DOP]]-Table1[[#This Row],[Monto Pagado DOP]]</f>
        <v>0</v>
      </c>
      <c r="K131" s="29" t="s">
        <v>496</v>
      </c>
      <c r="L131" s="30">
        <f>+Table1[[#This Row],[Fecha de Documento]]+15</f>
        <v>45106</v>
      </c>
      <c r="V131" s="1"/>
    </row>
    <row r="132" spans="1:22" ht="124.8" x14ac:dyDescent="0.3">
      <c r="A132" s="24">
        <f t="shared" si="1"/>
        <v>123</v>
      </c>
      <c r="B132" s="24" t="s">
        <v>485</v>
      </c>
      <c r="C132" s="25" t="s">
        <v>59</v>
      </c>
      <c r="D132" s="26">
        <v>6140</v>
      </c>
      <c r="E132" s="25" t="s">
        <v>76</v>
      </c>
      <c r="F132" s="27" t="s">
        <v>74</v>
      </c>
      <c r="G132" s="27" t="s">
        <v>75</v>
      </c>
      <c r="H132" s="28">
        <v>231363.78</v>
      </c>
      <c r="I132" s="28">
        <f>+Table1[[#This Row],[Monto Facturado DOP]]</f>
        <v>231363.78</v>
      </c>
      <c r="J132" s="28">
        <f>+Table1[[#This Row],[Monto Facturado DOP]]-Table1[[#This Row],[Monto Pagado DOP]]</f>
        <v>0</v>
      </c>
      <c r="K132" s="29" t="s">
        <v>496</v>
      </c>
      <c r="L132" s="30">
        <f>+Table1[[#This Row],[Fecha de Documento]]+15</f>
        <v>45106</v>
      </c>
      <c r="V132" s="1"/>
    </row>
    <row r="133" spans="1:22" ht="140.4" x14ac:dyDescent="0.3">
      <c r="A133" s="24">
        <f t="shared" si="1"/>
        <v>124</v>
      </c>
      <c r="B133" s="24" t="s">
        <v>485</v>
      </c>
      <c r="C133" s="25" t="s">
        <v>59</v>
      </c>
      <c r="D133" s="26">
        <v>6145</v>
      </c>
      <c r="E133" s="25" t="s">
        <v>405</v>
      </c>
      <c r="F133" s="27" t="s">
        <v>404</v>
      </c>
      <c r="G133" s="27" t="s">
        <v>409</v>
      </c>
      <c r="H133" s="28">
        <v>351250</v>
      </c>
      <c r="I133" s="28">
        <f>+Table1[[#This Row],[Monto Facturado DOP]]</f>
        <v>351250</v>
      </c>
      <c r="J133" s="28">
        <f>+Table1[[#This Row],[Monto Facturado DOP]]-Table1[[#This Row],[Monto Pagado DOP]]</f>
        <v>0</v>
      </c>
      <c r="K133" s="29" t="s">
        <v>496</v>
      </c>
      <c r="L133" s="30">
        <f>+Table1[[#This Row],[Fecha de Documento]]+15</f>
        <v>45106</v>
      </c>
      <c r="V133" s="1"/>
    </row>
    <row r="134" spans="1:22" ht="124.8" x14ac:dyDescent="0.3">
      <c r="A134" s="24">
        <f t="shared" si="1"/>
        <v>125</v>
      </c>
      <c r="B134" s="24" t="s">
        <v>485</v>
      </c>
      <c r="C134" s="25" t="s">
        <v>59</v>
      </c>
      <c r="D134" s="26">
        <v>6147</v>
      </c>
      <c r="E134" s="25" t="s">
        <v>94</v>
      </c>
      <c r="F134" s="27" t="s">
        <v>355</v>
      </c>
      <c r="G134" s="27" t="s">
        <v>356</v>
      </c>
      <c r="H134" s="28">
        <v>180348.84</v>
      </c>
      <c r="I134" s="28">
        <f>+Table1[[#This Row],[Monto Facturado DOP]]</f>
        <v>180348.84</v>
      </c>
      <c r="J134" s="28">
        <f>+Table1[[#This Row],[Monto Facturado DOP]]-Table1[[#This Row],[Monto Pagado DOP]]</f>
        <v>0</v>
      </c>
      <c r="K134" s="29" t="s">
        <v>496</v>
      </c>
      <c r="L134" s="30">
        <f>+Table1[[#This Row],[Fecha de Documento]]+15</f>
        <v>45106</v>
      </c>
      <c r="V134" s="1"/>
    </row>
    <row r="135" spans="1:22" ht="93.6" x14ac:dyDescent="0.3">
      <c r="A135" s="24">
        <f t="shared" si="1"/>
        <v>126</v>
      </c>
      <c r="B135" s="24" t="s">
        <v>485</v>
      </c>
      <c r="C135" s="25" t="s">
        <v>24</v>
      </c>
      <c r="D135" s="26">
        <v>6176</v>
      </c>
      <c r="E135" s="25" t="s">
        <v>167</v>
      </c>
      <c r="F135" s="27" t="s">
        <v>266</v>
      </c>
      <c r="G135" s="27" t="s">
        <v>276</v>
      </c>
      <c r="H135" s="28">
        <v>45262.8</v>
      </c>
      <c r="I135" s="28">
        <f>+Table1[[#This Row],[Monto Facturado DOP]]</f>
        <v>45262.8</v>
      </c>
      <c r="J135" s="28">
        <f>+Table1[[#This Row],[Monto Facturado DOP]]-Table1[[#This Row],[Monto Pagado DOP]]</f>
        <v>0</v>
      </c>
      <c r="K135" s="29" t="s">
        <v>496</v>
      </c>
      <c r="L135" s="30">
        <f>+Table1[[#This Row],[Fecha de Documento]]+15</f>
        <v>45107</v>
      </c>
      <c r="V135" s="1"/>
    </row>
    <row r="136" spans="1:22" ht="93.6" x14ac:dyDescent="0.3">
      <c r="A136" s="24">
        <f t="shared" si="1"/>
        <v>127</v>
      </c>
      <c r="B136" s="24" t="s">
        <v>485</v>
      </c>
      <c r="C136" s="25" t="s">
        <v>24</v>
      </c>
      <c r="D136" s="26">
        <v>6176</v>
      </c>
      <c r="E136" s="25" t="s">
        <v>110</v>
      </c>
      <c r="F136" s="27" t="s">
        <v>266</v>
      </c>
      <c r="G136" s="27" t="s">
        <v>276</v>
      </c>
      <c r="H136" s="28">
        <v>39847.199999999997</v>
      </c>
      <c r="I136" s="28">
        <f>+Table1[[#This Row],[Monto Facturado DOP]]</f>
        <v>39847.199999999997</v>
      </c>
      <c r="J136" s="28">
        <f>+Table1[[#This Row],[Monto Facturado DOP]]-Table1[[#This Row],[Monto Pagado DOP]]</f>
        <v>0</v>
      </c>
      <c r="K136" s="29" t="s">
        <v>496</v>
      </c>
      <c r="L136" s="30">
        <f>+Table1[[#This Row],[Fecha de Documento]]+15</f>
        <v>45107</v>
      </c>
      <c r="V136" s="1"/>
    </row>
    <row r="137" spans="1:22" ht="109.2" x14ac:dyDescent="0.3">
      <c r="A137" s="24">
        <f t="shared" si="1"/>
        <v>128</v>
      </c>
      <c r="B137" s="24" t="s">
        <v>485</v>
      </c>
      <c r="C137" s="25" t="s">
        <v>24</v>
      </c>
      <c r="D137" s="26">
        <v>6180</v>
      </c>
      <c r="E137" s="25" t="s">
        <v>231</v>
      </c>
      <c r="F137" s="27" t="s">
        <v>266</v>
      </c>
      <c r="G137" s="27" t="s">
        <v>269</v>
      </c>
      <c r="H137" s="28">
        <v>7875</v>
      </c>
      <c r="I137" s="28">
        <f>+Table1[[#This Row],[Monto Facturado DOP]]</f>
        <v>7875</v>
      </c>
      <c r="J137" s="28">
        <f>+Table1[[#This Row],[Monto Facturado DOP]]-Table1[[#This Row],[Monto Pagado DOP]]</f>
        <v>0</v>
      </c>
      <c r="K137" s="29" t="s">
        <v>496</v>
      </c>
      <c r="L137" s="30">
        <f>+Table1[[#This Row],[Fecha de Documento]]+15</f>
        <v>45107</v>
      </c>
      <c r="V137" s="1"/>
    </row>
    <row r="138" spans="1:22" ht="109.2" x14ac:dyDescent="0.3">
      <c r="A138" s="24">
        <f t="shared" si="1"/>
        <v>129</v>
      </c>
      <c r="B138" s="24" t="s">
        <v>485</v>
      </c>
      <c r="C138" s="25" t="s">
        <v>24</v>
      </c>
      <c r="D138" s="26">
        <v>6185</v>
      </c>
      <c r="E138" s="25" t="s">
        <v>83</v>
      </c>
      <c r="F138" s="27" t="s">
        <v>81</v>
      </c>
      <c r="G138" s="27" t="s">
        <v>82</v>
      </c>
      <c r="H138" s="28">
        <v>16680</v>
      </c>
      <c r="I138" s="28">
        <f>+Table1[[#This Row],[Monto Facturado DOP]]</f>
        <v>16680</v>
      </c>
      <c r="J138" s="28">
        <f>+Table1[[#This Row],[Monto Facturado DOP]]-Table1[[#This Row],[Monto Pagado DOP]]</f>
        <v>0</v>
      </c>
      <c r="K138" s="29" t="s">
        <v>496</v>
      </c>
      <c r="L138" s="30">
        <f>+Table1[[#This Row],[Fecha de Documento]]+15</f>
        <v>45107</v>
      </c>
      <c r="V138" s="1"/>
    </row>
    <row r="139" spans="1:22" ht="109.2" x14ac:dyDescent="0.3">
      <c r="A139" s="24">
        <f t="shared" si="1"/>
        <v>130</v>
      </c>
      <c r="B139" s="24" t="s">
        <v>485</v>
      </c>
      <c r="C139" s="25" t="s">
        <v>24</v>
      </c>
      <c r="D139" s="26">
        <v>6185</v>
      </c>
      <c r="E139" s="25" t="s">
        <v>84</v>
      </c>
      <c r="F139" s="27" t="s">
        <v>81</v>
      </c>
      <c r="G139" s="27" t="s">
        <v>82</v>
      </c>
      <c r="H139" s="28">
        <v>12000</v>
      </c>
      <c r="I139" s="28">
        <f>+Table1[[#This Row],[Monto Facturado DOP]]</f>
        <v>12000</v>
      </c>
      <c r="J139" s="28">
        <f>+Table1[[#This Row],[Monto Facturado DOP]]-Table1[[#This Row],[Monto Pagado DOP]]</f>
        <v>0</v>
      </c>
      <c r="K139" s="29" t="s">
        <v>496</v>
      </c>
      <c r="L139" s="30">
        <f>+Table1[[#This Row],[Fecha de Documento]]+15</f>
        <v>45107</v>
      </c>
      <c r="V139" s="1"/>
    </row>
    <row r="140" spans="1:22" ht="156" x14ac:dyDescent="0.3">
      <c r="A140" s="24">
        <f t="shared" ref="A140:A203" si="2">+A139+1</f>
        <v>131</v>
      </c>
      <c r="B140" s="24" t="s">
        <v>485</v>
      </c>
      <c r="C140" s="25" t="s">
        <v>24</v>
      </c>
      <c r="D140" s="26">
        <v>6190</v>
      </c>
      <c r="E140" s="25" t="s">
        <v>110</v>
      </c>
      <c r="F140" s="27" t="s">
        <v>194</v>
      </c>
      <c r="G140" s="27" t="s">
        <v>195</v>
      </c>
      <c r="H140" s="28">
        <v>228144.03</v>
      </c>
      <c r="I140" s="28">
        <f>+Table1[[#This Row],[Monto Facturado DOP]]</f>
        <v>228144.03</v>
      </c>
      <c r="J140" s="28">
        <f>+Table1[[#This Row],[Monto Facturado DOP]]-Table1[[#This Row],[Monto Pagado DOP]]</f>
        <v>0</v>
      </c>
      <c r="K140" s="29" t="s">
        <v>496</v>
      </c>
      <c r="L140" s="30">
        <f>+Table1[[#This Row],[Fecha de Documento]]+15</f>
        <v>45107</v>
      </c>
      <c r="V140" s="1"/>
    </row>
    <row r="141" spans="1:22" ht="171.6" x14ac:dyDescent="0.3">
      <c r="A141" s="24">
        <f t="shared" si="2"/>
        <v>132</v>
      </c>
      <c r="B141" s="24" t="s">
        <v>485</v>
      </c>
      <c r="C141" s="25" t="s">
        <v>24</v>
      </c>
      <c r="D141" s="26">
        <v>6201</v>
      </c>
      <c r="E141" s="25" t="s">
        <v>159</v>
      </c>
      <c r="F141" s="27" t="s">
        <v>420</v>
      </c>
      <c r="G141" s="27" t="s">
        <v>421</v>
      </c>
      <c r="H141" s="28">
        <v>404743.54</v>
      </c>
      <c r="I141" s="28">
        <f>+Table1[[#This Row],[Monto Facturado DOP]]</f>
        <v>404743.54</v>
      </c>
      <c r="J141" s="28">
        <f>+Table1[[#This Row],[Monto Facturado DOP]]-Table1[[#This Row],[Monto Pagado DOP]]</f>
        <v>0</v>
      </c>
      <c r="K141" s="29" t="s">
        <v>496</v>
      </c>
      <c r="L141" s="30">
        <f>+Table1[[#This Row],[Fecha de Documento]]+15</f>
        <v>45107</v>
      </c>
      <c r="V141" s="1"/>
    </row>
    <row r="142" spans="1:22" ht="93.6" x14ac:dyDescent="0.3">
      <c r="A142" s="24">
        <f t="shared" si="2"/>
        <v>133</v>
      </c>
      <c r="B142" s="24" t="s">
        <v>485</v>
      </c>
      <c r="C142" s="25" t="s">
        <v>24</v>
      </c>
      <c r="D142" s="26">
        <v>6209</v>
      </c>
      <c r="E142" s="25" t="s">
        <v>384</v>
      </c>
      <c r="F142" s="27" t="s">
        <v>381</v>
      </c>
      <c r="G142" s="27" t="s">
        <v>383</v>
      </c>
      <c r="H142" s="28">
        <v>15741.67</v>
      </c>
      <c r="I142" s="28">
        <f>+Table1[[#This Row],[Monto Facturado DOP]]</f>
        <v>15741.67</v>
      </c>
      <c r="J142" s="28">
        <f>+Table1[[#This Row],[Monto Facturado DOP]]-Table1[[#This Row],[Monto Pagado DOP]]</f>
        <v>0</v>
      </c>
      <c r="K142" s="29" t="s">
        <v>496</v>
      </c>
      <c r="L142" s="30">
        <f>+Table1[[#This Row],[Fecha de Documento]]+15</f>
        <v>45107</v>
      </c>
      <c r="V142" s="1"/>
    </row>
    <row r="143" spans="1:22" ht="124.8" x14ac:dyDescent="0.3">
      <c r="A143" s="24">
        <f t="shared" si="2"/>
        <v>134</v>
      </c>
      <c r="B143" s="24" t="s">
        <v>485</v>
      </c>
      <c r="C143" s="25" t="s">
        <v>24</v>
      </c>
      <c r="D143" s="26">
        <v>6214</v>
      </c>
      <c r="E143" s="25" t="s">
        <v>40</v>
      </c>
      <c r="F143" s="27" t="s">
        <v>224</v>
      </c>
      <c r="G143" s="27" t="s">
        <v>225</v>
      </c>
      <c r="H143" s="28">
        <v>3764.2</v>
      </c>
      <c r="I143" s="28">
        <f>+Table1[[#This Row],[Monto Facturado DOP]]</f>
        <v>3764.2</v>
      </c>
      <c r="J143" s="28">
        <f>+Table1[[#This Row],[Monto Facturado DOP]]-Table1[[#This Row],[Monto Pagado DOP]]</f>
        <v>0</v>
      </c>
      <c r="K143" s="29" t="s">
        <v>496</v>
      </c>
      <c r="L143" s="30">
        <f>+Table1[[#This Row],[Fecha de Documento]]+15</f>
        <v>45107</v>
      </c>
      <c r="V143" s="1"/>
    </row>
    <row r="144" spans="1:22" ht="156" x14ac:dyDescent="0.3">
      <c r="A144" s="24">
        <f t="shared" si="2"/>
        <v>135</v>
      </c>
      <c r="B144" s="24" t="s">
        <v>485</v>
      </c>
      <c r="C144" s="25" t="s">
        <v>24</v>
      </c>
      <c r="D144" s="26">
        <v>6219</v>
      </c>
      <c r="E144" s="25" t="s">
        <v>405</v>
      </c>
      <c r="F144" s="27" t="s">
        <v>404</v>
      </c>
      <c r="G144" s="27" t="s">
        <v>415</v>
      </c>
      <c r="H144" s="28">
        <v>105288</v>
      </c>
      <c r="I144" s="28">
        <f>+Table1[[#This Row],[Monto Facturado DOP]]</f>
        <v>105288</v>
      </c>
      <c r="J144" s="28">
        <f>+Table1[[#This Row],[Monto Facturado DOP]]-Table1[[#This Row],[Monto Pagado DOP]]</f>
        <v>0</v>
      </c>
      <c r="K144" s="29" t="s">
        <v>496</v>
      </c>
      <c r="L144" s="30">
        <f>+Table1[[#This Row],[Fecha de Documento]]+15</f>
        <v>45107</v>
      </c>
      <c r="V144" s="1"/>
    </row>
    <row r="145" spans="1:22" ht="140.4" x14ac:dyDescent="0.3">
      <c r="A145" s="24">
        <f t="shared" si="2"/>
        <v>136</v>
      </c>
      <c r="B145" s="24" t="s">
        <v>485</v>
      </c>
      <c r="C145" s="25" t="s">
        <v>24</v>
      </c>
      <c r="D145" s="26">
        <v>6223</v>
      </c>
      <c r="E145" s="25" t="s">
        <v>293</v>
      </c>
      <c r="F145" s="27" t="s">
        <v>347</v>
      </c>
      <c r="G145" s="27" t="s">
        <v>348</v>
      </c>
      <c r="H145" s="28">
        <v>236864.19</v>
      </c>
      <c r="I145" s="28">
        <f>+Table1[[#This Row],[Monto Facturado DOP]]</f>
        <v>236864.19</v>
      </c>
      <c r="J145" s="28">
        <f>+Table1[[#This Row],[Monto Facturado DOP]]-Table1[[#This Row],[Monto Pagado DOP]]</f>
        <v>0</v>
      </c>
      <c r="K145" s="29" t="s">
        <v>496</v>
      </c>
      <c r="L145" s="30">
        <f>+Table1[[#This Row],[Fecha de Documento]]+15</f>
        <v>45107</v>
      </c>
      <c r="V145" s="1"/>
    </row>
    <row r="146" spans="1:22" ht="124.8" x14ac:dyDescent="0.3">
      <c r="A146" s="24">
        <f t="shared" si="2"/>
        <v>137</v>
      </c>
      <c r="B146" s="24" t="s">
        <v>485</v>
      </c>
      <c r="C146" s="25" t="s">
        <v>24</v>
      </c>
      <c r="D146" s="26">
        <v>6248</v>
      </c>
      <c r="E146" s="25" t="s">
        <v>44</v>
      </c>
      <c r="F146" s="27" t="s">
        <v>422</v>
      </c>
      <c r="G146" s="27" t="s">
        <v>430</v>
      </c>
      <c r="H146" s="28">
        <v>18127.2</v>
      </c>
      <c r="I146" s="28">
        <f>+Table1[[#This Row],[Monto Facturado DOP]]</f>
        <v>18127.2</v>
      </c>
      <c r="J146" s="28">
        <f>+Table1[[#This Row],[Monto Facturado DOP]]-Table1[[#This Row],[Monto Pagado DOP]]</f>
        <v>0</v>
      </c>
      <c r="K146" s="29" t="s">
        <v>496</v>
      </c>
      <c r="L146" s="30">
        <f>+Table1[[#This Row],[Fecha de Documento]]+15</f>
        <v>45107</v>
      </c>
      <c r="V146" s="1"/>
    </row>
    <row r="147" spans="1:22" ht="109.2" x14ac:dyDescent="0.3">
      <c r="A147" s="24">
        <f t="shared" si="2"/>
        <v>138</v>
      </c>
      <c r="B147" s="24" t="s">
        <v>485</v>
      </c>
      <c r="C147" s="25" t="s">
        <v>24</v>
      </c>
      <c r="D147" s="26">
        <v>6250</v>
      </c>
      <c r="E147" s="25" t="s">
        <v>72</v>
      </c>
      <c r="F147" s="27" t="s">
        <v>266</v>
      </c>
      <c r="G147" s="27" t="s">
        <v>299</v>
      </c>
      <c r="H147" s="28">
        <v>23087.5</v>
      </c>
      <c r="I147" s="28">
        <f>+Table1[[#This Row],[Monto Facturado DOP]]</f>
        <v>23087.5</v>
      </c>
      <c r="J147" s="28">
        <f>+Table1[[#This Row],[Monto Facturado DOP]]-Table1[[#This Row],[Monto Pagado DOP]]</f>
        <v>0</v>
      </c>
      <c r="K147" s="29" t="s">
        <v>496</v>
      </c>
      <c r="L147" s="30">
        <f>+Table1[[#This Row],[Fecha de Documento]]+15</f>
        <v>45107</v>
      </c>
      <c r="V147" s="1"/>
    </row>
    <row r="148" spans="1:22" ht="109.2" x14ac:dyDescent="0.3">
      <c r="A148" s="24">
        <f t="shared" si="2"/>
        <v>139</v>
      </c>
      <c r="B148" s="24" t="s">
        <v>485</v>
      </c>
      <c r="C148" s="25" t="s">
        <v>24</v>
      </c>
      <c r="D148" s="26">
        <v>6250</v>
      </c>
      <c r="E148" s="25" t="s">
        <v>293</v>
      </c>
      <c r="F148" s="27" t="s">
        <v>266</v>
      </c>
      <c r="G148" s="27" t="s">
        <v>299</v>
      </c>
      <c r="H148" s="28">
        <v>39100</v>
      </c>
      <c r="I148" s="28">
        <f>+Table1[[#This Row],[Monto Facturado DOP]]</f>
        <v>39100</v>
      </c>
      <c r="J148" s="28">
        <f>+Table1[[#This Row],[Monto Facturado DOP]]-Table1[[#This Row],[Monto Pagado DOP]]</f>
        <v>0</v>
      </c>
      <c r="K148" s="29" t="s">
        <v>496</v>
      </c>
      <c r="L148" s="30">
        <f>+Table1[[#This Row],[Fecha de Documento]]+15</f>
        <v>45107</v>
      </c>
      <c r="V148" s="1"/>
    </row>
    <row r="149" spans="1:22" ht="124.8" x14ac:dyDescent="0.3">
      <c r="A149" s="24">
        <f t="shared" si="2"/>
        <v>140</v>
      </c>
      <c r="B149" s="24" t="s">
        <v>485</v>
      </c>
      <c r="C149" s="25" t="s">
        <v>24</v>
      </c>
      <c r="D149" s="26">
        <v>6256</v>
      </c>
      <c r="E149" s="25" t="s">
        <v>107</v>
      </c>
      <c r="F149" s="27" t="s">
        <v>266</v>
      </c>
      <c r="G149" s="27" t="s">
        <v>288</v>
      </c>
      <c r="H149" s="28">
        <v>7963.75</v>
      </c>
      <c r="I149" s="28">
        <f>+Table1[[#This Row],[Monto Facturado DOP]]</f>
        <v>7963.75</v>
      </c>
      <c r="J149" s="28">
        <f>+Table1[[#This Row],[Monto Facturado DOP]]-Table1[[#This Row],[Monto Pagado DOP]]</f>
        <v>0</v>
      </c>
      <c r="K149" s="29" t="s">
        <v>496</v>
      </c>
      <c r="L149" s="30">
        <f>+Table1[[#This Row],[Fecha de Documento]]+15</f>
        <v>45107</v>
      </c>
      <c r="V149" s="1"/>
    </row>
    <row r="150" spans="1:22" ht="124.8" x14ac:dyDescent="0.3">
      <c r="A150" s="24">
        <f t="shared" si="2"/>
        <v>141</v>
      </c>
      <c r="B150" s="24" t="s">
        <v>485</v>
      </c>
      <c r="C150" s="25" t="s">
        <v>24</v>
      </c>
      <c r="D150" s="26">
        <v>6259</v>
      </c>
      <c r="E150" s="25" t="s">
        <v>84</v>
      </c>
      <c r="F150" s="27" t="s">
        <v>387</v>
      </c>
      <c r="G150" s="27" t="s">
        <v>388</v>
      </c>
      <c r="H150" s="28">
        <v>93735</v>
      </c>
      <c r="I150" s="28">
        <f>+Table1[[#This Row],[Monto Facturado DOP]]</f>
        <v>93735</v>
      </c>
      <c r="J150" s="28">
        <f>+Table1[[#This Row],[Monto Facturado DOP]]-Table1[[#This Row],[Monto Pagado DOP]]</f>
        <v>0</v>
      </c>
      <c r="K150" s="29" t="s">
        <v>496</v>
      </c>
      <c r="L150" s="30">
        <f>+Table1[[#This Row],[Fecha de Documento]]+15</f>
        <v>45107</v>
      </c>
      <c r="V150" s="1"/>
    </row>
    <row r="151" spans="1:22" ht="124.8" x14ac:dyDescent="0.3">
      <c r="A151" s="24">
        <f t="shared" si="2"/>
        <v>142</v>
      </c>
      <c r="B151" s="24" t="s">
        <v>485</v>
      </c>
      <c r="C151" s="25" t="s">
        <v>45</v>
      </c>
      <c r="D151" s="26">
        <v>6286</v>
      </c>
      <c r="E151" s="25" t="s">
        <v>44</v>
      </c>
      <c r="F151" s="27" t="s">
        <v>42</v>
      </c>
      <c r="G151" s="27" t="s">
        <v>43</v>
      </c>
      <c r="H151" s="28">
        <v>34515</v>
      </c>
      <c r="I151" s="28">
        <f>+Table1[[#This Row],[Monto Facturado DOP]]</f>
        <v>34515</v>
      </c>
      <c r="J151" s="28">
        <f>+Table1[[#This Row],[Monto Facturado DOP]]-Table1[[#This Row],[Monto Pagado DOP]]</f>
        <v>0</v>
      </c>
      <c r="K151" s="29" t="s">
        <v>496</v>
      </c>
      <c r="L151" s="30">
        <f>+Table1[[#This Row],[Fecha de Documento]]+15</f>
        <v>45108</v>
      </c>
      <c r="V151" s="1"/>
    </row>
    <row r="152" spans="1:22" ht="156" x14ac:dyDescent="0.3">
      <c r="A152" s="24">
        <f t="shared" si="2"/>
        <v>143</v>
      </c>
      <c r="B152" s="24" t="s">
        <v>485</v>
      </c>
      <c r="C152" s="25" t="s">
        <v>45</v>
      </c>
      <c r="D152" s="26">
        <v>6288</v>
      </c>
      <c r="E152" s="25" t="s">
        <v>44</v>
      </c>
      <c r="F152" s="27" t="s">
        <v>89</v>
      </c>
      <c r="G152" s="27" t="s">
        <v>90</v>
      </c>
      <c r="H152" s="28">
        <v>218890</v>
      </c>
      <c r="I152" s="28">
        <f>+Table1[[#This Row],[Monto Facturado DOP]]</f>
        <v>218890</v>
      </c>
      <c r="J152" s="28">
        <f>+Table1[[#This Row],[Monto Facturado DOP]]-Table1[[#This Row],[Monto Pagado DOP]]</f>
        <v>0</v>
      </c>
      <c r="K152" s="29" t="s">
        <v>496</v>
      </c>
      <c r="L152" s="30">
        <f>+Table1[[#This Row],[Fecha de Documento]]+15</f>
        <v>45108</v>
      </c>
      <c r="V152" s="1"/>
    </row>
    <row r="153" spans="1:22" ht="140.4" x14ac:dyDescent="0.3">
      <c r="A153" s="24">
        <f t="shared" si="2"/>
        <v>144</v>
      </c>
      <c r="B153" s="24" t="s">
        <v>485</v>
      </c>
      <c r="C153" s="25" t="s">
        <v>45</v>
      </c>
      <c r="D153" s="26">
        <v>6292</v>
      </c>
      <c r="E153" s="25" t="s">
        <v>405</v>
      </c>
      <c r="F153" s="27" t="s">
        <v>404</v>
      </c>
      <c r="G153" s="27" t="s">
        <v>416</v>
      </c>
      <c r="H153" s="28">
        <v>18000</v>
      </c>
      <c r="I153" s="28">
        <f>+Table1[[#This Row],[Monto Facturado DOP]]</f>
        <v>18000</v>
      </c>
      <c r="J153" s="28">
        <f>+Table1[[#This Row],[Monto Facturado DOP]]-Table1[[#This Row],[Monto Pagado DOP]]</f>
        <v>0</v>
      </c>
      <c r="K153" s="29" t="s">
        <v>496</v>
      </c>
      <c r="L153" s="30">
        <f>+Table1[[#This Row],[Fecha de Documento]]+15</f>
        <v>45108</v>
      </c>
      <c r="V153" s="1"/>
    </row>
    <row r="154" spans="1:22" ht="109.2" x14ac:dyDescent="0.3">
      <c r="A154" s="24">
        <f t="shared" si="2"/>
        <v>145</v>
      </c>
      <c r="B154" s="24" t="s">
        <v>485</v>
      </c>
      <c r="C154" s="25" t="s">
        <v>45</v>
      </c>
      <c r="D154" s="26">
        <v>6331</v>
      </c>
      <c r="E154" s="25" t="s">
        <v>47</v>
      </c>
      <c r="F154" s="27" t="s">
        <v>418</v>
      </c>
      <c r="G154" s="27" t="s">
        <v>419</v>
      </c>
      <c r="H154" s="28">
        <v>26662.1</v>
      </c>
      <c r="I154" s="28">
        <f>+Table1[[#This Row],[Monto Facturado DOP]]</f>
        <v>26662.1</v>
      </c>
      <c r="J154" s="28">
        <f>+Table1[[#This Row],[Monto Facturado DOP]]-Table1[[#This Row],[Monto Pagado DOP]]</f>
        <v>0</v>
      </c>
      <c r="K154" s="29" t="s">
        <v>496</v>
      </c>
      <c r="L154" s="30">
        <f>+Table1[[#This Row],[Fecha de Documento]]+15</f>
        <v>45108</v>
      </c>
      <c r="V154" s="1"/>
    </row>
    <row r="155" spans="1:22" ht="124.8" x14ac:dyDescent="0.3">
      <c r="A155" s="24">
        <f t="shared" si="2"/>
        <v>146</v>
      </c>
      <c r="B155" s="24" t="s">
        <v>485</v>
      </c>
      <c r="C155" s="25" t="s">
        <v>45</v>
      </c>
      <c r="D155" s="26">
        <v>6340</v>
      </c>
      <c r="E155" s="25" t="s">
        <v>167</v>
      </c>
      <c r="F155" s="27" t="s">
        <v>266</v>
      </c>
      <c r="G155" s="27" t="s">
        <v>282</v>
      </c>
      <c r="H155" s="28">
        <v>70357.5</v>
      </c>
      <c r="I155" s="28">
        <f>+Table1[[#This Row],[Monto Facturado DOP]]</f>
        <v>70357.5</v>
      </c>
      <c r="J155" s="28">
        <f>+Table1[[#This Row],[Monto Facturado DOP]]-Table1[[#This Row],[Monto Pagado DOP]]</f>
        <v>0</v>
      </c>
      <c r="K155" s="29" t="s">
        <v>496</v>
      </c>
      <c r="L155" s="30">
        <f>+Table1[[#This Row],[Fecha de Documento]]+15</f>
        <v>45108</v>
      </c>
      <c r="V155" s="1"/>
    </row>
    <row r="156" spans="1:22" ht="156" x14ac:dyDescent="0.3">
      <c r="A156" s="24">
        <f t="shared" si="2"/>
        <v>147</v>
      </c>
      <c r="B156" s="24" t="s">
        <v>485</v>
      </c>
      <c r="C156" s="25" t="s">
        <v>45</v>
      </c>
      <c r="D156" s="26">
        <v>6344</v>
      </c>
      <c r="E156" s="25" t="s">
        <v>64</v>
      </c>
      <c r="F156" s="27" t="s">
        <v>62</v>
      </c>
      <c r="G156" s="27" t="s">
        <v>63</v>
      </c>
      <c r="H156" s="28">
        <v>19614.14</v>
      </c>
      <c r="I156" s="28">
        <f>+Table1[[#This Row],[Monto Facturado DOP]]</f>
        <v>19614.14</v>
      </c>
      <c r="J156" s="28">
        <f>+Table1[[#This Row],[Monto Facturado DOP]]-Table1[[#This Row],[Monto Pagado DOP]]</f>
        <v>0</v>
      </c>
      <c r="K156" s="29" t="s">
        <v>496</v>
      </c>
      <c r="L156" s="30">
        <f>+Table1[[#This Row],[Fecha de Documento]]+15</f>
        <v>45108</v>
      </c>
      <c r="V156" s="1"/>
    </row>
    <row r="157" spans="1:22" ht="109.2" x14ac:dyDescent="0.3">
      <c r="A157" s="24">
        <f t="shared" si="2"/>
        <v>148</v>
      </c>
      <c r="B157" s="24" t="s">
        <v>485</v>
      </c>
      <c r="C157" s="25" t="s">
        <v>45</v>
      </c>
      <c r="D157" s="26">
        <v>6347</v>
      </c>
      <c r="E157" s="25" t="s">
        <v>99</v>
      </c>
      <c r="F157" s="27" t="s">
        <v>477</v>
      </c>
      <c r="G157" s="27" t="s">
        <v>480</v>
      </c>
      <c r="H157" s="28">
        <v>70915</v>
      </c>
      <c r="I157" s="28">
        <f>+Table1[[#This Row],[Monto Facturado DOP]]</f>
        <v>70915</v>
      </c>
      <c r="J157" s="28">
        <f>+Table1[[#This Row],[Monto Facturado DOP]]-Table1[[#This Row],[Monto Pagado DOP]]</f>
        <v>0</v>
      </c>
      <c r="K157" s="29" t="s">
        <v>496</v>
      </c>
      <c r="L157" s="30">
        <f>+Table1[[#This Row],[Fecha de Documento]]+15</f>
        <v>45108</v>
      </c>
      <c r="V157" s="1"/>
    </row>
    <row r="158" spans="1:22" ht="109.2" x14ac:dyDescent="0.3">
      <c r="A158" s="24">
        <f t="shared" si="2"/>
        <v>149</v>
      </c>
      <c r="B158" s="24" t="s">
        <v>485</v>
      </c>
      <c r="C158" s="25" t="s">
        <v>45</v>
      </c>
      <c r="D158" s="26">
        <v>6347</v>
      </c>
      <c r="E158" s="25" t="s">
        <v>64</v>
      </c>
      <c r="F158" s="27" t="s">
        <v>477</v>
      </c>
      <c r="G158" s="27" t="s">
        <v>480</v>
      </c>
      <c r="H158" s="28">
        <v>98850</v>
      </c>
      <c r="I158" s="28">
        <f>+Table1[[#This Row],[Monto Facturado DOP]]</f>
        <v>98850</v>
      </c>
      <c r="J158" s="28">
        <f>+Table1[[#This Row],[Monto Facturado DOP]]-Table1[[#This Row],[Monto Pagado DOP]]</f>
        <v>0</v>
      </c>
      <c r="K158" s="29" t="s">
        <v>496</v>
      </c>
      <c r="L158" s="30">
        <f>+Table1[[#This Row],[Fecha de Documento]]+15</f>
        <v>45108</v>
      </c>
      <c r="V158" s="1"/>
    </row>
    <row r="159" spans="1:22" ht="124.8" x14ac:dyDescent="0.3">
      <c r="A159" s="24">
        <f t="shared" si="2"/>
        <v>150</v>
      </c>
      <c r="B159" s="24" t="s">
        <v>485</v>
      </c>
      <c r="C159" s="25" t="s">
        <v>45</v>
      </c>
      <c r="D159" s="26">
        <v>6353</v>
      </c>
      <c r="E159" s="25" t="s">
        <v>15</v>
      </c>
      <c r="F159" s="27" t="s">
        <v>357</v>
      </c>
      <c r="G159" s="27" t="s">
        <v>359</v>
      </c>
      <c r="H159" s="28">
        <v>12540.57</v>
      </c>
      <c r="I159" s="28">
        <f>+Table1[[#This Row],[Monto Facturado DOP]]</f>
        <v>12540.57</v>
      </c>
      <c r="J159" s="28">
        <f>+Table1[[#This Row],[Monto Facturado DOP]]-Table1[[#This Row],[Monto Pagado DOP]]</f>
        <v>0</v>
      </c>
      <c r="K159" s="29" t="s">
        <v>496</v>
      </c>
      <c r="L159" s="30">
        <f>+Table1[[#This Row],[Fecha de Documento]]+15</f>
        <v>45108</v>
      </c>
      <c r="V159" s="1"/>
    </row>
    <row r="160" spans="1:22" ht="156" x14ac:dyDescent="0.3">
      <c r="A160" s="24">
        <f t="shared" si="2"/>
        <v>151</v>
      </c>
      <c r="B160" s="24" t="s">
        <v>485</v>
      </c>
      <c r="C160" s="25" t="s">
        <v>45</v>
      </c>
      <c r="D160" s="26">
        <v>6355</v>
      </c>
      <c r="E160" s="25" t="s">
        <v>79</v>
      </c>
      <c r="F160" s="27" t="s">
        <v>161</v>
      </c>
      <c r="G160" s="27" t="s">
        <v>162</v>
      </c>
      <c r="H160" s="28">
        <v>106380</v>
      </c>
      <c r="I160" s="28">
        <f>+Table1[[#This Row],[Monto Facturado DOP]]</f>
        <v>106380</v>
      </c>
      <c r="J160" s="28">
        <f>+Table1[[#This Row],[Monto Facturado DOP]]-Table1[[#This Row],[Monto Pagado DOP]]</f>
        <v>0</v>
      </c>
      <c r="K160" s="29" t="s">
        <v>496</v>
      </c>
      <c r="L160" s="30">
        <f>+Table1[[#This Row],[Fecha de Documento]]+15</f>
        <v>45108</v>
      </c>
      <c r="V160" s="1"/>
    </row>
    <row r="161" spans="1:22" ht="124.8" x14ac:dyDescent="0.3">
      <c r="A161" s="24">
        <f t="shared" si="2"/>
        <v>152</v>
      </c>
      <c r="B161" s="24" t="s">
        <v>485</v>
      </c>
      <c r="C161" s="25" t="s">
        <v>45</v>
      </c>
      <c r="D161" s="26">
        <v>6357</v>
      </c>
      <c r="E161" s="25" t="s">
        <v>73</v>
      </c>
      <c r="F161" s="27" t="s">
        <v>316</v>
      </c>
      <c r="G161" s="27" t="s">
        <v>324</v>
      </c>
      <c r="H161" s="28">
        <v>30691.8</v>
      </c>
      <c r="I161" s="28">
        <f>+Table1[[#This Row],[Monto Facturado DOP]]</f>
        <v>30691.8</v>
      </c>
      <c r="J161" s="28">
        <f>+Table1[[#This Row],[Monto Facturado DOP]]-Table1[[#This Row],[Monto Pagado DOP]]</f>
        <v>0</v>
      </c>
      <c r="K161" s="29" t="s">
        <v>496</v>
      </c>
      <c r="L161" s="30">
        <f>+Table1[[#This Row],[Fecha de Documento]]+15</f>
        <v>45108</v>
      </c>
      <c r="V161" s="1"/>
    </row>
    <row r="162" spans="1:22" ht="78" x14ac:dyDescent="0.3">
      <c r="A162" s="24">
        <f t="shared" si="2"/>
        <v>153</v>
      </c>
      <c r="B162" s="24" t="s">
        <v>485</v>
      </c>
      <c r="C162" s="25" t="s">
        <v>105</v>
      </c>
      <c r="D162" s="26">
        <v>6360</v>
      </c>
      <c r="E162" s="25" t="s">
        <v>109</v>
      </c>
      <c r="F162" s="27" t="s">
        <v>106</v>
      </c>
      <c r="G162" s="27" t="s">
        <v>108</v>
      </c>
      <c r="H162" s="28">
        <v>22510.94</v>
      </c>
      <c r="I162" s="28">
        <f>+Table1[[#This Row],[Monto Facturado DOP]]</f>
        <v>22510.94</v>
      </c>
      <c r="J162" s="28">
        <f>+Table1[[#This Row],[Monto Facturado DOP]]-Table1[[#This Row],[Monto Pagado DOP]]</f>
        <v>0</v>
      </c>
      <c r="K162" s="29" t="s">
        <v>496</v>
      </c>
      <c r="L162" s="30">
        <f>+Table1[[#This Row],[Fecha de Documento]]+15</f>
        <v>45111</v>
      </c>
      <c r="V162" s="1"/>
    </row>
    <row r="163" spans="1:22" ht="78" x14ac:dyDescent="0.3">
      <c r="A163" s="24">
        <f t="shared" si="2"/>
        <v>154</v>
      </c>
      <c r="B163" s="24" t="s">
        <v>485</v>
      </c>
      <c r="C163" s="25" t="s">
        <v>105</v>
      </c>
      <c r="D163" s="26">
        <v>6360</v>
      </c>
      <c r="E163" s="25" t="s">
        <v>110</v>
      </c>
      <c r="F163" s="27" t="s">
        <v>106</v>
      </c>
      <c r="G163" s="27" t="s">
        <v>108</v>
      </c>
      <c r="H163" s="28">
        <v>23902</v>
      </c>
      <c r="I163" s="28">
        <f>+Table1[[#This Row],[Monto Facturado DOP]]</f>
        <v>23902</v>
      </c>
      <c r="J163" s="28">
        <f>+Table1[[#This Row],[Monto Facturado DOP]]-Table1[[#This Row],[Monto Pagado DOP]]</f>
        <v>0</v>
      </c>
      <c r="K163" s="29" t="s">
        <v>496</v>
      </c>
      <c r="L163" s="30">
        <f>+Table1[[#This Row],[Fecha de Documento]]+15</f>
        <v>45111</v>
      </c>
      <c r="V163" s="1"/>
    </row>
    <row r="164" spans="1:22" ht="156" x14ac:dyDescent="0.3">
      <c r="A164" s="24">
        <f t="shared" si="2"/>
        <v>155</v>
      </c>
      <c r="B164" s="24" t="s">
        <v>485</v>
      </c>
      <c r="C164" s="25" t="s">
        <v>105</v>
      </c>
      <c r="D164" s="26">
        <v>6362</v>
      </c>
      <c r="E164" s="25" t="s">
        <v>67</v>
      </c>
      <c r="F164" s="27" t="s">
        <v>439</v>
      </c>
      <c r="G164" s="27" t="s">
        <v>441</v>
      </c>
      <c r="H164" s="28">
        <v>501500</v>
      </c>
      <c r="I164" s="28">
        <f>+Table1[[#This Row],[Monto Facturado DOP]]</f>
        <v>501500</v>
      </c>
      <c r="J164" s="28">
        <f>+Table1[[#This Row],[Monto Facturado DOP]]-Table1[[#This Row],[Monto Pagado DOP]]</f>
        <v>0</v>
      </c>
      <c r="K164" s="29" t="s">
        <v>496</v>
      </c>
      <c r="L164" s="30">
        <f>+Table1[[#This Row],[Fecha de Documento]]+15</f>
        <v>45111</v>
      </c>
      <c r="V164" s="1"/>
    </row>
    <row r="165" spans="1:22" ht="140.4" x14ac:dyDescent="0.3">
      <c r="A165" s="24">
        <f t="shared" si="2"/>
        <v>156</v>
      </c>
      <c r="B165" s="24" t="s">
        <v>485</v>
      </c>
      <c r="C165" s="25" t="s">
        <v>105</v>
      </c>
      <c r="D165" s="26">
        <v>6364</v>
      </c>
      <c r="E165" s="25" t="s">
        <v>67</v>
      </c>
      <c r="F165" s="27" t="s">
        <v>439</v>
      </c>
      <c r="G165" s="27" t="s">
        <v>440</v>
      </c>
      <c r="H165" s="28">
        <v>620444</v>
      </c>
      <c r="I165" s="28">
        <f>+Table1[[#This Row],[Monto Facturado DOP]]</f>
        <v>620444</v>
      </c>
      <c r="J165" s="28">
        <f>+Table1[[#This Row],[Monto Facturado DOP]]-Table1[[#This Row],[Monto Pagado DOP]]</f>
        <v>0</v>
      </c>
      <c r="K165" s="29" t="s">
        <v>496</v>
      </c>
      <c r="L165" s="30">
        <f>+Table1[[#This Row],[Fecha de Documento]]+15</f>
        <v>45111</v>
      </c>
      <c r="V165" s="1"/>
    </row>
    <row r="166" spans="1:22" ht="140.4" x14ac:dyDescent="0.3">
      <c r="A166" s="24">
        <f t="shared" si="2"/>
        <v>157</v>
      </c>
      <c r="B166" s="24" t="s">
        <v>485</v>
      </c>
      <c r="C166" s="25" t="s">
        <v>105</v>
      </c>
      <c r="D166" s="26">
        <v>6371</v>
      </c>
      <c r="E166" s="25" t="s">
        <v>2</v>
      </c>
      <c r="F166" s="27" t="s">
        <v>369</v>
      </c>
      <c r="G166" s="27" t="s">
        <v>370</v>
      </c>
      <c r="H166" s="28">
        <v>41772</v>
      </c>
      <c r="I166" s="28">
        <f>+Table1[[#This Row],[Monto Facturado DOP]]</f>
        <v>41772</v>
      </c>
      <c r="J166" s="28">
        <f>+Table1[[#This Row],[Monto Facturado DOP]]-Table1[[#This Row],[Monto Pagado DOP]]</f>
        <v>0</v>
      </c>
      <c r="K166" s="29" t="s">
        <v>496</v>
      </c>
      <c r="L166" s="30">
        <f>+Table1[[#This Row],[Fecha de Documento]]+15</f>
        <v>45111</v>
      </c>
      <c r="V166" s="1"/>
    </row>
    <row r="167" spans="1:22" ht="124.8" x14ac:dyDescent="0.3">
      <c r="A167" s="24">
        <f t="shared" si="2"/>
        <v>158</v>
      </c>
      <c r="B167" s="24" t="s">
        <v>485</v>
      </c>
      <c r="C167" s="25" t="s">
        <v>105</v>
      </c>
      <c r="D167" s="26">
        <v>6387</v>
      </c>
      <c r="E167" s="25" t="s">
        <v>72</v>
      </c>
      <c r="F167" s="27" t="s">
        <v>266</v>
      </c>
      <c r="G167" s="27" t="s">
        <v>295</v>
      </c>
      <c r="H167" s="28">
        <v>45948.49</v>
      </c>
      <c r="I167" s="28">
        <f>+Table1[[#This Row],[Monto Facturado DOP]]</f>
        <v>45948.49</v>
      </c>
      <c r="J167" s="28">
        <f>+Table1[[#This Row],[Monto Facturado DOP]]-Table1[[#This Row],[Monto Pagado DOP]]</f>
        <v>0</v>
      </c>
      <c r="K167" s="29" t="s">
        <v>496</v>
      </c>
      <c r="L167" s="30">
        <f>+Table1[[#This Row],[Fecha de Documento]]+15</f>
        <v>45111</v>
      </c>
      <c r="V167" s="1"/>
    </row>
    <row r="168" spans="1:22" ht="124.8" x14ac:dyDescent="0.3">
      <c r="A168" s="24">
        <f t="shared" si="2"/>
        <v>159</v>
      </c>
      <c r="B168" s="24" t="s">
        <v>485</v>
      </c>
      <c r="C168" s="25" t="s">
        <v>105</v>
      </c>
      <c r="D168" s="26">
        <v>6387</v>
      </c>
      <c r="E168" s="25" t="s">
        <v>293</v>
      </c>
      <c r="F168" s="27" t="s">
        <v>266</v>
      </c>
      <c r="G168" s="27" t="s">
        <v>295</v>
      </c>
      <c r="H168" s="28">
        <v>71544.820000000007</v>
      </c>
      <c r="I168" s="28">
        <f>+Table1[[#This Row],[Monto Facturado DOP]]</f>
        <v>71544.820000000007</v>
      </c>
      <c r="J168" s="28">
        <f>+Table1[[#This Row],[Monto Facturado DOP]]-Table1[[#This Row],[Monto Pagado DOP]]</f>
        <v>0</v>
      </c>
      <c r="K168" s="29" t="s">
        <v>496</v>
      </c>
      <c r="L168" s="30">
        <f>+Table1[[#This Row],[Fecha de Documento]]+15</f>
        <v>45111</v>
      </c>
      <c r="V168" s="1"/>
    </row>
    <row r="169" spans="1:22" ht="140.4" x14ac:dyDescent="0.3">
      <c r="A169" s="24">
        <f t="shared" si="2"/>
        <v>160</v>
      </c>
      <c r="B169" s="24" t="s">
        <v>485</v>
      </c>
      <c r="C169" s="25" t="s">
        <v>105</v>
      </c>
      <c r="D169" s="26">
        <v>6389</v>
      </c>
      <c r="E169" s="25" t="s">
        <v>405</v>
      </c>
      <c r="F169" s="27" t="s">
        <v>404</v>
      </c>
      <c r="G169" s="27" t="s">
        <v>414</v>
      </c>
      <c r="H169" s="28">
        <v>95537</v>
      </c>
      <c r="I169" s="28">
        <f>+Table1[[#This Row],[Monto Facturado DOP]]</f>
        <v>95537</v>
      </c>
      <c r="J169" s="28">
        <f>+Table1[[#This Row],[Monto Facturado DOP]]-Table1[[#This Row],[Monto Pagado DOP]]</f>
        <v>0</v>
      </c>
      <c r="K169" s="29" t="s">
        <v>496</v>
      </c>
      <c r="L169" s="30">
        <f>+Table1[[#This Row],[Fecha de Documento]]+15</f>
        <v>45111</v>
      </c>
      <c r="V169" s="1"/>
    </row>
    <row r="170" spans="1:22" ht="140.4" x14ac:dyDescent="0.3">
      <c r="A170" s="24">
        <f t="shared" si="2"/>
        <v>161</v>
      </c>
      <c r="B170" s="24" t="s">
        <v>485</v>
      </c>
      <c r="C170" s="25" t="s">
        <v>105</v>
      </c>
      <c r="D170" s="26">
        <v>6394</v>
      </c>
      <c r="E170" s="25" t="s">
        <v>405</v>
      </c>
      <c r="F170" s="27" t="s">
        <v>404</v>
      </c>
      <c r="G170" s="27" t="s">
        <v>413</v>
      </c>
      <c r="H170" s="28">
        <v>117150</v>
      </c>
      <c r="I170" s="28">
        <f>+Table1[[#This Row],[Monto Facturado DOP]]</f>
        <v>117150</v>
      </c>
      <c r="J170" s="28">
        <f>+Table1[[#This Row],[Monto Facturado DOP]]-Table1[[#This Row],[Monto Pagado DOP]]</f>
        <v>0</v>
      </c>
      <c r="K170" s="29" t="s">
        <v>496</v>
      </c>
      <c r="L170" s="30">
        <f>+Table1[[#This Row],[Fecha de Documento]]+15</f>
        <v>45111</v>
      </c>
      <c r="V170" s="1"/>
    </row>
    <row r="171" spans="1:22" ht="93.6" x14ac:dyDescent="0.3">
      <c r="A171" s="24">
        <f t="shared" si="2"/>
        <v>162</v>
      </c>
      <c r="B171" s="24" t="s">
        <v>485</v>
      </c>
      <c r="C171" s="25" t="s">
        <v>105</v>
      </c>
      <c r="D171" s="26">
        <v>6397</v>
      </c>
      <c r="E171" s="25" t="s">
        <v>167</v>
      </c>
      <c r="F171" s="27" t="s">
        <v>266</v>
      </c>
      <c r="G171" s="27" t="s">
        <v>292</v>
      </c>
      <c r="H171" s="28">
        <v>8364</v>
      </c>
      <c r="I171" s="28">
        <f>+Table1[[#This Row],[Monto Facturado DOP]]</f>
        <v>8364</v>
      </c>
      <c r="J171" s="28">
        <f>+Table1[[#This Row],[Monto Facturado DOP]]-Table1[[#This Row],[Monto Pagado DOP]]</f>
        <v>0</v>
      </c>
      <c r="K171" s="29" t="s">
        <v>496</v>
      </c>
      <c r="L171" s="30">
        <f>+Table1[[#This Row],[Fecha de Documento]]+15</f>
        <v>45111</v>
      </c>
      <c r="V171" s="1"/>
    </row>
    <row r="172" spans="1:22" ht="93.6" x14ac:dyDescent="0.3">
      <c r="A172" s="24">
        <f t="shared" si="2"/>
        <v>163</v>
      </c>
      <c r="B172" s="24" t="s">
        <v>485</v>
      </c>
      <c r="C172" s="25" t="s">
        <v>105</v>
      </c>
      <c r="D172" s="26">
        <v>6397</v>
      </c>
      <c r="E172" s="25" t="s">
        <v>107</v>
      </c>
      <c r="F172" s="27" t="s">
        <v>266</v>
      </c>
      <c r="G172" s="27" t="s">
        <v>292</v>
      </c>
      <c r="H172" s="28">
        <v>44848.26</v>
      </c>
      <c r="I172" s="28">
        <f>+Table1[[#This Row],[Monto Facturado DOP]]</f>
        <v>44848.26</v>
      </c>
      <c r="J172" s="28">
        <f>+Table1[[#This Row],[Monto Facturado DOP]]-Table1[[#This Row],[Monto Pagado DOP]]</f>
        <v>0</v>
      </c>
      <c r="K172" s="29" t="s">
        <v>496</v>
      </c>
      <c r="L172" s="30">
        <f>+Table1[[#This Row],[Fecha de Documento]]+15</f>
        <v>45111</v>
      </c>
      <c r="V172" s="1"/>
    </row>
    <row r="173" spans="1:22" ht="124.8" x14ac:dyDescent="0.3">
      <c r="A173" s="24">
        <f t="shared" si="2"/>
        <v>164</v>
      </c>
      <c r="B173" s="24" t="s">
        <v>485</v>
      </c>
      <c r="C173" s="25" t="s">
        <v>80</v>
      </c>
      <c r="D173" s="26">
        <v>6410</v>
      </c>
      <c r="E173" s="25" t="s">
        <v>73</v>
      </c>
      <c r="F173" s="27" t="s">
        <v>316</v>
      </c>
      <c r="G173" s="27" t="s">
        <v>323</v>
      </c>
      <c r="H173" s="28">
        <v>6800</v>
      </c>
      <c r="I173" s="28">
        <f>+Table1[[#This Row],[Monto Facturado DOP]]</f>
        <v>6800</v>
      </c>
      <c r="J173" s="28">
        <f>+Table1[[#This Row],[Monto Facturado DOP]]-Table1[[#This Row],[Monto Pagado DOP]]</f>
        <v>0</v>
      </c>
      <c r="K173" s="29" t="s">
        <v>496</v>
      </c>
      <c r="L173" s="30">
        <f>+Table1[[#This Row],[Fecha de Documento]]+15</f>
        <v>45112</v>
      </c>
      <c r="V173" s="1"/>
    </row>
    <row r="174" spans="1:22" ht="124.8" x14ac:dyDescent="0.3">
      <c r="A174" s="24">
        <f t="shared" si="2"/>
        <v>165</v>
      </c>
      <c r="B174" s="24" t="s">
        <v>485</v>
      </c>
      <c r="C174" s="25" t="s">
        <v>80</v>
      </c>
      <c r="D174" s="26">
        <v>6412</v>
      </c>
      <c r="E174" s="25" t="s">
        <v>73</v>
      </c>
      <c r="F174" s="27" t="s">
        <v>316</v>
      </c>
      <c r="G174" s="27" t="s">
        <v>322</v>
      </c>
      <c r="H174" s="28">
        <v>8150</v>
      </c>
      <c r="I174" s="28">
        <f>+Table1[[#This Row],[Monto Facturado DOP]]</f>
        <v>8150</v>
      </c>
      <c r="J174" s="28">
        <f>+Table1[[#This Row],[Monto Facturado DOP]]-Table1[[#This Row],[Monto Pagado DOP]]</f>
        <v>0</v>
      </c>
      <c r="K174" s="29" t="s">
        <v>496</v>
      </c>
      <c r="L174" s="30">
        <f>+Table1[[#This Row],[Fecha de Documento]]+15</f>
        <v>45112</v>
      </c>
      <c r="V174" s="1"/>
    </row>
    <row r="175" spans="1:22" ht="124.8" x14ac:dyDescent="0.3">
      <c r="A175" s="24">
        <f t="shared" si="2"/>
        <v>166</v>
      </c>
      <c r="B175" s="24" t="s">
        <v>485</v>
      </c>
      <c r="C175" s="25" t="s">
        <v>80</v>
      </c>
      <c r="D175" s="26">
        <v>6421</v>
      </c>
      <c r="E175" s="25" t="s">
        <v>47</v>
      </c>
      <c r="F175" s="27" t="s">
        <v>437</v>
      </c>
      <c r="G175" s="27" t="s">
        <v>438</v>
      </c>
      <c r="H175" s="28">
        <v>68170.960000000006</v>
      </c>
      <c r="I175" s="28">
        <f>+Table1[[#This Row],[Monto Facturado DOP]]</f>
        <v>68170.960000000006</v>
      </c>
      <c r="J175" s="28">
        <f>+Table1[[#This Row],[Monto Facturado DOP]]-Table1[[#This Row],[Monto Pagado DOP]]</f>
        <v>0</v>
      </c>
      <c r="K175" s="29" t="s">
        <v>496</v>
      </c>
      <c r="L175" s="30">
        <f>+Table1[[#This Row],[Fecha de Documento]]+15</f>
        <v>45112</v>
      </c>
      <c r="V175" s="1"/>
    </row>
    <row r="176" spans="1:22" ht="124.8" x14ac:dyDescent="0.3">
      <c r="A176" s="24">
        <f t="shared" si="2"/>
        <v>167</v>
      </c>
      <c r="B176" s="24" t="s">
        <v>485</v>
      </c>
      <c r="C176" s="25" t="s">
        <v>80</v>
      </c>
      <c r="D176" s="26">
        <v>6426</v>
      </c>
      <c r="E176" s="25" t="s">
        <v>150</v>
      </c>
      <c r="F176" s="27" t="s">
        <v>148</v>
      </c>
      <c r="G176" s="27" t="s">
        <v>149</v>
      </c>
      <c r="H176" s="28">
        <v>146203.95000000001</v>
      </c>
      <c r="I176" s="28">
        <f>+Table1[[#This Row],[Monto Facturado DOP]]</f>
        <v>146203.95000000001</v>
      </c>
      <c r="J176" s="28">
        <f>+Table1[[#This Row],[Monto Facturado DOP]]-Table1[[#This Row],[Monto Pagado DOP]]</f>
        <v>0</v>
      </c>
      <c r="K176" s="29" t="s">
        <v>496</v>
      </c>
      <c r="L176" s="30">
        <f>+Table1[[#This Row],[Fecha de Documento]]+15</f>
        <v>45112</v>
      </c>
      <c r="V176" s="1"/>
    </row>
    <row r="177" spans="1:22" ht="171.6" x14ac:dyDescent="0.3">
      <c r="A177" s="24">
        <f t="shared" si="2"/>
        <v>168</v>
      </c>
      <c r="B177" s="24" t="s">
        <v>485</v>
      </c>
      <c r="C177" s="25" t="s">
        <v>80</v>
      </c>
      <c r="D177" s="26">
        <v>6428</v>
      </c>
      <c r="E177" s="25" t="s">
        <v>92</v>
      </c>
      <c r="F177" s="27" t="s">
        <v>89</v>
      </c>
      <c r="G177" s="27" t="s">
        <v>91</v>
      </c>
      <c r="H177" s="28">
        <v>22892</v>
      </c>
      <c r="I177" s="28">
        <f>+Table1[[#This Row],[Monto Facturado DOP]]</f>
        <v>22892</v>
      </c>
      <c r="J177" s="28">
        <f>+Table1[[#This Row],[Monto Facturado DOP]]-Table1[[#This Row],[Monto Pagado DOP]]</f>
        <v>0</v>
      </c>
      <c r="K177" s="29" t="s">
        <v>496</v>
      </c>
      <c r="L177" s="30">
        <f>+Table1[[#This Row],[Fecha de Documento]]+15</f>
        <v>45112</v>
      </c>
      <c r="V177" s="1"/>
    </row>
    <row r="178" spans="1:22" ht="171.6" x14ac:dyDescent="0.3">
      <c r="A178" s="24">
        <f t="shared" si="2"/>
        <v>169</v>
      </c>
      <c r="B178" s="24" t="s">
        <v>485</v>
      </c>
      <c r="C178" s="25" t="s">
        <v>80</v>
      </c>
      <c r="D178" s="26">
        <v>6432</v>
      </c>
      <c r="E178" s="25" t="s">
        <v>47</v>
      </c>
      <c r="F178" s="27" t="s">
        <v>303</v>
      </c>
      <c r="G178" s="27" t="s">
        <v>304</v>
      </c>
      <c r="H178" s="28">
        <v>65300</v>
      </c>
      <c r="I178" s="28">
        <f>+Table1[[#This Row],[Monto Facturado DOP]]</f>
        <v>65300</v>
      </c>
      <c r="J178" s="28">
        <f>+Table1[[#This Row],[Monto Facturado DOP]]-Table1[[#This Row],[Monto Pagado DOP]]</f>
        <v>0</v>
      </c>
      <c r="K178" s="29" t="s">
        <v>496</v>
      </c>
      <c r="L178" s="30">
        <f>+Table1[[#This Row],[Fecha de Documento]]+15</f>
        <v>45112</v>
      </c>
      <c r="V178" s="1"/>
    </row>
    <row r="179" spans="1:22" ht="187.2" x14ac:dyDescent="0.3">
      <c r="A179" s="24">
        <f t="shared" si="2"/>
        <v>170</v>
      </c>
      <c r="B179" s="24" t="s">
        <v>485</v>
      </c>
      <c r="C179" s="25" t="s">
        <v>70</v>
      </c>
      <c r="D179" s="26">
        <v>6677</v>
      </c>
      <c r="E179" s="25" t="s">
        <v>53</v>
      </c>
      <c r="F179" s="27" t="s">
        <v>483</v>
      </c>
      <c r="G179" s="27" t="s">
        <v>484</v>
      </c>
      <c r="H179" s="28">
        <v>9017177.1300000008</v>
      </c>
      <c r="I179" s="28">
        <f>+Table1[[#This Row],[Monto Facturado DOP]]</f>
        <v>9017177.1300000008</v>
      </c>
      <c r="J179" s="28">
        <f>+Table1[[#This Row],[Monto Facturado DOP]]-Table1[[#This Row],[Monto Pagado DOP]]</f>
        <v>0</v>
      </c>
      <c r="K179" s="29" t="s">
        <v>496</v>
      </c>
      <c r="L179" s="30">
        <f>+Table1[[#This Row],[Fecha de Documento]]+15</f>
        <v>45118</v>
      </c>
      <c r="V179" s="1"/>
    </row>
    <row r="180" spans="1:22" ht="171.6" x14ac:dyDescent="0.3">
      <c r="A180" s="24">
        <f t="shared" si="2"/>
        <v>171</v>
      </c>
      <c r="B180" s="24" t="s">
        <v>485</v>
      </c>
      <c r="C180" s="25" t="s">
        <v>70</v>
      </c>
      <c r="D180" s="26">
        <v>6686</v>
      </c>
      <c r="E180" s="25" t="s">
        <v>21</v>
      </c>
      <c r="F180" s="27" t="s">
        <v>398</v>
      </c>
      <c r="G180" s="27" t="s">
        <v>399</v>
      </c>
      <c r="H180" s="28">
        <v>1011681.73</v>
      </c>
      <c r="I180" s="28">
        <f>+Table1[[#This Row],[Monto Facturado DOP]]</f>
        <v>1011681.73</v>
      </c>
      <c r="J180" s="28">
        <f>+Table1[[#This Row],[Monto Facturado DOP]]-Table1[[#This Row],[Monto Pagado DOP]]</f>
        <v>0</v>
      </c>
      <c r="K180" s="29" t="s">
        <v>496</v>
      </c>
      <c r="L180" s="30">
        <f>+Table1[[#This Row],[Fecha de Documento]]+15</f>
        <v>45118</v>
      </c>
      <c r="V180" s="1"/>
    </row>
    <row r="181" spans="1:22" ht="124.8" x14ac:dyDescent="0.3">
      <c r="A181" s="24">
        <f t="shared" si="2"/>
        <v>172</v>
      </c>
      <c r="B181" s="24" t="s">
        <v>485</v>
      </c>
      <c r="C181" s="25" t="s">
        <v>70</v>
      </c>
      <c r="D181" s="26">
        <v>6691</v>
      </c>
      <c r="E181" s="25" t="s">
        <v>134</v>
      </c>
      <c r="F181" s="27" t="s">
        <v>131</v>
      </c>
      <c r="G181" s="27" t="s">
        <v>133</v>
      </c>
      <c r="H181" s="28">
        <v>321035.03000000003</v>
      </c>
      <c r="I181" s="28">
        <f>+Table1[[#This Row],[Monto Facturado DOP]]</f>
        <v>321035.03000000003</v>
      </c>
      <c r="J181" s="28">
        <f>+Table1[[#This Row],[Monto Facturado DOP]]-Table1[[#This Row],[Monto Pagado DOP]]</f>
        <v>0</v>
      </c>
      <c r="K181" s="29" t="s">
        <v>496</v>
      </c>
      <c r="L181" s="30">
        <f>+Table1[[#This Row],[Fecha de Documento]]+15</f>
        <v>45118</v>
      </c>
      <c r="V181" s="1"/>
    </row>
    <row r="182" spans="1:22" ht="140.4" x14ac:dyDescent="0.3">
      <c r="A182" s="24">
        <f t="shared" si="2"/>
        <v>173</v>
      </c>
      <c r="B182" s="24" t="s">
        <v>485</v>
      </c>
      <c r="C182" s="25" t="s">
        <v>70</v>
      </c>
      <c r="D182" s="26">
        <v>6693</v>
      </c>
      <c r="E182" s="25" t="s">
        <v>18</v>
      </c>
      <c r="F182" s="27" t="s">
        <v>360</v>
      </c>
      <c r="G182" s="27" t="s">
        <v>363</v>
      </c>
      <c r="H182" s="28">
        <v>247939.24</v>
      </c>
      <c r="I182" s="28">
        <f>+Table1[[#This Row],[Monto Facturado DOP]]</f>
        <v>247939.24</v>
      </c>
      <c r="J182" s="28">
        <f>+Table1[[#This Row],[Monto Facturado DOP]]-Table1[[#This Row],[Monto Pagado DOP]]</f>
        <v>0</v>
      </c>
      <c r="K182" s="29" t="s">
        <v>496</v>
      </c>
      <c r="L182" s="30">
        <f>+Table1[[#This Row],[Fecha de Documento]]+15</f>
        <v>45118</v>
      </c>
      <c r="V182" s="1"/>
    </row>
    <row r="183" spans="1:22" ht="124.8" x14ac:dyDescent="0.3">
      <c r="A183" s="24">
        <f t="shared" si="2"/>
        <v>174</v>
      </c>
      <c r="B183" s="24" t="s">
        <v>485</v>
      </c>
      <c r="C183" s="25" t="s">
        <v>3</v>
      </c>
      <c r="D183" s="26">
        <v>6700</v>
      </c>
      <c r="E183" s="25" t="s">
        <v>37</v>
      </c>
      <c r="F183" s="27" t="s">
        <v>34</v>
      </c>
      <c r="G183" s="27" t="s">
        <v>36</v>
      </c>
      <c r="H183" s="28">
        <v>311721.71000000002</v>
      </c>
      <c r="I183" s="28">
        <f>+Table1[[#This Row],[Monto Facturado DOP]]</f>
        <v>311721.71000000002</v>
      </c>
      <c r="J183" s="28">
        <f>+Table1[[#This Row],[Monto Facturado DOP]]-Table1[[#This Row],[Monto Pagado DOP]]</f>
        <v>0</v>
      </c>
      <c r="K183" s="29" t="s">
        <v>496</v>
      </c>
      <c r="L183" s="30">
        <f>+Table1[[#This Row],[Fecha de Documento]]+15</f>
        <v>45119</v>
      </c>
      <c r="V183" s="1"/>
    </row>
    <row r="184" spans="1:22" ht="156" x14ac:dyDescent="0.3">
      <c r="A184" s="24">
        <f t="shared" si="2"/>
        <v>175</v>
      </c>
      <c r="B184" s="24" t="s">
        <v>485</v>
      </c>
      <c r="C184" s="25" t="s">
        <v>3</v>
      </c>
      <c r="D184" s="26">
        <v>6702</v>
      </c>
      <c r="E184" s="25" t="s">
        <v>119</v>
      </c>
      <c r="F184" s="27" t="s">
        <v>473</v>
      </c>
      <c r="G184" s="27" t="s">
        <v>474</v>
      </c>
      <c r="H184" s="28">
        <v>659555.4</v>
      </c>
      <c r="I184" s="28">
        <f>+Table1[[#This Row],[Monto Facturado DOP]]</f>
        <v>659555.4</v>
      </c>
      <c r="J184" s="28">
        <f>+Table1[[#This Row],[Monto Facturado DOP]]-Table1[[#This Row],[Monto Pagado DOP]]</f>
        <v>0</v>
      </c>
      <c r="K184" s="29" t="s">
        <v>496</v>
      </c>
      <c r="L184" s="30">
        <f>+Table1[[#This Row],[Fecha de Documento]]+15</f>
        <v>45119</v>
      </c>
      <c r="V184" s="1"/>
    </row>
    <row r="185" spans="1:22" ht="109.2" x14ac:dyDescent="0.3">
      <c r="A185" s="24">
        <f t="shared" si="2"/>
        <v>176</v>
      </c>
      <c r="B185" s="24" t="s">
        <v>485</v>
      </c>
      <c r="C185" s="25" t="s">
        <v>3</v>
      </c>
      <c r="D185" s="26">
        <v>6707</v>
      </c>
      <c r="E185" s="25" t="s">
        <v>25</v>
      </c>
      <c r="F185" s="27" t="s">
        <v>111</v>
      </c>
      <c r="G185" s="27" t="s">
        <v>114</v>
      </c>
      <c r="H185" s="28">
        <v>454432.16</v>
      </c>
      <c r="I185" s="28">
        <f>+Table1[[#This Row],[Monto Facturado DOP]]</f>
        <v>454432.16</v>
      </c>
      <c r="J185" s="28">
        <f>+Table1[[#This Row],[Monto Facturado DOP]]-Table1[[#This Row],[Monto Pagado DOP]]</f>
        <v>0</v>
      </c>
      <c r="K185" s="29" t="s">
        <v>496</v>
      </c>
      <c r="L185" s="30">
        <f>+Table1[[#This Row],[Fecha de Documento]]+15</f>
        <v>45119</v>
      </c>
      <c r="V185" s="1"/>
    </row>
    <row r="186" spans="1:22" ht="171.6" x14ac:dyDescent="0.3">
      <c r="A186" s="24">
        <f t="shared" si="2"/>
        <v>177</v>
      </c>
      <c r="B186" s="24" t="s">
        <v>485</v>
      </c>
      <c r="C186" s="25" t="s">
        <v>3</v>
      </c>
      <c r="D186" s="26">
        <v>6710</v>
      </c>
      <c r="E186" s="25" t="s">
        <v>128</v>
      </c>
      <c r="F186" s="27" t="s">
        <v>126</v>
      </c>
      <c r="G186" s="27" t="s">
        <v>127</v>
      </c>
      <c r="H186" s="28">
        <v>350460</v>
      </c>
      <c r="I186" s="28">
        <f>+Table1[[#This Row],[Monto Facturado DOP]]</f>
        <v>350460</v>
      </c>
      <c r="J186" s="28">
        <f>+Table1[[#This Row],[Monto Facturado DOP]]-Table1[[#This Row],[Monto Pagado DOP]]</f>
        <v>0</v>
      </c>
      <c r="K186" s="29" t="s">
        <v>496</v>
      </c>
      <c r="L186" s="30">
        <f>+Table1[[#This Row],[Fecha de Documento]]+15</f>
        <v>45119</v>
      </c>
      <c r="V186" s="1"/>
    </row>
    <row r="187" spans="1:22" ht="140.4" x14ac:dyDescent="0.3">
      <c r="A187" s="24">
        <f t="shared" si="2"/>
        <v>178</v>
      </c>
      <c r="B187" s="24" t="s">
        <v>485</v>
      </c>
      <c r="C187" s="25" t="s">
        <v>3</v>
      </c>
      <c r="D187" s="26">
        <v>6714</v>
      </c>
      <c r="E187" s="25" t="s">
        <v>102</v>
      </c>
      <c r="F187" s="27" t="s">
        <v>389</v>
      </c>
      <c r="G187" s="27" t="s">
        <v>390</v>
      </c>
      <c r="H187" s="28">
        <v>236000</v>
      </c>
      <c r="I187" s="28">
        <f>+Table1[[#This Row],[Monto Facturado DOP]]</f>
        <v>236000</v>
      </c>
      <c r="J187" s="28">
        <f>+Table1[[#This Row],[Monto Facturado DOP]]-Table1[[#This Row],[Monto Pagado DOP]]</f>
        <v>0</v>
      </c>
      <c r="K187" s="29" t="s">
        <v>496</v>
      </c>
      <c r="L187" s="30">
        <f>+Table1[[#This Row],[Fecha de Documento]]+15</f>
        <v>45119</v>
      </c>
      <c r="V187" s="1"/>
    </row>
    <row r="188" spans="1:22" ht="109.2" x14ac:dyDescent="0.3">
      <c r="A188" s="24">
        <f t="shared" si="2"/>
        <v>179</v>
      </c>
      <c r="B188" s="24" t="s">
        <v>485</v>
      </c>
      <c r="C188" s="25" t="s">
        <v>3</v>
      </c>
      <c r="D188" s="26">
        <v>6717</v>
      </c>
      <c r="E188" s="25" t="s">
        <v>11</v>
      </c>
      <c r="F188" s="27" t="s">
        <v>342</v>
      </c>
      <c r="G188" s="27" t="s">
        <v>343</v>
      </c>
      <c r="H188" s="28">
        <v>375476</v>
      </c>
      <c r="I188" s="28">
        <f>+Table1[[#This Row],[Monto Facturado DOP]]</f>
        <v>375476</v>
      </c>
      <c r="J188" s="28">
        <f>+Table1[[#This Row],[Monto Facturado DOP]]-Table1[[#This Row],[Monto Pagado DOP]]</f>
        <v>0</v>
      </c>
      <c r="K188" s="29" t="s">
        <v>496</v>
      </c>
      <c r="L188" s="30">
        <f>+Table1[[#This Row],[Fecha de Documento]]+15</f>
        <v>45119</v>
      </c>
      <c r="V188" s="1"/>
    </row>
    <row r="189" spans="1:22" ht="156" x14ac:dyDescent="0.3">
      <c r="A189" s="24">
        <f t="shared" si="2"/>
        <v>180</v>
      </c>
      <c r="B189" s="24" t="s">
        <v>485</v>
      </c>
      <c r="C189" s="25" t="s">
        <v>3</v>
      </c>
      <c r="D189" s="26">
        <v>6722</v>
      </c>
      <c r="E189" s="25" t="s">
        <v>15</v>
      </c>
      <c r="F189" s="27" t="s">
        <v>19</v>
      </c>
      <c r="G189" s="27" t="s">
        <v>20</v>
      </c>
      <c r="H189" s="28">
        <v>2137409.34</v>
      </c>
      <c r="I189" s="28">
        <f>+Table1[[#This Row],[Monto Facturado DOP]]</f>
        <v>2137409.34</v>
      </c>
      <c r="J189" s="28">
        <f>+Table1[[#This Row],[Monto Facturado DOP]]-Table1[[#This Row],[Monto Pagado DOP]]</f>
        <v>0</v>
      </c>
      <c r="K189" s="29" t="s">
        <v>496</v>
      </c>
      <c r="L189" s="30">
        <f>+Table1[[#This Row],[Fecha de Documento]]+15</f>
        <v>45119</v>
      </c>
      <c r="V189" s="1"/>
    </row>
    <row r="190" spans="1:22" ht="109.2" x14ac:dyDescent="0.3">
      <c r="A190" s="24">
        <f t="shared" si="2"/>
        <v>181</v>
      </c>
      <c r="B190" s="24" t="s">
        <v>485</v>
      </c>
      <c r="C190" s="25" t="s">
        <v>3</v>
      </c>
      <c r="D190" s="26">
        <v>6724</v>
      </c>
      <c r="E190" s="25" t="s">
        <v>84</v>
      </c>
      <c r="F190" s="27" t="s">
        <v>357</v>
      </c>
      <c r="G190" s="27" t="s">
        <v>358</v>
      </c>
      <c r="H190" s="28">
        <v>223302.52</v>
      </c>
      <c r="I190" s="28">
        <f>+Table1[[#This Row],[Monto Facturado DOP]]</f>
        <v>223302.52</v>
      </c>
      <c r="J190" s="28">
        <f>+Table1[[#This Row],[Monto Facturado DOP]]-Table1[[#This Row],[Monto Pagado DOP]]</f>
        <v>0</v>
      </c>
      <c r="K190" s="29" t="s">
        <v>496</v>
      </c>
      <c r="L190" s="30">
        <f>+Table1[[#This Row],[Fecha de Documento]]+15</f>
        <v>45119</v>
      </c>
      <c r="V190" s="1"/>
    </row>
    <row r="191" spans="1:22" ht="124.8" x14ac:dyDescent="0.3">
      <c r="A191" s="24">
        <f t="shared" si="2"/>
        <v>182</v>
      </c>
      <c r="B191" s="24" t="s">
        <v>485</v>
      </c>
      <c r="C191" s="25" t="s">
        <v>3</v>
      </c>
      <c r="D191" s="26">
        <v>6730</v>
      </c>
      <c r="E191" s="25" t="s">
        <v>21</v>
      </c>
      <c r="F191" s="27" t="s">
        <v>422</v>
      </c>
      <c r="G191" s="27" t="s">
        <v>432</v>
      </c>
      <c r="H191" s="28">
        <v>326168.52</v>
      </c>
      <c r="I191" s="28">
        <f>+Table1[[#This Row],[Monto Facturado DOP]]</f>
        <v>326168.52</v>
      </c>
      <c r="J191" s="28">
        <f>+Table1[[#This Row],[Monto Facturado DOP]]-Table1[[#This Row],[Monto Pagado DOP]]</f>
        <v>0</v>
      </c>
      <c r="K191" s="29" t="s">
        <v>496</v>
      </c>
      <c r="L191" s="30">
        <f>+Table1[[#This Row],[Fecha de Documento]]+15</f>
        <v>45119</v>
      </c>
      <c r="V191" s="1"/>
    </row>
    <row r="192" spans="1:22" ht="124.8" x14ac:dyDescent="0.3">
      <c r="A192" s="24">
        <f t="shared" si="2"/>
        <v>183</v>
      </c>
      <c r="B192" s="24" t="s">
        <v>485</v>
      </c>
      <c r="C192" s="25" t="s">
        <v>3</v>
      </c>
      <c r="D192" s="26">
        <v>6732</v>
      </c>
      <c r="E192" s="25" t="s">
        <v>153</v>
      </c>
      <c r="F192" s="27" t="s">
        <v>177</v>
      </c>
      <c r="G192" s="27" t="s">
        <v>185</v>
      </c>
      <c r="H192" s="28">
        <v>120057.55</v>
      </c>
      <c r="I192" s="28">
        <f>+Table1[[#This Row],[Monto Facturado DOP]]</f>
        <v>120057.55</v>
      </c>
      <c r="J192" s="28">
        <f>+Table1[[#This Row],[Monto Facturado DOP]]-Table1[[#This Row],[Monto Pagado DOP]]</f>
        <v>0</v>
      </c>
      <c r="K192" s="29" t="s">
        <v>496</v>
      </c>
      <c r="L192" s="30">
        <f>+Table1[[#This Row],[Fecha de Documento]]+15</f>
        <v>45119</v>
      </c>
      <c r="V192" s="1"/>
    </row>
    <row r="193" spans="1:22" ht="140.4" x14ac:dyDescent="0.3">
      <c r="A193" s="24">
        <f t="shared" si="2"/>
        <v>184</v>
      </c>
      <c r="B193" s="24" t="s">
        <v>485</v>
      </c>
      <c r="C193" s="25" t="s">
        <v>3</v>
      </c>
      <c r="D193" s="26">
        <v>6734</v>
      </c>
      <c r="E193" s="25" t="s">
        <v>243</v>
      </c>
      <c r="F193" s="27" t="s">
        <v>241</v>
      </c>
      <c r="G193" s="27" t="s">
        <v>242</v>
      </c>
      <c r="H193" s="28">
        <v>188800</v>
      </c>
      <c r="I193" s="28">
        <f>+Table1[[#This Row],[Monto Facturado DOP]]</f>
        <v>188800</v>
      </c>
      <c r="J193" s="28">
        <f>+Table1[[#This Row],[Monto Facturado DOP]]-Table1[[#This Row],[Monto Pagado DOP]]</f>
        <v>0</v>
      </c>
      <c r="K193" s="29" t="s">
        <v>496</v>
      </c>
      <c r="L193" s="30">
        <f>+Table1[[#This Row],[Fecha de Documento]]+15</f>
        <v>45119</v>
      </c>
      <c r="V193" s="1"/>
    </row>
    <row r="194" spans="1:22" ht="156" x14ac:dyDescent="0.3">
      <c r="A194" s="24">
        <f t="shared" si="2"/>
        <v>185</v>
      </c>
      <c r="B194" s="24" t="s">
        <v>485</v>
      </c>
      <c r="C194" s="25" t="s">
        <v>3</v>
      </c>
      <c r="D194" s="26">
        <v>6735</v>
      </c>
      <c r="E194" s="25" t="s">
        <v>29</v>
      </c>
      <c r="F194" s="27" t="s">
        <v>26</v>
      </c>
      <c r="G194" s="27" t="s">
        <v>28</v>
      </c>
      <c r="H194" s="28">
        <v>91249.03</v>
      </c>
      <c r="I194" s="28">
        <f>+Table1[[#This Row],[Monto Facturado DOP]]</f>
        <v>91249.03</v>
      </c>
      <c r="J194" s="28">
        <f>+Table1[[#This Row],[Monto Facturado DOP]]-Table1[[#This Row],[Monto Pagado DOP]]</f>
        <v>0</v>
      </c>
      <c r="K194" s="29" t="s">
        <v>496</v>
      </c>
      <c r="L194" s="30">
        <f>+Table1[[#This Row],[Fecha de Documento]]+15</f>
        <v>45119</v>
      </c>
      <c r="V194" s="1"/>
    </row>
    <row r="195" spans="1:22" ht="140.4" x14ac:dyDescent="0.3">
      <c r="A195" s="24">
        <f t="shared" si="2"/>
        <v>186</v>
      </c>
      <c r="B195" s="24" t="s">
        <v>485</v>
      </c>
      <c r="C195" s="25" t="s">
        <v>3</v>
      </c>
      <c r="D195" s="26">
        <v>6742</v>
      </c>
      <c r="E195" s="25" t="s">
        <v>259</v>
      </c>
      <c r="F195" s="27" t="s">
        <v>257</v>
      </c>
      <c r="G195" s="27" t="s">
        <v>258</v>
      </c>
      <c r="H195" s="28">
        <v>102992.76</v>
      </c>
      <c r="I195" s="28">
        <f>+Table1[[#This Row],[Monto Facturado DOP]]</f>
        <v>102992.76</v>
      </c>
      <c r="J195" s="28">
        <f>+Table1[[#This Row],[Monto Facturado DOP]]-Table1[[#This Row],[Monto Pagado DOP]]</f>
        <v>0</v>
      </c>
      <c r="K195" s="29" t="s">
        <v>496</v>
      </c>
      <c r="L195" s="30">
        <f>+Table1[[#This Row],[Fecha de Documento]]+15</f>
        <v>45119</v>
      </c>
      <c r="V195" s="1"/>
    </row>
    <row r="196" spans="1:22" ht="109.2" x14ac:dyDescent="0.3">
      <c r="A196" s="24">
        <f t="shared" si="2"/>
        <v>187</v>
      </c>
      <c r="B196" s="24" t="s">
        <v>485</v>
      </c>
      <c r="C196" s="25" t="s">
        <v>3</v>
      </c>
      <c r="D196" s="26">
        <v>6745</v>
      </c>
      <c r="E196" s="25" t="s">
        <v>83</v>
      </c>
      <c r="F196" s="27" t="s">
        <v>422</v>
      </c>
      <c r="G196" s="27" t="s">
        <v>434</v>
      </c>
      <c r="H196" s="28">
        <v>93880.8</v>
      </c>
      <c r="I196" s="28">
        <f>+Table1[[#This Row],[Monto Facturado DOP]]</f>
        <v>93880.8</v>
      </c>
      <c r="J196" s="28">
        <f>+Table1[[#This Row],[Monto Facturado DOP]]-Table1[[#This Row],[Monto Pagado DOP]]</f>
        <v>0</v>
      </c>
      <c r="K196" s="29" t="s">
        <v>496</v>
      </c>
      <c r="L196" s="30">
        <f>+Table1[[#This Row],[Fecha de Documento]]+15</f>
        <v>45119</v>
      </c>
      <c r="V196" s="1"/>
    </row>
    <row r="197" spans="1:22" ht="109.2" x14ac:dyDescent="0.3">
      <c r="A197" s="24">
        <f t="shared" si="2"/>
        <v>188</v>
      </c>
      <c r="B197" s="24" t="s">
        <v>485</v>
      </c>
      <c r="C197" s="25" t="s">
        <v>3</v>
      </c>
      <c r="D197" s="26">
        <v>6745</v>
      </c>
      <c r="E197" s="25" t="s">
        <v>64</v>
      </c>
      <c r="F197" s="27" t="s">
        <v>422</v>
      </c>
      <c r="G197" s="27" t="s">
        <v>434</v>
      </c>
      <c r="H197" s="28">
        <v>97611.96</v>
      </c>
      <c r="I197" s="28">
        <f>+Table1[[#This Row],[Monto Facturado DOP]]</f>
        <v>97611.96</v>
      </c>
      <c r="J197" s="28">
        <f>+Table1[[#This Row],[Monto Facturado DOP]]-Table1[[#This Row],[Monto Pagado DOP]]</f>
        <v>0</v>
      </c>
      <c r="K197" s="29" t="s">
        <v>496</v>
      </c>
      <c r="L197" s="30">
        <f>+Table1[[#This Row],[Fecha de Documento]]+15</f>
        <v>45119</v>
      </c>
      <c r="V197" s="1"/>
    </row>
    <row r="198" spans="1:22" ht="109.2" x14ac:dyDescent="0.3">
      <c r="A198" s="24">
        <f t="shared" si="2"/>
        <v>189</v>
      </c>
      <c r="B198" s="24" t="s">
        <v>485</v>
      </c>
      <c r="C198" s="25" t="s">
        <v>3</v>
      </c>
      <c r="D198" s="26">
        <v>6749</v>
      </c>
      <c r="E198" s="25" t="s">
        <v>182</v>
      </c>
      <c r="F198" s="27" t="s">
        <v>177</v>
      </c>
      <c r="G198" s="27" t="s">
        <v>181</v>
      </c>
      <c r="H198" s="28">
        <v>105259.1</v>
      </c>
      <c r="I198" s="28">
        <f>+Table1[[#This Row],[Monto Facturado DOP]]</f>
        <v>105259.1</v>
      </c>
      <c r="J198" s="28">
        <f>+Table1[[#This Row],[Monto Facturado DOP]]-Table1[[#This Row],[Monto Pagado DOP]]</f>
        <v>0</v>
      </c>
      <c r="K198" s="29" t="s">
        <v>496</v>
      </c>
      <c r="L198" s="30">
        <f>+Table1[[#This Row],[Fecha de Documento]]+15</f>
        <v>45119</v>
      </c>
      <c r="V198" s="1"/>
    </row>
    <row r="199" spans="1:22" ht="109.2" x14ac:dyDescent="0.3">
      <c r="A199" s="24">
        <f t="shared" si="2"/>
        <v>190</v>
      </c>
      <c r="B199" s="24" t="s">
        <v>485</v>
      </c>
      <c r="C199" s="25" t="s">
        <v>3</v>
      </c>
      <c r="D199" s="26">
        <v>6749</v>
      </c>
      <c r="E199" s="25" t="s">
        <v>183</v>
      </c>
      <c r="F199" s="27" t="s">
        <v>177</v>
      </c>
      <c r="G199" s="27" t="s">
        <v>181</v>
      </c>
      <c r="H199" s="28">
        <v>52280.18</v>
      </c>
      <c r="I199" s="28">
        <f>+Table1[[#This Row],[Monto Facturado DOP]]</f>
        <v>52280.18</v>
      </c>
      <c r="J199" s="28">
        <f>+Table1[[#This Row],[Monto Facturado DOP]]-Table1[[#This Row],[Monto Pagado DOP]]</f>
        <v>0</v>
      </c>
      <c r="K199" s="29" t="s">
        <v>496</v>
      </c>
      <c r="L199" s="30">
        <f>+Table1[[#This Row],[Fecha de Documento]]+15</f>
        <v>45119</v>
      </c>
      <c r="V199" s="1"/>
    </row>
    <row r="200" spans="1:22" ht="109.2" x14ac:dyDescent="0.3">
      <c r="A200" s="24">
        <f t="shared" si="2"/>
        <v>191</v>
      </c>
      <c r="B200" s="24" t="s">
        <v>485</v>
      </c>
      <c r="C200" s="25" t="s">
        <v>3</v>
      </c>
      <c r="D200" s="26">
        <v>6749</v>
      </c>
      <c r="E200" s="25" t="s">
        <v>69</v>
      </c>
      <c r="F200" s="27" t="s">
        <v>177</v>
      </c>
      <c r="G200" s="27" t="s">
        <v>181</v>
      </c>
      <c r="H200" s="28">
        <v>18160.2</v>
      </c>
      <c r="I200" s="28">
        <f>+Table1[[#This Row],[Monto Facturado DOP]]</f>
        <v>18160.2</v>
      </c>
      <c r="J200" s="28">
        <f>+Table1[[#This Row],[Monto Facturado DOP]]-Table1[[#This Row],[Monto Pagado DOP]]</f>
        <v>0</v>
      </c>
      <c r="K200" s="29" t="s">
        <v>496</v>
      </c>
      <c r="L200" s="30">
        <f>+Table1[[#This Row],[Fecha de Documento]]+15</f>
        <v>45119</v>
      </c>
      <c r="V200" s="1"/>
    </row>
    <row r="201" spans="1:22" ht="109.2" x14ac:dyDescent="0.3">
      <c r="A201" s="24">
        <f t="shared" si="2"/>
        <v>192</v>
      </c>
      <c r="B201" s="24" t="s">
        <v>485</v>
      </c>
      <c r="C201" s="25" t="s">
        <v>3</v>
      </c>
      <c r="D201" s="26">
        <v>6750</v>
      </c>
      <c r="E201" s="25" t="s">
        <v>231</v>
      </c>
      <c r="F201" s="27" t="s">
        <v>266</v>
      </c>
      <c r="G201" s="27" t="s">
        <v>270</v>
      </c>
      <c r="H201" s="28">
        <v>89906.7</v>
      </c>
      <c r="I201" s="28">
        <f>+Table1[[#This Row],[Monto Facturado DOP]]</f>
        <v>89906.7</v>
      </c>
      <c r="J201" s="28">
        <f>+Table1[[#This Row],[Monto Facturado DOP]]-Table1[[#This Row],[Monto Pagado DOP]]</f>
        <v>0</v>
      </c>
      <c r="K201" s="29" t="s">
        <v>496</v>
      </c>
      <c r="L201" s="30">
        <f>+Table1[[#This Row],[Fecha de Documento]]+15</f>
        <v>45119</v>
      </c>
      <c r="V201" s="1"/>
    </row>
    <row r="202" spans="1:22" ht="109.2" x14ac:dyDescent="0.3">
      <c r="A202" s="24">
        <f t="shared" si="2"/>
        <v>193</v>
      </c>
      <c r="B202" s="24" t="s">
        <v>485</v>
      </c>
      <c r="C202" s="25" t="s">
        <v>3</v>
      </c>
      <c r="D202" s="26">
        <v>6750</v>
      </c>
      <c r="E202" s="25" t="s">
        <v>167</v>
      </c>
      <c r="F202" s="27" t="s">
        <v>266</v>
      </c>
      <c r="G202" s="27" t="s">
        <v>270</v>
      </c>
      <c r="H202" s="28">
        <v>31275</v>
      </c>
      <c r="I202" s="28">
        <f>+Table1[[#This Row],[Monto Facturado DOP]]</f>
        <v>31275</v>
      </c>
      <c r="J202" s="28">
        <f>+Table1[[#This Row],[Monto Facturado DOP]]-Table1[[#This Row],[Monto Pagado DOP]]</f>
        <v>0</v>
      </c>
      <c r="K202" s="29" t="s">
        <v>496</v>
      </c>
      <c r="L202" s="30">
        <f>+Table1[[#This Row],[Fecha de Documento]]+15</f>
        <v>45119</v>
      </c>
      <c r="V202" s="1"/>
    </row>
    <row r="203" spans="1:22" ht="109.2" x14ac:dyDescent="0.3">
      <c r="A203" s="24">
        <f t="shared" si="2"/>
        <v>194</v>
      </c>
      <c r="B203" s="24" t="s">
        <v>485</v>
      </c>
      <c r="C203" s="25" t="s">
        <v>3</v>
      </c>
      <c r="D203" s="26">
        <v>6750</v>
      </c>
      <c r="E203" s="25" t="s">
        <v>110</v>
      </c>
      <c r="F203" s="27" t="s">
        <v>266</v>
      </c>
      <c r="G203" s="27" t="s">
        <v>270</v>
      </c>
      <c r="H203" s="28">
        <v>21505.5</v>
      </c>
      <c r="I203" s="28">
        <f>+Table1[[#This Row],[Monto Facturado DOP]]</f>
        <v>21505.5</v>
      </c>
      <c r="J203" s="28">
        <f>+Table1[[#This Row],[Monto Facturado DOP]]-Table1[[#This Row],[Monto Pagado DOP]]</f>
        <v>0</v>
      </c>
      <c r="K203" s="29" t="s">
        <v>496</v>
      </c>
      <c r="L203" s="30">
        <f>+Table1[[#This Row],[Fecha de Documento]]+15</f>
        <v>45119</v>
      </c>
      <c r="V203" s="1"/>
    </row>
    <row r="204" spans="1:22" ht="109.2" x14ac:dyDescent="0.3">
      <c r="A204" s="24">
        <f t="shared" ref="A204:A267" si="3">+A203+1</f>
        <v>195</v>
      </c>
      <c r="B204" s="24" t="s">
        <v>485</v>
      </c>
      <c r="C204" s="25" t="s">
        <v>3</v>
      </c>
      <c r="D204" s="26">
        <v>6752</v>
      </c>
      <c r="E204" s="25" t="s">
        <v>85</v>
      </c>
      <c r="F204" s="27" t="s">
        <v>252</v>
      </c>
      <c r="G204" s="27" t="s">
        <v>253</v>
      </c>
      <c r="H204" s="28">
        <v>151026.1</v>
      </c>
      <c r="I204" s="28">
        <f>+Table1[[#This Row],[Monto Facturado DOP]]</f>
        <v>151026.1</v>
      </c>
      <c r="J204" s="28">
        <f>+Table1[[#This Row],[Monto Facturado DOP]]-Table1[[#This Row],[Monto Pagado DOP]]</f>
        <v>0</v>
      </c>
      <c r="K204" s="29" t="s">
        <v>496</v>
      </c>
      <c r="L204" s="30">
        <f>+Table1[[#This Row],[Fecha de Documento]]+15</f>
        <v>45119</v>
      </c>
      <c r="V204" s="1"/>
    </row>
    <row r="205" spans="1:22" ht="109.2" x14ac:dyDescent="0.3">
      <c r="A205" s="24">
        <f t="shared" si="3"/>
        <v>196</v>
      </c>
      <c r="B205" s="24" t="s">
        <v>485</v>
      </c>
      <c r="C205" s="25" t="s">
        <v>3</v>
      </c>
      <c r="D205" s="26">
        <v>6752</v>
      </c>
      <c r="E205" s="25" t="s">
        <v>123</v>
      </c>
      <c r="F205" s="27" t="s">
        <v>252</v>
      </c>
      <c r="G205" s="27" t="s">
        <v>253</v>
      </c>
      <c r="H205" s="28">
        <v>287262.95</v>
      </c>
      <c r="I205" s="28">
        <f>+Table1[[#This Row],[Monto Facturado DOP]]</f>
        <v>287262.95</v>
      </c>
      <c r="J205" s="28">
        <f>+Table1[[#This Row],[Monto Facturado DOP]]-Table1[[#This Row],[Monto Pagado DOP]]</f>
        <v>0</v>
      </c>
      <c r="K205" s="29" t="s">
        <v>496</v>
      </c>
      <c r="L205" s="30">
        <f>+Table1[[#This Row],[Fecha de Documento]]+15</f>
        <v>45119</v>
      </c>
      <c r="V205" s="1"/>
    </row>
    <row r="206" spans="1:22" ht="171.6" x14ac:dyDescent="0.3">
      <c r="A206" s="24">
        <f t="shared" si="3"/>
        <v>197</v>
      </c>
      <c r="B206" s="24" t="s">
        <v>485</v>
      </c>
      <c r="C206" s="25" t="s">
        <v>3</v>
      </c>
      <c r="D206" s="26">
        <v>6758</v>
      </c>
      <c r="E206" s="25" t="s">
        <v>2</v>
      </c>
      <c r="F206" s="27" t="s">
        <v>1</v>
      </c>
      <c r="G206" s="27" t="s">
        <v>4</v>
      </c>
      <c r="H206" s="28">
        <v>542800</v>
      </c>
      <c r="I206" s="28">
        <f>+Table1[[#This Row],[Monto Facturado DOP]]</f>
        <v>542800</v>
      </c>
      <c r="J206" s="28">
        <f>+Table1[[#This Row],[Monto Facturado DOP]]-Table1[[#This Row],[Monto Pagado DOP]]</f>
        <v>0</v>
      </c>
      <c r="K206" s="29" t="s">
        <v>496</v>
      </c>
      <c r="L206" s="30">
        <f>+Table1[[#This Row],[Fecha de Documento]]+15</f>
        <v>45119</v>
      </c>
      <c r="V206" s="1"/>
    </row>
    <row r="207" spans="1:22" ht="124.8" x14ac:dyDescent="0.3">
      <c r="A207" s="24">
        <f t="shared" si="3"/>
        <v>198</v>
      </c>
      <c r="B207" s="24" t="s">
        <v>485</v>
      </c>
      <c r="C207" s="25" t="s">
        <v>3</v>
      </c>
      <c r="D207" s="26">
        <v>6759</v>
      </c>
      <c r="E207" s="25" t="s">
        <v>180</v>
      </c>
      <c r="F207" s="27" t="s">
        <v>177</v>
      </c>
      <c r="G207" s="27" t="s">
        <v>179</v>
      </c>
      <c r="H207" s="28">
        <v>130797.1</v>
      </c>
      <c r="I207" s="28">
        <f>+Table1[[#This Row],[Monto Facturado DOP]]</f>
        <v>130797.1</v>
      </c>
      <c r="J207" s="28">
        <f>+Table1[[#This Row],[Monto Facturado DOP]]-Table1[[#This Row],[Monto Pagado DOP]]</f>
        <v>0</v>
      </c>
      <c r="K207" s="29" t="s">
        <v>496</v>
      </c>
      <c r="L207" s="30">
        <f>+Table1[[#This Row],[Fecha de Documento]]+15</f>
        <v>45119</v>
      </c>
      <c r="V207" s="1"/>
    </row>
    <row r="208" spans="1:22" ht="156" x14ac:dyDescent="0.3">
      <c r="A208" s="24">
        <f t="shared" si="3"/>
        <v>199</v>
      </c>
      <c r="B208" s="24" t="s">
        <v>485</v>
      </c>
      <c r="C208" s="25" t="s">
        <v>3</v>
      </c>
      <c r="D208" s="26">
        <v>6765</v>
      </c>
      <c r="E208" s="25" t="s">
        <v>40</v>
      </c>
      <c r="F208" s="27" t="s">
        <v>192</v>
      </c>
      <c r="G208" s="27" t="s">
        <v>193</v>
      </c>
      <c r="H208" s="28">
        <v>140000</v>
      </c>
      <c r="I208" s="28">
        <f>+Table1[[#This Row],[Monto Facturado DOP]]</f>
        <v>140000</v>
      </c>
      <c r="J208" s="28">
        <f>+Table1[[#This Row],[Monto Facturado DOP]]-Table1[[#This Row],[Monto Pagado DOP]]</f>
        <v>0</v>
      </c>
      <c r="K208" s="29" t="s">
        <v>496</v>
      </c>
      <c r="L208" s="30">
        <f>+Table1[[#This Row],[Fecha de Documento]]+15</f>
        <v>45119</v>
      </c>
      <c r="V208" s="1"/>
    </row>
    <row r="209" spans="1:22" ht="156" x14ac:dyDescent="0.3">
      <c r="A209" s="24">
        <f t="shared" si="3"/>
        <v>200</v>
      </c>
      <c r="B209" s="24" t="s">
        <v>485</v>
      </c>
      <c r="C209" s="25" t="s">
        <v>3</v>
      </c>
      <c r="D209" s="26">
        <v>6773</v>
      </c>
      <c r="E209" s="25" t="s">
        <v>32</v>
      </c>
      <c r="F209" s="27" t="s">
        <v>141</v>
      </c>
      <c r="G209" s="27" t="s">
        <v>142</v>
      </c>
      <c r="H209" s="28">
        <v>584947.59</v>
      </c>
      <c r="I209" s="28">
        <f>+Table1[[#This Row],[Monto Facturado DOP]]</f>
        <v>584947.59</v>
      </c>
      <c r="J209" s="28">
        <f>+Table1[[#This Row],[Monto Facturado DOP]]-Table1[[#This Row],[Monto Pagado DOP]]</f>
        <v>0</v>
      </c>
      <c r="K209" s="29" t="s">
        <v>496</v>
      </c>
      <c r="L209" s="30">
        <f>+Table1[[#This Row],[Fecha de Documento]]+15</f>
        <v>45119</v>
      </c>
      <c r="V209" s="1"/>
    </row>
    <row r="210" spans="1:22" ht="124.8" x14ac:dyDescent="0.3">
      <c r="A210" s="24">
        <f t="shared" si="3"/>
        <v>201</v>
      </c>
      <c r="B210" s="24" t="s">
        <v>485</v>
      </c>
      <c r="C210" s="25" t="s">
        <v>3</v>
      </c>
      <c r="D210" s="26">
        <v>6776</v>
      </c>
      <c r="E210" s="25" t="s">
        <v>86</v>
      </c>
      <c r="F210" s="27" t="s">
        <v>177</v>
      </c>
      <c r="G210" s="27" t="s">
        <v>178</v>
      </c>
      <c r="H210" s="28">
        <v>101911.5</v>
      </c>
      <c r="I210" s="28">
        <f>+Table1[[#This Row],[Monto Facturado DOP]]</f>
        <v>101911.5</v>
      </c>
      <c r="J210" s="28">
        <f>+Table1[[#This Row],[Monto Facturado DOP]]-Table1[[#This Row],[Monto Pagado DOP]]</f>
        <v>0</v>
      </c>
      <c r="K210" s="29" t="s">
        <v>496</v>
      </c>
      <c r="L210" s="30">
        <f>+Table1[[#This Row],[Fecha de Documento]]+15</f>
        <v>45119</v>
      </c>
      <c r="V210" s="1"/>
    </row>
    <row r="211" spans="1:22" ht="140.4" x14ac:dyDescent="0.3">
      <c r="A211" s="24">
        <f t="shared" si="3"/>
        <v>202</v>
      </c>
      <c r="B211" s="24" t="s">
        <v>485</v>
      </c>
      <c r="C211" s="25" t="s">
        <v>3</v>
      </c>
      <c r="D211" s="26">
        <v>6778</v>
      </c>
      <c r="E211" s="25" t="s">
        <v>88</v>
      </c>
      <c r="F211" s="27" t="s">
        <v>196</v>
      </c>
      <c r="G211" s="27" t="s">
        <v>197</v>
      </c>
      <c r="H211" s="28">
        <v>99863.4</v>
      </c>
      <c r="I211" s="28">
        <f>+Table1[[#This Row],[Monto Facturado DOP]]</f>
        <v>99863.4</v>
      </c>
      <c r="J211" s="28">
        <f>+Table1[[#This Row],[Monto Facturado DOP]]-Table1[[#This Row],[Monto Pagado DOP]]</f>
        <v>0</v>
      </c>
      <c r="K211" s="29" t="s">
        <v>496</v>
      </c>
      <c r="L211" s="30">
        <f>+Table1[[#This Row],[Fecha de Documento]]+15</f>
        <v>45119</v>
      </c>
      <c r="V211" s="1"/>
    </row>
    <row r="212" spans="1:22" ht="124.8" x14ac:dyDescent="0.3">
      <c r="A212" s="24">
        <f t="shared" si="3"/>
        <v>203</v>
      </c>
      <c r="B212" s="24" t="s">
        <v>485</v>
      </c>
      <c r="C212" s="25" t="s">
        <v>3</v>
      </c>
      <c r="D212" s="26">
        <v>6780</v>
      </c>
      <c r="E212" s="25" t="s">
        <v>72</v>
      </c>
      <c r="F212" s="27" t="s">
        <v>266</v>
      </c>
      <c r="G212" s="27" t="s">
        <v>301</v>
      </c>
      <c r="H212" s="28">
        <v>37435.5</v>
      </c>
      <c r="I212" s="28">
        <f>+Table1[[#This Row],[Monto Facturado DOP]]</f>
        <v>37435.5</v>
      </c>
      <c r="J212" s="28">
        <f>+Table1[[#This Row],[Monto Facturado DOP]]-Table1[[#This Row],[Monto Pagado DOP]]</f>
        <v>0</v>
      </c>
      <c r="K212" s="29" t="s">
        <v>496</v>
      </c>
      <c r="L212" s="30">
        <f>+Table1[[#This Row],[Fecha de Documento]]+15</f>
        <v>45119</v>
      </c>
      <c r="V212" s="1"/>
    </row>
    <row r="213" spans="1:22" ht="124.8" x14ac:dyDescent="0.3">
      <c r="A213" s="24">
        <f t="shared" si="3"/>
        <v>204</v>
      </c>
      <c r="B213" s="24" t="s">
        <v>485</v>
      </c>
      <c r="C213" s="25" t="s">
        <v>3</v>
      </c>
      <c r="D213" s="26">
        <v>6780</v>
      </c>
      <c r="E213" s="25" t="s">
        <v>293</v>
      </c>
      <c r="F213" s="27" t="s">
        <v>266</v>
      </c>
      <c r="G213" s="27" t="s">
        <v>301</v>
      </c>
      <c r="H213" s="28">
        <v>41300.03</v>
      </c>
      <c r="I213" s="28">
        <f>+Table1[[#This Row],[Monto Facturado DOP]]</f>
        <v>41300.03</v>
      </c>
      <c r="J213" s="28">
        <f>+Table1[[#This Row],[Monto Facturado DOP]]-Table1[[#This Row],[Monto Pagado DOP]]</f>
        <v>0</v>
      </c>
      <c r="K213" s="29" t="s">
        <v>496</v>
      </c>
      <c r="L213" s="30">
        <f>+Table1[[#This Row],[Fecha de Documento]]+15</f>
        <v>45119</v>
      </c>
      <c r="V213" s="1"/>
    </row>
    <row r="214" spans="1:22" ht="93.6" x14ac:dyDescent="0.3">
      <c r="A214" s="24">
        <f t="shared" si="3"/>
        <v>205</v>
      </c>
      <c r="B214" s="24" t="s">
        <v>485</v>
      </c>
      <c r="C214" s="25" t="s">
        <v>3</v>
      </c>
      <c r="D214" s="26">
        <v>6784</v>
      </c>
      <c r="E214" s="25" t="s">
        <v>51</v>
      </c>
      <c r="F214" s="27" t="s">
        <v>46</v>
      </c>
      <c r="G214" s="27" t="s">
        <v>50</v>
      </c>
      <c r="H214" s="28">
        <v>467979.79</v>
      </c>
      <c r="I214" s="28">
        <f>+Table1[[#This Row],[Monto Facturado DOP]]</f>
        <v>467979.79</v>
      </c>
      <c r="J214" s="28">
        <f>+Table1[[#This Row],[Monto Facturado DOP]]-Table1[[#This Row],[Monto Pagado DOP]]</f>
        <v>0</v>
      </c>
      <c r="K214" s="29" t="s">
        <v>496</v>
      </c>
      <c r="L214" s="30">
        <f>+Table1[[#This Row],[Fecha de Documento]]+15</f>
        <v>45119</v>
      </c>
      <c r="V214" s="1"/>
    </row>
    <row r="215" spans="1:22" ht="156" x14ac:dyDescent="0.3">
      <c r="A215" s="24">
        <f t="shared" si="3"/>
        <v>206</v>
      </c>
      <c r="B215" s="24" t="s">
        <v>485</v>
      </c>
      <c r="C215" s="25" t="s">
        <v>3</v>
      </c>
      <c r="D215" s="26">
        <v>6789</v>
      </c>
      <c r="E215" s="25" t="s">
        <v>119</v>
      </c>
      <c r="F215" s="27" t="s">
        <v>244</v>
      </c>
      <c r="G215" s="27" t="s">
        <v>246</v>
      </c>
      <c r="H215" s="28">
        <v>104618.8</v>
      </c>
      <c r="I215" s="28">
        <f>+Table1[[#This Row],[Monto Facturado DOP]]</f>
        <v>104618.8</v>
      </c>
      <c r="J215" s="28">
        <f>+Table1[[#This Row],[Monto Facturado DOP]]-Table1[[#This Row],[Monto Pagado DOP]]</f>
        <v>0</v>
      </c>
      <c r="K215" s="29" t="s">
        <v>496</v>
      </c>
      <c r="L215" s="30">
        <f>+Table1[[#This Row],[Fecha de Documento]]+15</f>
        <v>45119</v>
      </c>
      <c r="V215" s="1"/>
    </row>
    <row r="216" spans="1:22" ht="93.6" x14ac:dyDescent="0.3">
      <c r="A216" s="24">
        <f t="shared" si="3"/>
        <v>207</v>
      </c>
      <c r="B216" s="24" t="s">
        <v>485</v>
      </c>
      <c r="C216" s="25" t="s">
        <v>3</v>
      </c>
      <c r="D216" s="26">
        <v>6791</v>
      </c>
      <c r="E216" s="25" t="s">
        <v>51</v>
      </c>
      <c r="F216" s="27" t="s">
        <v>46</v>
      </c>
      <c r="G216" s="27" t="s">
        <v>52</v>
      </c>
      <c r="H216" s="28">
        <v>1655287.37</v>
      </c>
      <c r="I216" s="28">
        <f>+Table1[[#This Row],[Monto Facturado DOP]]</f>
        <v>1655287.37</v>
      </c>
      <c r="J216" s="28">
        <f>+Table1[[#This Row],[Monto Facturado DOP]]-Table1[[#This Row],[Monto Pagado DOP]]</f>
        <v>0</v>
      </c>
      <c r="K216" s="29" t="s">
        <v>496</v>
      </c>
      <c r="L216" s="30">
        <f>+Table1[[#This Row],[Fecha de Documento]]+15</f>
        <v>45119</v>
      </c>
      <c r="V216" s="1"/>
    </row>
    <row r="217" spans="1:22" ht="93.6" x14ac:dyDescent="0.3">
      <c r="A217" s="24">
        <f t="shared" si="3"/>
        <v>208</v>
      </c>
      <c r="B217" s="24" t="s">
        <v>485</v>
      </c>
      <c r="C217" s="25" t="s">
        <v>3</v>
      </c>
      <c r="D217" s="26">
        <v>6794</v>
      </c>
      <c r="E217" s="25" t="s">
        <v>167</v>
      </c>
      <c r="F217" s="27" t="s">
        <v>266</v>
      </c>
      <c r="G217" s="27" t="s">
        <v>280</v>
      </c>
      <c r="H217" s="28">
        <v>11925.38</v>
      </c>
      <c r="I217" s="28">
        <f>+Table1[[#This Row],[Monto Facturado DOP]]</f>
        <v>11925.38</v>
      </c>
      <c r="J217" s="28">
        <f>+Table1[[#This Row],[Monto Facturado DOP]]-Table1[[#This Row],[Monto Pagado DOP]]</f>
        <v>0</v>
      </c>
      <c r="K217" s="29" t="s">
        <v>496</v>
      </c>
      <c r="L217" s="30">
        <f>+Table1[[#This Row],[Fecha de Documento]]+15</f>
        <v>45119</v>
      </c>
      <c r="V217" s="1"/>
    </row>
    <row r="218" spans="1:22" ht="93.6" x14ac:dyDescent="0.3">
      <c r="A218" s="24">
        <f t="shared" si="3"/>
        <v>209</v>
      </c>
      <c r="B218" s="24" t="s">
        <v>485</v>
      </c>
      <c r="C218" s="25" t="s">
        <v>3</v>
      </c>
      <c r="D218" s="26">
        <v>6794</v>
      </c>
      <c r="E218" s="25" t="s">
        <v>110</v>
      </c>
      <c r="F218" s="27" t="s">
        <v>266</v>
      </c>
      <c r="G218" s="27" t="s">
        <v>280</v>
      </c>
      <c r="H218" s="28">
        <v>93699.38</v>
      </c>
      <c r="I218" s="28">
        <f>+Table1[[#This Row],[Monto Facturado DOP]]</f>
        <v>93699.38</v>
      </c>
      <c r="J218" s="28">
        <f>+Table1[[#This Row],[Monto Facturado DOP]]-Table1[[#This Row],[Monto Pagado DOP]]</f>
        <v>0</v>
      </c>
      <c r="K218" s="29" t="s">
        <v>496</v>
      </c>
      <c r="L218" s="30">
        <f>+Table1[[#This Row],[Fecha de Documento]]+15</f>
        <v>45119</v>
      </c>
      <c r="V218" s="1"/>
    </row>
    <row r="219" spans="1:22" ht="124.8" x14ac:dyDescent="0.3">
      <c r="A219" s="24">
        <f t="shared" si="3"/>
        <v>210</v>
      </c>
      <c r="B219" s="24" t="s">
        <v>485</v>
      </c>
      <c r="C219" s="25" t="s">
        <v>3</v>
      </c>
      <c r="D219" s="26">
        <v>6797</v>
      </c>
      <c r="E219" s="25" t="s">
        <v>58</v>
      </c>
      <c r="F219" s="27" t="s">
        <v>198</v>
      </c>
      <c r="G219" s="27" t="s">
        <v>199</v>
      </c>
      <c r="H219" s="28">
        <v>69800</v>
      </c>
      <c r="I219" s="28">
        <f>+Table1[[#This Row],[Monto Facturado DOP]]</f>
        <v>69800</v>
      </c>
      <c r="J219" s="28">
        <f>+Table1[[#This Row],[Monto Facturado DOP]]-Table1[[#This Row],[Monto Pagado DOP]]</f>
        <v>0</v>
      </c>
      <c r="K219" s="29" t="s">
        <v>496</v>
      </c>
      <c r="L219" s="30">
        <f>+Table1[[#This Row],[Fecha de Documento]]+15</f>
        <v>45119</v>
      </c>
      <c r="V219" s="1"/>
    </row>
    <row r="220" spans="1:22" ht="156" x14ac:dyDescent="0.3">
      <c r="A220" s="24">
        <f t="shared" si="3"/>
        <v>211</v>
      </c>
      <c r="B220" s="24" t="s">
        <v>485</v>
      </c>
      <c r="C220" s="25" t="s">
        <v>3</v>
      </c>
      <c r="D220" s="26">
        <v>6799</v>
      </c>
      <c r="E220" s="25" t="s">
        <v>155</v>
      </c>
      <c r="F220" s="27" t="s">
        <v>444</v>
      </c>
      <c r="G220" s="27" t="s">
        <v>445</v>
      </c>
      <c r="H220" s="28">
        <v>191001.88</v>
      </c>
      <c r="I220" s="28">
        <f>+Table1[[#This Row],[Monto Facturado DOP]]</f>
        <v>191001.88</v>
      </c>
      <c r="J220" s="28">
        <f>+Table1[[#This Row],[Monto Facturado DOP]]-Table1[[#This Row],[Monto Pagado DOP]]</f>
        <v>0</v>
      </c>
      <c r="K220" s="29" t="s">
        <v>496</v>
      </c>
      <c r="L220" s="30">
        <f>+Table1[[#This Row],[Fecha de Documento]]+15</f>
        <v>45119</v>
      </c>
      <c r="V220" s="1"/>
    </row>
    <row r="221" spans="1:22" ht="109.2" x14ac:dyDescent="0.3">
      <c r="A221" s="24">
        <f t="shared" si="3"/>
        <v>212</v>
      </c>
      <c r="B221" s="24" t="s">
        <v>485</v>
      </c>
      <c r="C221" s="25" t="s">
        <v>3</v>
      </c>
      <c r="D221" s="26">
        <v>6803</v>
      </c>
      <c r="E221" s="25" t="s">
        <v>58</v>
      </c>
      <c r="F221" s="27" t="s">
        <v>198</v>
      </c>
      <c r="G221" s="27" t="s">
        <v>200</v>
      </c>
      <c r="H221" s="28">
        <v>26568</v>
      </c>
      <c r="I221" s="28">
        <f>+Table1[[#This Row],[Monto Facturado DOP]]</f>
        <v>26568</v>
      </c>
      <c r="J221" s="28">
        <f>+Table1[[#This Row],[Monto Facturado DOP]]-Table1[[#This Row],[Monto Pagado DOP]]</f>
        <v>0</v>
      </c>
      <c r="K221" s="29" t="s">
        <v>496</v>
      </c>
      <c r="L221" s="30">
        <f>+Table1[[#This Row],[Fecha de Documento]]+15</f>
        <v>45119</v>
      </c>
      <c r="V221" s="1"/>
    </row>
    <row r="222" spans="1:22" ht="109.2" x14ac:dyDescent="0.3">
      <c r="A222" s="24">
        <f t="shared" si="3"/>
        <v>213</v>
      </c>
      <c r="B222" s="24" t="s">
        <v>485</v>
      </c>
      <c r="C222" s="25" t="s">
        <v>55</v>
      </c>
      <c r="D222" s="26">
        <v>6806</v>
      </c>
      <c r="E222" s="25" t="s">
        <v>11</v>
      </c>
      <c r="F222" s="27" t="s">
        <v>163</v>
      </c>
      <c r="G222" s="27" t="s">
        <v>165</v>
      </c>
      <c r="H222" s="28">
        <v>65500</v>
      </c>
      <c r="I222" s="28">
        <f>+Table1[[#This Row],[Monto Facturado DOP]]</f>
        <v>65500</v>
      </c>
      <c r="J222" s="28">
        <f>+Table1[[#This Row],[Monto Facturado DOP]]-Table1[[#This Row],[Monto Pagado DOP]]</f>
        <v>0</v>
      </c>
      <c r="K222" s="29" t="s">
        <v>496</v>
      </c>
      <c r="L222" s="30">
        <f>+Table1[[#This Row],[Fecha de Documento]]+15</f>
        <v>45120</v>
      </c>
      <c r="V222" s="1"/>
    </row>
    <row r="223" spans="1:22" ht="140.4" x14ac:dyDescent="0.3">
      <c r="A223" s="24">
        <f t="shared" si="3"/>
        <v>214</v>
      </c>
      <c r="B223" s="24" t="s">
        <v>485</v>
      </c>
      <c r="C223" s="25" t="s">
        <v>3</v>
      </c>
      <c r="D223" s="26">
        <v>6810</v>
      </c>
      <c r="E223" s="25" t="s">
        <v>107</v>
      </c>
      <c r="F223" s="27" t="s">
        <v>247</v>
      </c>
      <c r="G223" s="27" t="s">
        <v>248</v>
      </c>
      <c r="H223" s="28">
        <v>70800</v>
      </c>
      <c r="I223" s="28">
        <f>+Table1[[#This Row],[Monto Facturado DOP]]</f>
        <v>70800</v>
      </c>
      <c r="J223" s="28">
        <f>+Table1[[#This Row],[Monto Facturado DOP]]-Table1[[#This Row],[Monto Pagado DOP]]</f>
        <v>0</v>
      </c>
      <c r="K223" s="29" t="s">
        <v>496</v>
      </c>
      <c r="L223" s="30">
        <f>+Table1[[#This Row],[Fecha de Documento]]+15</f>
        <v>45119</v>
      </c>
      <c r="V223" s="1"/>
    </row>
    <row r="224" spans="1:22" ht="124.8" x14ac:dyDescent="0.3">
      <c r="A224" s="24">
        <f t="shared" si="3"/>
        <v>215</v>
      </c>
      <c r="B224" s="24" t="s">
        <v>485</v>
      </c>
      <c r="C224" s="25" t="s">
        <v>3</v>
      </c>
      <c r="D224" s="26">
        <v>6817</v>
      </c>
      <c r="E224" s="25" t="s">
        <v>230</v>
      </c>
      <c r="F224" s="27" t="s">
        <v>226</v>
      </c>
      <c r="G224" s="27" t="s">
        <v>229</v>
      </c>
      <c r="H224" s="28">
        <v>84960</v>
      </c>
      <c r="I224" s="28">
        <f>+Table1[[#This Row],[Monto Facturado DOP]]</f>
        <v>84960</v>
      </c>
      <c r="J224" s="28">
        <f>+Table1[[#This Row],[Monto Facturado DOP]]-Table1[[#This Row],[Monto Pagado DOP]]</f>
        <v>0</v>
      </c>
      <c r="K224" s="29" t="s">
        <v>496</v>
      </c>
      <c r="L224" s="30">
        <f>+Table1[[#This Row],[Fecha de Documento]]+15</f>
        <v>45119</v>
      </c>
      <c r="V224" s="1"/>
    </row>
    <row r="225" spans="1:22" ht="124.8" x14ac:dyDescent="0.3">
      <c r="A225" s="24">
        <f t="shared" si="3"/>
        <v>216</v>
      </c>
      <c r="B225" s="24" t="s">
        <v>485</v>
      </c>
      <c r="C225" s="25" t="s">
        <v>3</v>
      </c>
      <c r="D225" s="26">
        <v>6820</v>
      </c>
      <c r="E225" s="25" t="s">
        <v>118</v>
      </c>
      <c r="F225" s="27" t="s">
        <v>307</v>
      </c>
      <c r="G225" s="27" t="s">
        <v>308</v>
      </c>
      <c r="H225" s="28">
        <v>159009.78</v>
      </c>
      <c r="I225" s="28">
        <f>+Table1[[#This Row],[Monto Facturado DOP]]</f>
        <v>159009.78</v>
      </c>
      <c r="J225" s="28">
        <f>+Table1[[#This Row],[Monto Facturado DOP]]-Table1[[#This Row],[Monto Pagado DOP]]</f>
        <v>0</v>
      </c>
      <c r="K225" s="29" t="s">
        <v>496</v>
      </c>
      <c r="L225" s="30">
        <f>+Table1[[#This Row],[Fecha de Documento]]+15</f>
        <v>45119</v>
      </c>
      <c r="V225" s="1"/>
    </row>
    <row r="226" spans="1:22" ht="140.4" x14ac:dyDescent="0.3">
      <c r="A226" s="24">
        <f t="shared" si="3"/>
        <v>217</v>
      </c>
      <c r="B226" s="24" t="s">
        <v>485</v>
      </c>
      <c r="C226" s="25" t="s">
        <v>3</v>
      </c>
      <c r="D226" s="26">
        <v>6825</v>
      </c>
      <c r="E226" s="25" t="s">
        <v>29</v>
      </c>
      <c r="F226" s="27" t="s">
        <v>171</v>
      </c>
      <c r="G226" s="27" t="s">
        <v>172</v>
      </c>
      <c r="H226" s="28">
        <v>69738</v>
      </c>
      <c r="I226" s="28">
        <f>+Table1[[#This Row],[Monto Facturado DOP]]</f>
        <v>69738</v>
      </c>
      <c r="J226" s="28">
        <f>+Table1[[#This Row],[Monto Facturado DOP]]-Table1[[#This Row],[Monto Pagado DOP]]</f>
        <v>0</v>
      </c>
      <c r="K226" s="29" t="s">
        <v>496</v>
      </c>
      <c r="L226" s="30">
        <f>+Table1[[#This Row],[Fecha de Documento]]+15</f>
        <v>45119</v>
      </c>
      <c r="V226" s="1"/>
    </row>
    <row r="227" spans="1:22" ht="140.4" x14ac:dyDescent="0.3">
      <c r="A227" s="24">
        <f t="shared" si="3"/>
        <v>218</v>
      </c>
      <c r="B227" s="24" t="s">
        <v>485</v>
      </c>
      <c r="C227" s="25" t="s">
        <v>3</v>
      </c>
      <c r="D227" s="26">
        <v>6831</v>
      </c>
      <c r="E227" s="25" t="s">
        <v>99</v>
      </c>
      <c r="F227" s="27" t="s">
        <v>97</v>
      </c>
      <c r="G227" s="27" t="s">
        <v>98</v>
      </c>
      <c r="H227" s="28">
        <v>139200</v>
      </c>
      <c r="I227" s="28">
        <f>+Table1[[#This Row],[Monto Facturado DOP]]</f>
        <v>139200</v>
      </c>
      <c r="J227" s="28">
        <f>+Table1[[#This Row],[Monto Facturado DOP]]-Table1[[#This Row],[Monto Pagado DOP]]</f>
        <v>0</v>
      </c>
      <c r="K227" s="29" t="s">
        <v>496</v>
      </c>
      <c r="L227" s="30">
        <f>+Table1[[#This Row],[Fecha de Documento]]+15</f>
        <v>45119</v>
      </c>
      <c r="V227" s="1"/>
    </row>
    <row r="228" spans="1:22" ht="109.2" x14ac:dyDescent="0.3">
      <c r="A228" s="24">
        <f t="shared" si="3"/>
        <v>219</v>
      </c>
      <c r="B228" s="24" t="s">
        <v>485</v>
      </c>
      <c r="C228" s="25" t="s">
        <v>3</v>
      </c>
      <c r="D228" s="26">
        <v>6834</v>
      </c>
      <c r="E228" s="25" t="s">
        <v>2</v>
      </c>
      <c r="F228" s="27" t="s">
        <v>457</v>
      </c>
      <c r="G228" s="27" t="s">
        <v>462</v>
      </c>
      <c r="H228" s="28">
        <v>58096.92</v>
      </c>
      <c r="I228" s="28">
        <f>+Table1[[#This Row],[Monto Facturado DOP]]</f>
        <v>58096.92</v>
      </c>
      <c r="J228" s="28">
        <f>+Table1[[#This Row],[Monto Facturado DOP]]-Table1[[#This Row],[Monto Pagado DOP]]</f>
        <v>0</v>
      </c>
      <c r="K228" s="29" t="s">
        <v>496</v>
      </c>
      <c r="L228" s="30">
        <f>+Table1[[#This Row],[Fecha de Documento]]+15</f>
        <v>45119</v>
      </c>
      <c r="V228" s="1"/>
    </row>
    <row r="229" spans="1:22" ht="124.8" x14ac:dyDescent="0.3">
      <c r="A229" s="24">
        <f t="shared" si="3"/>
        <v>220</v>
      </c>
      <c r="B229" s="24" t="s">
        <v>485</v>
      </c>
      <c r="C229" s="25" t="s">
        <v>55</v>
      </c>
      <c r="D229" s="26">
        <v>6843</v>
      </c>
      <c r="E229" s="25" t="s">
        <v>139</v>
      </c>
      <c r="F229" s="27" t="s">
        <v>138</v>
      </c>
      <c r="G229" s="27" t="s">
        <v>140</v>
      </c>
      <c r="H229" s="28">
        <v>91162</v>
      </c>
      <c r="I229" s="28">
        <f>+Table1[[#This Row],[Monto Facturado DOP]]</f>
        <v>91162</v>
      </c>
      <c r="J229" s="28">
        <f>+Table1[[#This Row],[Monto Facturado DOP]]-Table1[[#This Row],[Monto Pagado DOP]]</f>
        <v>0</v>
      </c>
      <c r="K229" s="29" t="s">
        <v>496</v>
      </c>
      <c r="L229" s="30">
        <f>+Table1[[#This Row],[Fecha de Documento]]+15</f>
        <v>45120</v>
      </c>
      <c r="V229" s="1"/>
    </row>
    <row r="230" spans="1:22" ht="124.8" x14ac:dyDescent="0.3">
      <c r="A230" s="24">
        <f t="shared" si="3"/>
        <v>221</v>
      </c>
      <c r="B230" s="24" t="s">
        <v>485</v>
      </c>
      <c r="C230" s="25" t="s">
        <v>55</v>
      </c>
      <c r="D230" s="26">
        <v>6844</v>
      </c>
      <c r="E230" s="25" t="s">
        <v>144</v>
      </c>
      <c r="F230" s="27" t="s">
        <v>455</v>
      </c>
      <c r="G230" s="27" t="s">
        <v>456</v>
      </c>
      <c r="H230" s="28">
        <v>116112</v>
      </c>
      <c r="I230" s="28">
        <f>+Table1[[#This Row],[Monto Facturado DOP]]</f>
        <v>116112</v>
      </c>
      <c r="J230" s="28">
        <f>+Table1[[#This Row],[Monto Facturado DOP]]-Table1[[#This Row],[Monto Pagado DOP]]</f>
        <v>0</v>
      </c>
      <c r="K230" s="29" t="s">
        <v>496</v>
      </c>
      <c r="L230" s="30">
        <f>+Table1[[#This Row],[Fecha de Documento]]+15</f>
        <v>45120</v>
      </c>
      <c r="V230" s="1"/>
    </row>
    <row r="231" spans="1:22" ht="124.8" x14ac:dyDescent="0.3">
      <c r="A231" s="24">
        <f t="shared" si="3"/>
        <v>222</v>
      </c>
      <c r="B231" s="24" t="s">
        <v>485</v>
      </c>
      <c r="C231" s="25" t="s">
        <v>55</v>
      </c>
      <c r="D231" s="26">
        <v>6846</v>
      </c>
      <c r="E231" s="25" t="s">
        <v>331</v>
      </c>
      <c r="F231" s="27" t="s">
        <v>329</v>
      </c>
      <c r="G231" s="27" t="s">
        <v>330</v>
      </c>
      <c r="H231" s="28">
        <v>50000</v>
      </c>
      <c r="I231" s="28">
        <f>+Table1[[#This Row],[Monto Facturado DOP]]</f>
        <v>50000</v>
      </c>
      <c r="J231" s="28">
        <f>+Table1[[#This Row],[Monto Facturado DOP]]-Table1[[#This Row],[Monto Pagado DOP]]</f>
        <v>0</v>
      </c>
      <c r="K231" s="29" t="s">
        <v>496</v>
      </c>
      <c r="L231" s="30">
        <f>+Table1[[#This Row],[Fecha de Documento]]+15</f>
        <v>45120</v>
      </c>
      <c r="V231" s="1"/>
    </row>
    <row r="232" spans="1:22" ht="93.6" x14ac:dyDescent="0.3">
      <c r="A232" s="24">
        <f t="shared" si="3"/>
        <v>223</v>
      </c>
      <c r="B232" s="24" t="s">
        <v>485</v>
      </c>
      <c r="C232" s="25" t="s">
        <v>55</v>
      </c>
      <c r="D232" s="26">
        <v>6848</v>
      </c>
      <c r="E232" s="25" t="s">
        <v>76</v>
      </c>
      <c r="F232" s="27" t="s">
        <v>470</v>
      </c>
      <c r="G232" s="27" t="s">
        <v>471</v>
      </c>
      <c r="H232" s="28">
        <v>70328</v>
      </c>
      <c r="I232" s="28">
        <f>+Table1[[#This Row],[Monto Facturado DOP]]</f>
        <v>70328</v>
      </c>
      <c r="J232" s="28">
        <f>+Table1[[#This Row],[Monto Facturado DOP]]-Table1[[#This Row],[Monto Pagado DOP]]</f>
        <v>0</v>
      </c>
      <c r="K232" s="29" t="s">
        <v>496</v>
      </c>
      <c r="L232" s="30">
        <f>+Table1[[#This Row],[Fecha de Documento]]+15</f>
        <v>45120</v>
      </c>
      <c r="V232" s="1"/>
    </row>
    <row r="233" spans="1:22" ht="93.6" x14ac:dyDescent="0.3">
      <c r="A233" s="24">
        <f t="shared" si="3"/>
        <v>224</v>
      </c>
      <c r="B233" s="24" t="s">
        <v>485</v>
      </c>
      <c r="C233" s="25" t="s">
        <v>55</v>
      </c>
      <c r="D233" s="26">
        <v>6848</v>
      </c>
      <c r="E233" s="25" t="s">
        <v>64</v>
      </c>
      <c r="F233" s="27" t="s">
        <v>470</v>
      </c>
      <c r="G233" s="27" t="s">
        <v>471</v>
      </c>
      <c r="H233" s="28">
        <v>52746</v>
      </c>
      <c r="I233" s="28">
        <f>+Table1[[#This Row],[Monto Facturado DOP]]</f>
        <v>52746</v>
      </c>
      <c r="J233" s="28">
        <f>+Table1[[#This Row],[Monto Facturado DOP]]-Table1[[#This Row],[Monto Pagado DOP]]</f>
        <v>0</v>
      </c>
      <c r="K233" s="29" t="s">
        <v>496</v>
      </c>
      <c r="L233" s="30">
        <f>+Table1[[#This Row],[Fecha de Documento]]+15</f>
        <v>45120</v>
      </c>
      <c r="V233" s="1"/>
    </row>
    <row r="234" spans="1:22" ht="156" x14ac:dyDescent="0.3">
      <c r="A234" s="24">
        <f t="shared" si="3"/>
        <v>225</v>
      </c>
      <c r="B234" s="24" t="s">
        <v>485</v>
      </c>
      <c r="C234" s="25" t="s">
        <v>55</v>
      </c>
      <c r="D234" s="26">
        <v>6854</v>
      </c>
      <c r="E234" s="25" t="s">
        <v>99</v>
      </c>
      <c r="F234" s="27" t="s">
        <v>222</v>
      </c>
      <c r="G234" s="27" t="s">
        <v>223</v>
      </c>
      <c r="H234" s="28">
        <v>918560</v>
      </c>
      <c r="I234" s="28">
        <f>+Table1[[#This Row],[Monto Facturado DOP]]</f>
        <v>918560</v>
      </c>
      <c r="J234" s="28">
        <f>+Table1[[#This Row],[Monto Facturado DOP]]-Table1[[#This Row],[Monto Pagado DOP]]</f>
        <v>0</v>
      </c>
      <c r="K234" s="29" t="s">
        <v>496</v>
      </c>
      <c r="L234" s="30">
        <f>+Table1[[#This Row],[Fecha de Documento]]+15</f>
        <v>45120</v>
      </c>
      <c r="V234" s="1"/>
    </row>
    <row r="235" spans="1:22" ht="140.4" x14ac:dyDescent="0.3">
      <c r="A235" s="24">
        <f t="shared" si="3"/>
        <v>226</v>
      </c>
      <c r="B235" s="24" t="s">
        <v>485</v>
      </c>
      <c r="C235" s="25" t="s">
        <v>55</v>
      </c>
      <c r="D235" s="26">
        <v>6856</v>
      </c>
      <c r="E235" s="25" t="s">
        <v>27</v>
      </c>
      <c r="F235" s="27" t="s">
        <v>158</v>
      </c>
      <c r="G235" s="27" t="s">
        <v>160</v>
      </c>
      <c r="H235" s="28">
        <v>58600</v>
      </c>
      <c r="I235" s="28">
        <f>+Table1[[#This Row],[Monto Facturado DOP]]</f>
        <v>58600</v>
      </c>
      <c r="J235" s="28">
        <f>+Table1[[#This Row],[Monto Facturado DOP]]-Table1[[#This Row],[Monto Pagado DOP]]</f>
        <v>0</v>
      </c>
      <c r="K235" s="29" t="s">
        <v>496</v>
      </c>
      <c r="L235" s="30">
        <f>+Table1[[#This Row],[Fecha de Documento]]+15</f>
        <v>45120</v>
      </c>
      <c r="V235" s="1"/>
    </row>
    <row r="236" spans="1:22" ht="109.2" x14ac:dyDescent="0.3">
      <c r="A236" s="24">
        <f t="shared" si="3"/>
        <v>227</v>
      </c>
      <c r="B236" s="24" t="s">
        <v>485</v>
      </c>
      <c r="C236" s="25" t="s">
        <v>55</v>
      </c>
      <c r="D236" s="26">
        <v>6857</v>
      </c>
      <c r="E236" s="25" t="s">
        <v>284</v>
      </c>
      <c r="F236" s="27" t="s">
        <v>266</v>
      </c>
      <c r="G236" s="27" t="s">
        <v>283</v>
      </c>
      <c r="H236" s="28">
        <v>48898.720000000001</v>
      </c>
      <c r="I236" s="28">
        <f>+Table1[[#This Row],[Monto Facturado DOP]]</f>
        <v>48898.720000000001</v>
      </c>
      <c r="J236" s="28">
        <f>+Table1[[#This Row],[Monto Facturado DOP]]-Table1[[#This Row],[Monto Pagado DOP]]</f>
        <v>0</v>
      </c>
      <c r="K236" s="29" t="s">
        <v>496</v>
      </c>
      <c r="L236" s="30">
        <f>+Table1[[#This Row],[Fecha de Documento]]+15</f>
        <v>45120</v>
      </c>
      <c r="V236" s="1"/>
    </row>
    <row r="237" spans="1:22" ht="109.2" x14ac:dyDescent="0.3">
      <c r="A237" s="24">
        <f t="shared" si="3"/>
        <v>228</v>
      </c>
      <c r="B237" s="24" t="s">
        <v>485</v>
      </c>
      <c r="C237" s="25" t="s">
        <v>55</v>
      </c>
      <c r="D237" s="26">
        <v>6859</v>
      </c>
      <c r="E237" s="25" t="s">
        <v>12</v>
      </c>
      <c r="F237" s="27" t="s">
        <v>477</v>
      </c>
      <c r="G237" s="27" t="s">
        <v>479</v>
      </c>
      <c r="H237" s="28">
        <v>40950</v>
      </c>
      <c r="I237" s="28">
        <f>+Table1[[#This Row],[Monto Facturado DOP]]</f>
        <v>40950</v>
      </c>
      <c r="J237" s="28">
        <f>+Table1[[#This Row],[Monto Facturado DOP]]-Table1[[#This Row],[Monto Pagado DOP]]</f>
        <v>0</v>
      </c>
      <c r="K237" s="29" t="s">
        <v>496</v>
      </c>
      <c r="L237" s="30">
        <f>+Table1[[#This Row],[Fecha de Documento]]+15</f>
        <v>45120</v>
      </c>
      <c r="V237" s="1"/>
    </row>
    <row r="238" spans="1:22" ht="124.8" x14ac:dyDescent="0.3">
      <c r="A238" s="24">
        <f t="shared" si="3"/>
        <v>229</v>
      </c>
      <c r="B238" s="24" t="s">
        <v>485</v>
      </c>
      <c r="C238" s="25" t="s">
        <v>55</v>
      </c>
      <c r="D238" s="26">
        <v>6861</v>
      </c>
      <c r="E238" s="25" t="s">
        <v>110</v>
      </c>
      <c r="F238" s="27" t="s">
        <v>338</v>
      </c>
      <c r="G238" s="27" t="s">
        <v>339</v>
      </c>
      <c r="H238" s="28">
        <v>39117</v>
      </c>
      <c r="I238" s="28">
        <f>+Table1[[#This Row],[Monto Facturado DOP]]</f>
        <v>39117</v>
      </c>
      <c r="J238" s="28">
        <f>+Table1[[#This Row],[Monto Facturado DOP]]-Table1[[#This Row],[Monto Pagado DOP]]</f>
        <v>0</v>
      </c>
      <c r="K238" s="29" t="s">
        <v>496</v>
      </c>
      <c r="L238" s="30">
        <f>+Table1[[#This Row],[Fecha de Documento]]+15</f>
        <v>45120</v>
      </c>
      <c r="V238" s="1"/>
    </row>
    <row r="239" spans="1:22" ht="109.2" x14ac:dyDescent="0.3">
      <c r="A239" s="24">
        <f t="shared" si="3"/>
        <v>230</v>
      </c>
      <c r="B239" s="24" t="s">
        <v>485</v>
      </c>
      <c r="C239" s="25" t="s">
        <v>55</v>
      </c>
      <c r="D239" s="26">
        <v>6865</v>
      </c>
      <c r="E239" s="25" t="s">
        <v>334</v>
      </c>
      <c r="F239" s="27" t="s">
        <v>332</v>
      </c>
      <c r="G239" s="27" t="s">
        <v>333</v>
      </c>
      <c r="H239" s="28">
        <v>30376</v>
      </c>
      <c r="I239" s="28">
        <f>+Table1[[#This Row],[Monto Facturado DOP]]</f>
        <v>30376</v>
      </c>
      <c r="J239" s="28">
        <f>+Table1[[#This Row],[Monto Facturado DOP]]-Table1[[#This Row],[Monto Pagado DOP]]</f>
        <v>0</v>
      </c>
      <c r="K239" s="29" t="s">
        <v>496</v>
      </c>
      <c r="L239" s="30">
        <f>+Table1[[#This Row],[Fecha de Documento]]+15</f>
        <v>45120</v>
      </c>
      <c r="V239" s="1"/>
    </row>
    <row r="240" spans="1:22" ht="109.2" x14ac:dyDescent="0.3">
      <c r="A240" s="24">
        <f t="shared" si="3"/>
        <v>231</v>
      </c>
      <c r="B240" s="24" t="s">
        <v>485</v>
      </c>
      <c r="C240" s="25" t="s">
        <v>55</v>
      </c>
      <c r="D240" s="26">
        <v>6865</v>
      </c>
      <c r="E240" s="25" t="s">
        <v>9</v>
      </c>
      <c r="F240" s="27" t="s">
        <v>332</v>
      </c>
      <c r="G240" s="27" t="s">
        <v>333</v>
      </c>
      <c r="H240" s="28">
        <v>10640</v>
      </c>
      <c r="I240" s="28">
        <f>+Table1[[#This Row],[Monto Facturado DOP]]</f>
        <v>10640</v>
      </c>
      <c r="J240" s="28">
        <f>+Table1[[#This Row],[Monto Facturado DOP]]-Table1[[#This Row],[Monto Pagado DOP]]</f>
        <v>0</v>
      </c>
      <c r="K240" s="29" t="s">
        <v>496</v>
      </c>
      <c r="L240" s="30">
        <f>+Table1[[#This Row],[Fecha de Documento]]+15</f>
        <v>45120</v>
      </c>
      <c r="V240" s="1"/>
    </row>
    <row r="241" spans="1:22" ht="109.2" x14ac:dyDescent="0.3">
      <c r="A241" s="24">
        <f t="shared" si="3"/>
        <v>232</v>
      </c>
      <c r="B241" s="24" t="s">
        <v>485</v>
      </c>
      <c r="C241" s="25" t="s">
        <v>55</v>
      </c>
      <c r="D241" s="26">
        <v>6870</v>
      </c>
      <c r="E241" s="25" t="s">
        <v>154</v>
      </c>
      <c r="F241" s="27" t="s">
        <v>314</v>
      </c>
      <c r="G241" s="27" t="s">
        <v>315</v>
      </c>
      <c r="H241" s="28">
        <v>1084350.1599999999</v>
      </c>
      <c r="I241" s="28">
        <f>+Table1[[#This Row],[Monto Facturado DOP]]</f>
        <v>1084350.1599999999</v>
      </c>
      <c r="J241" s="28">
        <f>+Table1[[#This Row],[Monto Facturado DOP]]-Table1[[#This Row],[Monto Pagado DOP]]</f>
        <v>0</v>
      </c>
      <c r="K241" s="29" t="s">
        <v>496</v>
      </c>
      <c r="L241" s="30">
        <f>+Table1[[#This Row],[Fecha de Documento]]+15</f>
        <v>45120</v>
      </c>
      <c r="V241" s="1"/>
    </row>
    <row r="242" spans="1:22" ht="156" x14ac:dyDescent="0.3">
      <c r="A242" s="24">
        <f t="shared" si="3"/>
        <v>233</v>
      </c>
      <c r="B242" s="24" t="s">
        <v>485</v>
      </c>
      <c r="C242" s="25" t="s">
        <v>55</v>
      </c>
      <c r="D242" s="26">
        <v>6873</v>
      </c>
      <c r="E242" s="25" t="s">
        <v>105</v>
      </c>
      <c r="F242" s="27" t="s">
        <v>103</v>
      </c>
      <c r="G242" s="27" t="s">
        <v>104</v>
      </c>
      <c r="H242" s="28">
        <v>831997.24</v>
      </c>
      <c r="I242" s="28">
        <f>+Table1[[#This Row],[Monto Facturado DOP]]</f>
        <v>831997.24</v>
      </c>
      <c r="J242" s="28">
        <f>+Table1[[#This Row],[Monto Facturado DOP]]-Table1[[#This Row],[Monto Pagado DOP]]</f>
        <v>0</v>
      </c>
      <c r="K242" s="29" t="s">
        <v>496</v>
      </c>
      <c r="L242" s="30">
        <f>+Table1[[#This Row],[Fecha de Documento]]+15</f>
        <v>45120</v>
      </c>
      <c r="V242" s="1"/>
    </row>
    <row r="243" spans="1:22" ht="156" x14ac:dyDescent="0.3">
      <c r="A243" s="24">
        <f t="shared" si="3"/>
        <v>234</v>
      </c>
      <c r="B243" s="24" t="s">
        <v>485</v>
      </c>
      <c r="C243" s="25" t="s">
        <v>55</v>
      </c>
      <c r="D243" s="26">
        <v>6879</v>
      </c>
      <c r="E243" s="25" t="s">
        <v>134</v>
      </c>
      <c r="F243" s="27" t="s">
        <v>177</v>
      </c>
      <c r="G243" s="27" t="s">
        <v>184</v>
      </c>
      <c r="H243" s="28">
        <v>27828.639999999999</v>
      </c>
      <c r="I243" s="28">
        <f>+Table1[[#This Row],[Monto Facturado DOP]]</f>
        <v>27828.639999999999</v>
      </c>
      <c r="J243" s="28">
        <f>+Table1[[#This Row],[Monto Facturado DOP]]-Table1[[#This Row],[Monto Pagado DOP]]</f>
        <v>0</v>
      </c>
      <c r="K243" s="29" t="s">
        <v>496</v>
      </c>
      <c r="L243" s="30">
        <f>+Table1[[#This Row],[Fecha de Documento]]+15</f>
        <v>45120</v>
      </c>
      <c r="V243" s="1"/>
    </row>
    <row r="244" spans="1:22" ht="156" x14ac:dyDescent="0.3">
      <c r="A244" s="24">
        <f t="shared" si="3"/>
        <v>235</v>
      </c>
      <c r="B244" s="24" t="s">
        <v>485</v>
      </c>
      <c r="C244" s="25" t="s">
        <v>55</v>
      </c>
      <c r="D244" s="26">
        <v>6879</v>
      </c>
      <c r="E244" s="25" t="s">
        <v>69</v>
      </c>
      <c r="F244" s="27" t="s">
        <v>177</v>
      </c>
      <c r="G244" s="27" t="s">
        <v>184</v>
      </c>
      <c r="H244" s="28">
        <v>13351.05</v>
      </c>
      <c r="I244" s="28">
        <f>+Table1[[#This Row],[Monto Facturado DOP]]</f>
        <v>13351.05</v>
      </c>
      <c r="J244" s="28">
        <f>+Table1[[#This Row],[Monto Facturado DOP]]-Table1[[#This Row],[Monto Pagado DOP]]</f>
        <v>0</v>
      </c>
      <c r="K244" s="29" t="s">
        <v>496</v>
      </c>
      <c r="L244" s="30">
        <f>+Table1[[#This Row],[Fecha de Documento]]+15</f>
        <v>45120</v>
      </c>
      <c r="V244" s="1"/>
    </row>
    <row r="245" spans="1:22" ht="156" x14ac:dyDescent="0.3">
      <c r="A245" s="24">
        <f t="shared" si="3"/>
        <v>236</v>
      </c>
      <c r="B245" s="24" t="s">
        <v>485</v>
      </c>
      <c r="C245" s="25" t="s">
        <v>55</v>
      </c>
      <c r="D245" s="26">
        <v>6879</v>
      </c>
      <c r="E245" s="25" t="s">
        <v>128</v>
      </c>
      <c r="F245" s="27" t="s">
        <v>177</v>
      </c>
      <c r="G245" s="27" t="s">
        <v>184</v>
      </c>
      <c r="H245" s="28">
        <v>882.01</v>
      </c>
      <c r="I245" s="28">
        <f>+Table1[[#This Row],[Monto Facturado DOP]]</f>
        <v>882.01</v>
      </c>
      <c r="J245" s="28">
        <f>+Table1[[#This Row],[Monto Facturado DOP]]-Table1[[#This Row],[Monto Pagado DOP]]</f>
        <v>0</v>
      </c>
      <c r="K245" s="29" t="s">
        <v>496</v>
      </c>
      <c r="L245" s="30">
        <f>+Table1[[#This Row],[Fecha de Documento]]+15</f>
        <v>45120</v>
      </c>
      <c r="V245" s="1"/>
    </row>
    <row r="246" spans="1:22" ht="124.8" x14ac:dyDescent="0.3">
      <c r="A246" s="24">
        <f t="shared" si="3"/>
        <v>237</v>
      </c>
      <c r="B246" s="24" t="s">
        <v>485</v>
      </c>
      <c r="C246" s="25" t="s">
        <v>55</v>
      </c>
      <c r="D246" s="26">
        <v>6882</v>
      </c>
      <c r="E246" s="25" t="s">
        <v>403</v>
      </c>
      <c r="F246" s="27" t="s">
        <v>400</v>
      </c>
      <c r="G246" s="27" t="s">
        <v>402</v>
      </c>
      <c r="H246" s="28">
        <v>46020</v>
      </c>
      <c r="I246" s="28">
        <f>+Table1[[#This Row],[Monto Facturado DOP]]</f>
        <v>46020</v>
      </c>
      <c r="J246" s="28">
        <f>+Table1[[#This Row],[Monto Facturado DOP]]-Table1[[#This Row],[Monto Pagado DOP]]</f>
        <v>0</v>
      </c>
      <c r="K246" s="29" t="s">
        <v>496</v>
      </c>
      <c r="L246" s="30">
        <f>+Table1[[#This Row],[Fecha de Documento]]+15</f>
        <v>45120</v>
      </c>
      <c r="V246" s="1"/>
    </row>
    <row r="247" spans="1:22" ht="124.8" x14ac:dyDescent="0.3">
      <c r="A247" s="24">
        <f t="shared" si="3"/>
        <v>238</v>
      </c>
      <c r="B247" s="24" t="s">
        <v>485</v>
      </c>
      <c r="C247" s="25" t="s">
        <v>55</v>
      </c>
      <c r="D247" s="26">
        <v>6889</v>
      </c>
      <c r="E247" s="25" t="s">
        <v>27</v>
      </c>
      <c r="F247" s="27" t="s">
        <v>173</v>
      </c>
      <c r="G247" s="27" t="s">
        <v>174</v>
      </c>
      <c r="H247" s="28">
        <v>22283.69</v>
      </c>
      <c r="I247" s="28">
        <f>+Table1[[#This Row],[Monto Facturado DOP]]</f>
        <v>22283.69</v>
      </c>
      <c r="J247" s="28">
        <f>+Table1[[#This Row],[Monto Facturado DOP]]-Table1[[#This Row],[Monto Pagado DOP]]</f>
        <v>0</v>
      </c>
      <c r="K247" s="29" t="s">
        <v>496</v>
      </c>
      <c r="L247" s="30">
        <f>+Table1[[#This Row],[Fecha de Documento]]+15</f>
        <v>45120</v>
      </c>
      <c r="V247" s="1"/>
    </row>
    <row r="248" spans="1:22" ht="124.8" x14ac:dyDescent="0.3">
      <c r="A248" s="24">
        <f t="shared" si="3"/>
        <v>239</v>
      </c>
      <c r="B248" s="24" t="s">
        <v>485</v>
      </c>
      <c r="C248" s="25" t="s">
        <v>55</v>
      </c>
      <c r="D248" s="26">
        <v>6894</v>
      </c>
      <c r="E248" s="25" t="s">
        <v>48</v>
      </c>
      <c r="F248" s="27" t="s">
        <v>111</v>
      </c>
      <c r="G248" s="27" t="s">
        <v>113</v>
      </c>
      <c r="H248" s="28">
        <v>1199886.54</v>
      </c>
      <c r="I248" s="28">
        <f>+Table1[[#This Row],[Monto Facturado DOP]]</f>
        <v>1199886.54</v>
      </c>
      <c r="J248" s="28">
        <f>+Table1[[#This Row],[Monto Facturado DOP]]-Table1[[#This Row],[Monto Pagado DOP]]</f>
        <v>0</v>
      </c>
      <c r="K248" s="29" t="s">
        <v>496</v>
      </c>
      <c r="L248" s="30">
        <f>+Table1[[#This Row],[Fecha de Documento]]+15</f>
        <v>45120</v>
      </c>
      <c r="V248" s="1"/>
    </row>
    <row r="249" spans="1:22" ht="124.8" x14ac:dyDescent="0.3">
      <c r="A249" s="24">
        <f t="shared" si="3"/>
        <v>240</v>
      </c>
      <c r="B249" s="24" t="s">
        <v>485</v>
      </c>
      <c r="C249" s="25" t="s">
        <v>55</v>
      </c>
      <c r="D249" s="26">
        <v>6896</v>
      </c>
      <c r="E249" s="25" t="s">
        <v>37</v>
      </c>
      <c r="F249" s="27" t="s">
        <v>435</v>
      </c>
      <c r="G249" s="27" t="s">
        <v>436</v>
      </c>
      <c r="H249" s="28">
        <v>14224.9</v>
      </c>
      <c r="I249" s="28">
        <f>+Table1[[#This Row],[Monto Facturado DOP]]</f>
        <v>14224.9</v>
      </c>
      <c r="J249" s="28">
        <f>+Table1[[#This Row],[Monto Facturado DOP]]-Table1[[#This Row],[Monto Pagado DOP]]</f>
        <v>0</v>
      </c>
      <c r="K249" s="29" t="s">
        <v>496</v>
      </c>
      <c r="L249" s="30">
        <f>+Table1[[#This Row],[Fecha de Documento]]+15</f>
        <v>45120</v>
      </c>
      <c r="V249" s="1"/>
    </row>
    <row r="250" spans="1:22" ht="109.2" x14ac:dyDescent="0.3">
      <c r="A250" s="24">
        <f t="shared" si="3"/>
        <v>241</v>
      </c>
      <c r="B250" s="24" t="s">
        <v>485</v>
      </c>
      <c r="C250" s="25" t="s">
        <v>55</v>
      </c>
      <c r="D250" s="26">
        <v>6902</v>
      </c>
      <c r="E250" s="25" t="s">
        <v>21</v>
      </c>
      <c r="F250" s="27" t="s">
        <v>312</v>
      </c>
      <c r="G250" s="27" t="s">
        <v>313</v>
      </c>
      <c r="H250" s="28">
        <v>26754.97</v>
      </c>
      <c r="I250" s="28">
        <f>+Table1[[#This Row],[Monto Facturado DOP]]</f>
        <v>26754.97</v>
      </c>
      <c r="J250" s="28">
        <f>+Table1[[#This Row],[Monto Facturado DOP]]-Table1[[#This Row],[Monto Pagado DOP]]</f>
        <v>0</v>
      </c>
      <c r="K250" s="29" t="s">
        <v>496</v>
      </c>
      <c r="L250" s="30">
        <f>+Table1[[#This Row],[Fecha de Documento]]+15</f>
        <v>45120</v>
      </c>
      <c r="V250" s="1"/>
    </row>
    <row r="251" spans="1:22" ht="171.6" x14ac:dyDescent="0.3">
      <c r="A251" s="24">
        <f t="shared" si="3"/>
        <v>242</v>
      </c>
      <c r="B251" s="24" t="s">
        <v>485</v>
      </c>
      <c r="C251" s="25" t="s">
        <v>55</v>
      </c>
      <c r="D251" s="26">
        <v>6907</v>
      </c>
      <c r="E251" s="25" t="s">
        <v>79</v>
      </c>
      <c r="F251" s="27" t="s">
        <v>77</v>
      </c>
      <c r="G251" s="27" t="s">
        <v>78</v>
      </c>
      <c r="H251" s="28">
        <v>34574.660000000003</v>
      </c>
      <c r="I251" s="28">
        <f>+Table1[[#This Row],[Monto Facturado DOP]]</f>
        <v>34574.660000000003</v>
      </c>
      <c r="J251" s="28">
        <f>+Table1[[#This Row],[Monto Facturado DOP]]-Table1[[#This Row],[Monto Pagado DOP]]</f>
        <v>0</v>
      </c>
      <c r="K251" s="29" t="s">
        <v>496</v>
      </c>
      <c r="L251" s="30">
        <f>+Table1[[#This Row],[Fecha de Documento]]+15</f>
        <v>45120</v>
      </c>
      <c r="V251" s="1"/>
    </row>
    <row r="252" spans="1:22" ht="140.4" x14ac:dyDescent="0.3">
      <c r="A252" s="24">
        <f t="shared" si="3"/>
        <v>243</v>
      </c>
      <c r="B252" s="24" t="s">
        <v>485</v>
      </c>
      <c r="C252" s="25" t="s">
        <v>55</v>
      </c>
      <c r="D252" s="26">
        <v>6912</v>
      </c>
      <c r="E252" s="25" t="s">
        <v>69</v>
      </c>
      <c r="F252" s="27" t="s">
        <v>175</v>
      </c>
      <c r="G252" s="27" t="s">
        <v>176</v>
      </c>
      <c r="H252" s="28">
        <v>14285</v>
      </c>
      <c r="I252" s="28">
        <f>+Table1[[#This Row],[Monto Facturado DOP]]</f>
        <v>14285</v>
      </c>
      <c r="J252" s="28">
        <f>+Table1[[#This Row],[Monto Facturado DOP]]-Table1[[#This Row],[Monto Pagado DOP]]</f>
        <v>0</v>
      </c>
      <c r="K252" s="29" t="s">
        <v>496</v>
      </c>
      <c r="L252" s="30">
        <f>+Table1[[#This Row],[Fecha de Documento]]+15</f>
        <v>45120</v>
      </c>
      <c r="V252" s="1"/>
    </row>
    <row r="253" spans="1:22" ht="124.8" x14ac:dyDescent="0.3">
      <c r="A253" s="24">
        <f t="shared" si="3"/>
        <v>244</v>
      </c>
      <c r="B253" s="24" t="s">
        <v>485</v>
      </c>
      <c r="C253" s="25" t="s">
        <v>55</v>
      </c>
      <c r="D253" s="26">
        <v>6914</v>
      </c>
      <c r="E253" s="25" t="s">
        <v>27</v>
      </c>
      <c r="F253" s="27" t="s">
        <v>391</v>
      </c>
      <c r="G253" s="27" t="s">
        <v>392</v>
      </c>
      <c r="H253" s="28">
        <v>26550</v>
      </c>
      <c r="I253" s="28">
        <f>+Table1[[#This Row],[Monto Facturado DOP]]</f>
        <v>26550</v>
      </c>
      <c r="J253" s="28">
        <f>+Table1[[#This Row],[Monto Facturado DOP]]-Table1[[#This Row],[Monto Pagado DOP]]</f>
        <v>0</v>
      </c>
      <c r="K253" s="29" t="s">
        <v>496</v>
      </c>
      <c r="L253" s="30">
        <f>+Table1[[#This Row],[Fecha de Documento]]+15</f>
        <v>45120</v>
      </c>
      <c r="V253" s="1"/>
    </row>
    <row r="254" spans="1:22" ht="140.4" x14ac:dyDescent="0.3">
      <c r="A254" s="24">
        <f t="shared" si="3"/>
        <v>245</v>
      </c>
      <c r="B254" s="24" t="s">
        <v>485</v>
      </c>
      <c r="C254" s="25" t="s">
        <v>55</v>
      </c>
      <c r="D254" s="26">
        <v>6921</v>
      </c>
      <c r="E254" s="25" t="s">
        <v>231</v>
      </c>
      <c r="F254" s="27" t="s">
        <v>364</v>
      </c>
      <c r="G254" s="27" t="s">
        <v>366</v>
      </c>
      <c r="H254" s="28">
        <v>16520</v>
      </c>
      <c r="I254" s="28">
        <f>+Table1[[#This Row],[Monto Facturado DOP]]</f>
        <v>16520</v>
      </c>
      <c r="J254" s="28">
        <f>+Table1[[#This Row],[Monto Facturado DOP]]-Table1[[#This Row],[Monto Pagado DOP]]</f>
        <v>0</v>
      </c>
      <c r="K254" s="29" t="s">
        <v>496</v>
      </c>
      <c r="L254" s="30">
        <f>+Table1[[#This Row],[Fecha de Documento]]+15</f>
        <v>45120</v>
      </c>
      <c r="V254" s="1"/>
    </row>
    <row r="255" spans="1:22" ht="140.4" x14ac:dyDescent="0.3">
      <c r="A255" s="24">
        <f t="shared" si="3"/>
        <v>246</v>
      </c>
      <c r="B255" s="24" t="s">
        <v>485</v>
      </c>
      <c r="C255" s="25" t="s">
        <v>55</v>
      </c>
      <c r="D255" s="26">
        <v>6921</v>
      </c>
      <c r="E255" s="25" t="s">
        <v>12</v>
      </c>
      <c r="F255" s="27" t="s">
        <v>364</v>
      </c>
      <c r="G255" s="27" t="s">
        <v>366</v>
      </c>
      <c r="H255" s="28">
        <v>16520</v>
      </c>
      <c r="I255" s="28">
        <f>+Table1[[#This Row],[Monto Facturado DOP]]</f>
        <v>16520</v>
      </c>
      <c r="J255" s="28">
        <f>+Table1[[#This Row],[Monto Facturado DOP]]-Table1[[#This Row],[Monto Pagado DOP]]</f>
        <v>0</v>
      </c>
      <c r="K255" s="29" t="s">
        <v>496</v>
      </c>
      <c r="L255" s="30">
        <f>+Table1[[#This Row],[Fecha de Documento]]+15</f>
        <v>45120</v>
      </c>
      <c r="V255" s="1"/>
    </row>
    <row r="256" spans="1:22" ht="124.8" x14ac:dyDescent="0.3">
      <c r="A256" s="24">
        <f t="shared" si="3"/>
        <v>247</v>
      </c>
      <c r="B256" s="24" t="s">
        <v>485</v>
      </c>
      <c r="C256" s="25" t="s">
        <v>55</v>
      </c>
      <c r="D256" s="26">
        <v>6927</v>
      </c>
      <c r="E256" s="25" t="s">
        <v>27</v>
      </c>
      <c r="F256" s="27" t="s">
        <v>360</v>
      </c>
      <c r="G256" s="27" t="s">
        <v>361</v>
      </c>
      <c r="H256" s="28">
        <v>129800</v>
      </c>
      <c r="I256" s="28">
        <f>+Table1[[#This Row],[Monto Facturado DOP]]</f>
        <v>129800</v>
      </c>
      <c r="J256" s="28">
        <f>+Table1[[#This Row],[Monto Facturado DOP]]-Table1[[#This Row],[Monto Pagado DOP]]</f>
        <v>0</v>
      </c>
      <c r="K256" s="29" t="s">
        <v>496</v>
      </c>
      <c r="L256" s="30">
        <f>+Table1[[#This Row],[Fecha de Documento]]+15</f>
        <v>45120</v>
      </c>
      <c r="V256" s="1"/>
    </row>
    <row r="257" spans="1:22" ht="124.8" x14ac:dyDescent="0.3">
      <c r="A257" s="24">
        <f t="shared" si="3"/>
        <v>248</v>
      </c>
      <c r="B257" s="24" t="s">
        <v>485</v>
      </c>
      <c r="C257" s="25" t="s">
        <v>55</v>
      </c>
      <c r="D257" s="26">
        <v>6928</v>
      </c>
      <c r="E257" s="25" t="s">
        <v>21</v>
      </c>
      <c r="F257" s="27" t="s">
        <v>219</v>
      </c>
      <c r="G257" s="27" t="s">
        <v>221</v>
      </c>
      <c r="H257" s="28">
        <v>13623.1</v>
      </c>
      <c r="I257" s="28">
        <f>+Table1[[#This Row],[Monto Facturado DOP]]</f>
        <v>13623.1</v>
      </c>
      <c r="J257" s="28">
        <f>+Table1[[#This Row],[Monto Facturado DOP]]-Table1[[#This Row],[Monto Pagado DOP]]</f>
        <v>0</v>
      </c>
      <c r="K257" s="29" t="s">
        <v>496</v>
      </c>
      <c r="L257" s="30">
        <f>+Table1[[#This Row],[Fecha de Documento]]+15</f>
        <v>45120</v>
      </c>
      <c r="V257" s="1"/>
    </row>
    <row r="258" spans="1:22" ht="93.6" x14ac:dyDescent="0.3">
      <c r="A258" s="24">
        <f t="shared" si="3"/>
        <v>249</v>
      </c>
      <c r="B258" s="24" t="s">
        <v>485</v>
      </c>
      <c r="C258" s="25" t="s">
        <v>55</v>
      </c>
      <c r="D258" s="26">
        <v>6930</v>
      </c>
      <c r="E258" s="25" t="s">
        <v>51</v>
      </c>
      <c r="F258" s="27" t="s">
        <v>46</v>
      </c>
      <c r="G258" s="27" t="s">
        <v>54</v>
      </c>
      <c r="H258" s="28">
        <v>30269.84</v>
      </c>
      <c r="I258" s="28">
        <f>+Table1[[#This Row],[Monto Facturado DOP]]</f>
        <v>30269.84</v>
      </c>
      <c r="J258" s="28">
        <f>+Table1[[#This Row],[Monto Facturado DOP]]-Table1[[#This Row],[Monto Pagado DOP]]</f>
        <v>0</v>
      </c>
      <c r="K258" s="29" t="s">
        <v>496</v>
      </c>
      <c r="L258" s="30">
        <f>+Table1[[#This Row],[Fecha de Documento]]+15</f>
        <v>45120</v>
      </c>
      <c r="V258" s="1"/>
    </row>
    <row r="259" spans="1:22" ht="109.2" x14ac:dyDescent="0.3">
      <c r="A259" s="24">
        <f t="shared" si="3"/>
        <v>250</v>
      </c>
      <c r="B259" s="24" t="s">
        <v>485</v>
      </c>
      <c r="C259" s="25" t="s">
        <v>55</v>
      </c>
      <c r="D259" s="26">
        <v>6933</v>
      </c>
      <c r="E259" s="25" t="s">
        <v>44</v>
      </c>
      <c r="F259" s="27" t="s">
        <v>422</v>
      </c>
      <c r="G259" s="27" t="s">
        <v>431</v>
      </c>
      <c r="H259" s="28">
        <v>111245.1</v>
      </c>
      <c r="I259" s="28">
        <f>+Table1[[#This Row],[Monto Facturado DOP]]</f>
        <v>111245.1</v>
      </c>
      <c r="J259" s="28">
        <f>+Table1[[#This Row],[Monto Facturado DOP]]-Table1[[#This Row],[Monto Pagado DOP]]</f>
        <v>0</v>
      </c>
      <c r="K259" s="29" t="s">
        <v>496</v>
      </c>
      <c r="L259" s="30">
        <f>+Table1[[#This Row],[Fecha de Documento]]+15</f>
        <v>45120</v>
      </c>
      <c r="V259" s="1"/>
    </row>
    <row r="260" spans="1:22" ht="109.2" x14ac:dyDescent="0.3">
      <c r="A260" s="24">
        <f t="shared" si="3"/>
        <v>251</v>
      </c>
      <c r="B260" s="24" t="s">
        <v>485</v>
      </c>
      <c r="C260" s="25" t="s">
        <v>55</v>
      </c>
      <c r="D260" s="26">
        <v>6935</v>
      </c>
      <c r="E260" s="25" t="s">
        <v>44</v>
      </c>
      <c r="F260" s="27" t="s">
        <v>422</v>
      </c>
      <c r="G260" s="27" t="s">
        <v>429</v>
      </c>
      <c r="H260" s="28">
        <v>34060</v>
      </c>
      <c r="I260" s="28">
        <f>+Table1[[#This Row],[Monto Facturado DOP]]</f>
        <v>34060</v>
      </c>
      <c r="J260" s="28">
        <f>+Table1[[#This Row],[Monto Facturado DOP]]-Table1[[#This Row],[Monto Pagado DOP]]</f>
        <v>0</v>
      </c>
      <c r="K260" s="29" t="s">
        <v>496</v>
      </c>
      <c r="L260" s="30">
        <f>+Table1[[#This Row],[Fecha de Documento]]+15</f>
        <v>45120</v>
      </c>
      <c r="V260" s="1"/>
    </row>
    <row r="261" spans="1:22" ht="124.8" x14ac:dyDescent="0.3">
      <c r="A261" s="24">
        <f t="shared" si="3"/>
        <v>252</v>
      </c>
      <c r="B261" s="24" t="s">
        <v>485</v>
      </c>
      <c r="C261" s="25" t="s">
        <v>33</v>
      </c>
      <c r="D261" s="26">
        <v>6938</v>
      </c>
      <c r="E261" s="25" t="s">
        <v>9</v>
      </c>
      <c r="F261" s="27" t="s">
        <v>364</v>
      </c>
      <c r="G261" s="27" t="s">
        <v>365</v>
      </c>
      <c r="H261" s="28">
        <v>42775.02</v>
      </c>
      <c r="I261" s="28">
        <f>+Table1[[#This Row],[Monto Facturado DOP]]</f>
        <v>42775.02</v>
      </c>
      <c r="J261" s="28">
        <f>+Table1[[#This Row],[Monto Facturado DOP]]-Table1[[#This Row],[Monto Pagado DOP]]</f>
        <v>0</v>
      </c>
      <c r="K261" s="29" t="s">
        <v>496</v>
      </c>
      <c r="L261" s="30">
        <f>+Table1[[#This Row],[Fecha de Documento]]+15</f>
        <v>45121</v>
      </c>
      <c r="V261" s="1"/>
    </row>
    <row r="262" spans="1:22" ht="124.8" x14ac:dyDescent="0.3">
      <c r="A262" s="24">
        <f t="shared" si="3"/>
        <v>253</v>
      </c>
      <c r="B262" s="24" t="s">
        <v>485</v>
      </c>
      <c r="C262" s="25" t="s">
        <v>33</v>
      </c>
      <c r="D262" s="26">
        <v>6938</v>
      </c>
      <c r="E262" s="25" t="s">
        <v>245</v>
      </c>
      <c r="F262" s="27" t="s">
        <v>364</v>
      </c>
      <c r="G262" s="27" t="s">
        <v>365</v>
      </c>
      <c r="H262" s="28">
        <v>14258.34</v>
      </c>
      <c r="I262" s="28">
        <f>+Table1[[#This Row],[Monto Facturado DOP]]</f>
        <v>14258.34</v>
      </c>
      <c r="J262" s="28">
        <f>+Table1[[#This Row],[Monto Facturado DOP]]-Table1[[#This Row],[Monto Pagado DOP]]</f>
        <v>0</v>
      </c>
      <c r="K262" s="29" t="s">
        <v>496</v>
      </c>
      <c r="L262" s="30">
        <f>+Table1[[#This Row],[Fecha de Documento]]+15</f>
        <v>45121</v>
      </c>
      <c r="V262" s="1"/>
    </row>
    <row r="263" spans="1:22" ht="124.8" x14ac:dyDescent="0.3">
      <c r="A263" s="24">
        <f t="shared" si="3"/>
        <v>254</v>
      </c>
      <c r="B263" s="24" t="s">
        <v>485</v>
      </c>
      <c r="C263" s="25" t="s">
        <v>33</v>
      </c>
      <c r="D263" s="26">
        <v>6941</v>
      </c>
      <c r="E263" s="25" t="s">
        <v>107</v>
      </c>
      <c r="F263" s="27" t="s">
        <v>187</v>
      </c>
      <c r="G263" s="27" t="s">
        <v>189</v>
      </c>
      <c r="H263" s="28">
        <v>16520</v>
      </c>
      <c r="I263" s="28">
        <f>+Table1[[#This Row],[Monto Facturado DOP]]</f>
        <v>16520</v>
      </c>
      <c r="J263" s="28">
        <f>+Table1[[#This Row],[Monto Facturado DOP]]-Table1[[#This Row],[Monto Pagado DOP]]</f>
        <v>0</v>
      </c>
      <c r="K263" s="29" t="s">
        <v>496</v>
      </c>
      <c r="L263" s="30">
        <f>+Table1[[#This Row],[Fecha de Documento]]+15</f>
        <v>45121</v>
      </c>
      <c r="V263" s="1"/>
    </row>
    <row r="264" spans="1:22" ht="124.8" x14ac:dyDescent="0.3">
      <c r="A264" s="24">
        <f t="shared" si="3"/>
        <v>255</v>
      </c>
      <c r="B264" s="24" t="s">
        <v>485</v>
      </c>
      <c r="C264" s="25" t="s">
        <v>33</v>
      </c>
      <c r="D264" s="26">
        <v>6941</v>
      </c>
      <c r="E264" s="25" t="s">
        <v>144</v>
      </c>
      <c r="F264" s="27" t="s">
        <v>187</v>
      </c>
      <c r="G264" s="27" t="s">
        <v>189</v>
      </c>
      <c r="H264" s="28">
        <v>8260</v>
      </c>
      <c r="I264" s="28">
        <f>+Table1[[#This Row],[Monto Facturado DOP]]</f>
        <v>8260</v>
      </c>
      <c r="J264" s="28">
        <f>+Table1[[#This Row],[Monto Facturado DOP]]-Table1[[#This Row],[Monto Pagado DOP]]</f>
        <v>0</v>
      </c>
      <c r="K264" s="29" t="s">
        <v>496</v>
      </c>
      <c r="L264" s="30">
        <f>+Table1[[#This Row],[Fecha de Documento]]+15</f>
        <v>45121</v>
      </c>
      <c r="V264" s="1"/>
    </row>
    <row r="265" spans="1:22" ht="93.6" x14ac:dyDescent="0.3">
      <c r="A265" s="24">
        <f t="shared" si="3"/>
        <v>256</v>
      </c>
      <c r="B265" s="24" t="s">
        <v>485</v>
      </c>
      <c r="C265" s="25" t="s">
        <v>33</v>
      </c>
      <c r="D265" s="26">
        <v>6943</v>
      </c>
      <c r="E265" s="25" t="s">
        <v>167</v>
      </c>
      <c r="F265" s="27" t="s">
        <v>266</v>
      </c>
      <c r="G265" s="27" t="s">
        <v>281</v>
      </c>
      <c r="H265" s="28">
        <v>31500</v>
      </c>
      <c r="I265" s="28">
        <f>+Table1[[#This Row],[Monto Facturado DOP]]</f>
        <v>31500</v>
      </c>
      <c r="J265" s="28">
        <f>+Table1[[#This Row],[Monto Facturado DOP]]-Table1[[#This Row],[Monto Pagado DOP]]</f>
        <v>0</v>
      </c>
      <c r="K265" s="29" t="s">
        <v>496</v>
      </c>
      <c r="L265" s="30">
        <f>+Table1[[#This Row],[Fecha de Documento]]+15</f>
        <v>45121</v>
      </c>
      <c r="V265" s="1"/>
    </row>
    <row r="266" spans="1:22" ht="93.6" x14ac:dyDescent="0.3">
      <c r="A266" s="24">
        <f t="shared" si="3"/>
        <v>257</v>
      </c>
      <c r="B266" s="24" t="s">
        <v>485</v>
      </c>
      <c r="C266" s="25" t="s">
        <v>33</v>
      </c>
      <c r="D266" s="26">
        <v>6943</v>
      </c>
      <c r="E266" s="25" t="s">
        <v>110</v>
      </c>
      <c r="F266" s="27" t="s">
        <v>266</v>
      </c>
      <c r="G266" s="27" t="s">
        <v>281</v>
      </c>
      <c r="H266" s="28">
        <v>26775</v>
      </c>
      <c r="I266" s="28">
        <f>+Table1[[#This Row],[Monto Facturado DOP]]</f>
        <v>26775</v>
      </c>
      <c r="J266" s="28">
        <f>+Table1[[#This Row],[Monto Facturado DOP]]-Table1[[#This Row],[Monto Pagado DOP]]</f>
        <v>0</v>
      </c>
      <c r="K266" s="29" t="s">
        <v>496</v>
      </c>
      <c r="L266" s="30">
        <f>+Table1[[#This Row],[Fecha de Documento]]+15</f>
        <v>45121</v>
      </c>
      <c r="V266" s="1"/>
    </row>
    <row r="267" spans="1:22" ht="140.4" x14ac:dyDescent="0.3">
      <c r="A267" s="24">
        <f t="shared" si="3"/>
        <v>258</v>
      </c>
      <c r="B267" s="24" t="s">
        <v>485</v>
      </c>
      <c r="C267" s="25" t="s">
        <v>33</v>
      </c>
      <c r="D267" s="26">
        <v>6969</v>
      </c>
      <c r="E267" s="25" t="s">
        <v>88</v>
      </c>
      <c r="F267" s="27" t="s">
        <v>249</v>
      </c>
      <c r="G267" s="27" t="s">
        <v>251</v>
      </c>
      <c r="H267" s="28">
        <v>21240</v>
      </c>
      <c r="I267" s="28">
        <f>+Table1[[#This Row],[Monto Facturado DOP]]</f>
        <v>21240</v>
      </c>
      <c r="J267" s="28">
        <f>+Table1[[#This Row],[Monto Facturado DOP]]-Table1[[#This Row],[Monto Pagado DOP]]</f>
        <v>0</v>
      </c>
      <c r="K267" s="29" t="s">
        <v>496</v>
      </c>
      <c r="L267" s="30">
        <f>+Table1[[#This Row],[Fecha de Documento]]+15</f>
        <v>45121</v>
      </c>
      <c r="V267" s="1"/>
    </row>
    <row r="268" spans="1:22" ht="156" x14ac:dyDescent="0.3">
      <c r="A268" s="24">
        <f t="shared" ref="A268:A324" si="4">+A267+1</f>
        <v>259</v>
      </c>
      <c r="B268" s="24" t="s">
        <v>485</v>
      </c>
      <c r="C268" s="25" t="s">
        <v>33</v>
      </c>
      <c r="D268" s="26">
        <v>6972</v>
      </c>
      <c r="E268" s="25" t="s">
        <v>154</v>
      </c>
      <c r="F268" s="27" t="s">
        <v>385</v>
      </c>
      <c r="G268" s="27" t="s">
        <v>386</v>
      </c>
      <c r="H268" s="28">
        <v>649000</v>
      </c>
      <c r="I268" s="28">
        <f>+Table1[[#This Row],[Monto Facturado DOP]]</f>
        <v>649000</v>
      </c>
      <c r="J268" s="28">
        <f>+Table1[[#This Row],[Monto Facturado DOP]]-Table1[[#This Row],[Monto Pagado DOP]]</f>
        <v>0</v>
      </c>
      <c r="K268" s="29" t="s">
        <v>496</v>
      </c>
      <c r="L268" s="30">
        <f>+Table1[[#This Row],[Fecha de Documento]]+15</f>
        <v>45121</v>
      </c>
      <c r="V268" s="1"/>
    </row>
    <row r="269" spans="1:22" ht="124.8" x14ac:dyDescent="0.3">
      <c r="A269" s="24">
        <f t="shared" si="4"/>
        <v>260</v>
      </c>
      <c r="B269" s="24" t="s">
        <v>485</v>
      </c>
      <c r="C269" s="25" t="s">
        <v>33</v>
      </c>
      <c r="D269" s="26">
        <v>6977</v>
      </c>
      <c r="E269" s="25" t="s">
        <v>110</v>
      </c>
      <c r="F269" s="27" t="s">
        <v>266</v>
      </c>
      <c r="G269" s="27" t="s">
        <v>272</v>
      </c>
      <c r="H269" s="28">
        <v>5115</v>
      </c>
      <c r="I269" s="28">
        <f>+Table1[[#This Row],[Monto Facturado DOP]]</f>
        <v>5115</v>
      </c>
      <c r="J269" s="28">
        <f>+Table1[[#This Row],[Monto Facturado DOP]]-Table1[[#This Row],[Monto Pagado DOP]]</f>
        <v>0</v>
      </c>
      <c r="K269" s="29" t="s">
        <v>496</v>
      </c>
      <c r="L269" s="30">
        <f>+Table1[[#This Row],[Fecha de Documento]]+15</f>
        <v>45121</v>
      </c>
      <c r="V269" s="1"/>
    </row>
    <row r="270" spans="1:22" ht="140.4" x14ac:dyDescent="0.3">
      <c r="A270" s="24">
        <f t="shared" si="4"/>
        <v>261</v>
      </c>
      <c r="B270" s="24" t="s">
        <v>485</v>
      </c>
      <c r="C270" s="25" t="s">
        <v>33</v>
      </c>
      <c r="D270" s="26">
        <v>6981</v>
      </c>
      <c r="E270" s="25" t="s">
        <v>405</v>
      </c>
      <c r="F270" s="27" t="s">
        <v>404</v>
      </c>
      <c r="G270" s="27" t="s">
        <v>408</v>
      </c>
      <c r="H270" s="28">
        <v>114142.5</v>
      </c>
      <c r="I270" s="28">
        <f>+Table1[[#This Row],[Monto Facturado DOP]]</f>
        <v>114142.5</v>
      </c>
      <c r="J270" s="28">
        <f>+Table1[[#This Row],[Monto Facturado DOP]]-Table1[[#This Row],[Monto Pagado DOP]]</f>
        <v>0</v>
      </c>
      <c r="K270" s="29" t="s">
        <v>496</v>
      </c>
      <c r="L270" s="30">
        <f>+Table1[[#This Row],[Fecha de Documento]]+15</f>
        <v>45121</v>
      </c>
      <c r="V270" s="1"/>
    </row>
    <row r="271" spans="1:22" ht="140.4" x14ac:dyDescent="0.3">
      <c r="A271" s="24">
        <f t="shared" si="4"/>
        <v>262</v>
      </c>
      <c r="B271" s="24" t="s">
        <v>485</v>
      </c>
      <c r="C271" s="25" t="s">
        <v>33</v>
      </c>
      <c r="D271" s="26">
        <v>6984</v>
      </c>
      <c r="E271" s="25" t="s">
        <v>99</v>
      </c>
      <c r="F271" s="27" t="s">
        <v>457</v>
      </c>
      <c r="G271" s="27" t="s">
        <v>467</v>
      </c>
      <c r="H271" s="28">
        <v>35300.75</v>
      </c>
      <c r="I271" s="28">
        <f>+Table1[[#This Row],[Monto Facturado DOP]]</f>
        <v>35300.75</v>
      </c>
      <c r="J271" s="28">
        <f>+Table1[[#This Row],[Monto Facturado DOP]]-Table1[[#This Row],[Monto Pagado DOP]]</f>
        <v>0</v>
      </c>
      <c r="K271" s="29" t="s">
        <v>496</v>
      </c>
      <c r="L271" s="30">
        <f>+Table1[[#This Row],[Fecha de Documento]]+15</f>
        <v>45121</v>
      </c>
      <c r="V271" s="1"/>
    </row>
    <row r="272" spans="1:22" ht="140.4" x14ac:dyDescent="0.3">
      <c r="A272" s="24">
        <f t="shared" si="4"/>
        <v>263</v>
      </c>
      <c r="B272" s="24" t="s">
        <v>485</v>
      </c>
      <c r="C272" s="25" t="s">
        <v>33</v>
      </c>
      <c r="D272" s="26">
        <v>6984</v>
      </c>
      <c r="E272" s="25" t="s">
        <v>64</v>
      </c>
      <c r="F272" s="27" t="s">
        <v>457</v>
      </c>
      <c r="G272" s="27" t="s">
        <v>467</v>
      </c>
      <c r="H272" s="28">
        <v>43649.49</v>
      </c>
      <c r="I272" s="28">
        <f>+Table1[[#This Row],[Monto Facturado DOP]]</f>
        <v>43649.49</v>
      </c>
      <c r="J272" s="28">
        <f>+Table1[[#This Row],[Monto Facturado DOP]]-Table1[[#This Row],[Monto Pagado DOP]]</f>
        <v>0</v>
      </c>
      <c r="K272" s="29" t="s">
        <v>496</v>
      </c>
      <c r="L272" s="30">
        <f>+Table1[[#This Row],[Fecha de Documento]]+15</f>
        <v>45121</v>
      </c>
      <c r="V272" s="1"/>
    </row>
    <row r="273" spans="1:22" ht="124.8" x14ac:dyDescent="0.3">
      <c r="A273" s="24">
        <f t="shared" si="4"/>
        <v>264</v>
      </c>
      <c r="B273" s="24" t="s">
        <v>485</v>
      </c>
      <c r="C273" s="25" t="s">
        <v>33</v>
      </c>
      <c r="D273" s="26">
        <v>6985</v>
      </c>
      <c r="E273" s="25" t="s">
        <v>64</v>
      </c>
      <c r="F273" s="27" t="s">
        <v>457</v>
      </c>
      <c r="G273" s="27" t="s">
        <v>466</v>
      </c>
      <c r="H273" s="28">
        <v>18056.25</v>
      </c>
      <c r="I273" s="28">
        <f>+Table1[[#This Row],[Monto Facturado DOP]]</f>
        <v>18056.25</v>
      </c>
      <c r="J273" s="28">
        <f>+Table1[[#This Row],[Monto Facturado DOP]]-Table1[[#This Row],[Monto Pagado DOP]]</f>
        <v>0</v>
      </c>
      <c r="K273" s="29" t="s">
        <v>496</v>
      </c>
      <c r="L273" s="30">
        <f>+Table1[[#This Row],[Fecha de Documento]]+15</f>
        <v>45121</v>
      </c>
      <c r="V273" s="1"/>
    </row>
    <row r="274" spans="1:22" ht="109.2" x14ac:dyDescent="0.3">
      <c r="A274" s="24">
        <f t="shared" si="4"/>
        <v>265</v>
      </c>
      <c r="B274" s="24" t="s">
        <v>485</v>
      </c>
      <c r="C274" s="25" t="s">
        <v>33</v>
      </c>
      <c r="D274" s="26">
        <v>6987</v>
      </c>
      <c r="E274" s="25" t="s">
        <v>73</v>
      </c>
      <c r="F274" s="27" t="s">
        <v>316</v>
      </c>
      <c r="G274" s="27" t="s">
        <v>318</v>
      </c>
      <c r="H274" s="28">
        <v>30150</v>
      </c>
      <c r="I274" s="28">
        <f>+Table1[[#This Row],[Monto Facturado DOP]]</f>
        <v>30150</v>
      </c>
      <c r="J274" s="28">
        <f>+Table1[[#This Row],[Monto Facturado DOP]]-Table1[[#This Row],[Monto Pagado DOP]]</f>
        <v>0</v>
      </c>
      <c r="K274" s="29" t="s">
        <v>496</v>
      </c>
      <c r="L274" s="30">
        <f>+Table1[[#This Row],[Fecha de Documento]]+15</f>
        <v>45121</v>
      </c>
      <c r="V274" s="1"/>
    </row>
    <row r="275" spans="1:22" ht="124.8" x14ac:dyDescent="0.3">
      <c r="A275" s="24">
        <f t="shared" si="4"/>
        <v>266</v>
      </c>
      <c r="B275" s="24" t="s">
        <v>485</v>
      </c>
      <c r="C275" s="25" t="s">
        <v>33</v>
      </c>
      <c r="D275" s="26">
        <v>6989</v>
      </c>
      <c r="E275" s="25" t="s">
        <v>69</v>
      </c>
      <c r="F275" s="27" t="s">
        <v>457</v>
      </c>
      <c r="G275" s="27" t="s">
        <v>464</v>
      </c>
      <c r="H275" s="28">
        <v>24780</v>
      </c>
      <c r="I275" s="28">
        <f>+Table1[[#This Row],[Monto Facturado DOP]]</f>
        <v>24780</v>
      </c>
      <c r="J275" s="28">
        <f>+Table1[[#This Row],[Monto Facturado DOP]]-Table1[[#This Row],[Monto Pagado DOP]]</f>
        <v>0</v>
      </c>
      <c r="K275" s="29" t="s">
        <v>496</v>
      </c>
      <c r="L275" s="30">
        <f>+Table1[[#This Row],[Fecha de Documento]]+15</f>
        <v>45121</v>
      </c>
      <c r="V275" s="1"/>
    </row>
    <row r="276" spans="1:22" ht="109.2" x14ac:dyDescent="0.3">
      <c r="A276" s="24">
        <f t="shared" si="4"/>
        <v>267</v>
      </c>
      <c r="B276" s="24" t="s">
        <v>485</v>
      </c>
      <c r="C276" s="25" t="s">
        <v>33</v>
      </c>
      <c r="D276" s="26">
        <v>6992</v>
      </c>
      <c r="E276" s="25" t="s">
        <v>268</v>
      </c>
      <c r="F276" s="27" t="s">
        <v>266</v>
      </c>
      <c r="G276" s="27" t="s">
        <v>267</v>
      </c>
      <c r="H276" s="28">
        <v>20236.400000000001</v>
      </c>
      <c r="I276" s="28">
        <f>+Table1[[#This Row],[Monto Facturado DOP]]</f>
        <v>20236.400000000001</v>
      </c>
      <c r="J276" s="28">
        <f>+Table1[[#This Row],[Monto Facturado DOP]]-Table1[[#This Row],[Monto Pagado DOP]]</f>
        <v>0</v>
      </c>
      <c r="K276" s="29" t="s">
        <v>496</v>
      </c>
      <c r="L276" s="30">
        <f>+Table1[[#This Row],[Fecha de Documento]]+15</f>
        <v>45121</v>
      </c>
      <c r="V276" s="1"/>
    </row>
    <row r="277" spans="1:22" ht="109.2" x14ac:dyDescent="0.3">
      <c r="A277" s="24">
        <f t="shared" si="4"/>
        <v>268</v>
      </c>
      <c r="B277" s="24" t="s">
        <v>485</v>
      </c>
      <c r="C277" s="25" t="s">
        <v>33</v>
      </c>
      <c r="D277" s="26">
        <v>6996</v>
      </c>
      <c r="E277" s="25" t="s">
        <v>2</v>
      </c>
      <c r="F277" s="27" t="s">
        <v>457</v>
      </c>
      <c r="G277" s="27" t="s">
        <v>461</v>
      </c>
      <c r="H277" s="28">
        <v>2664.75</v>
      </c>
      <c r="I277" s="28">
        <f>+Table1[[#This Row],[Monto Facturado DOP]]</f>
        <v>2664.75</v>
      </c>
      <c r="J277" s="28">
        <f>+Table1[[#This Row],[Monto Facturado DOP]]-Table1[[#This Row],[Monto Pagado DOP]]</f>
        <v>0</v>
      </c>
      <c r="K277" s="29" t="s">
        <v>496</v>
      </c>
      <c r="L277" s="30">
        <f>+Table1[[#This Row],[Fecha de Documento]]+15</f>
        <v>45121</v>
      </c>
      <c r="V277" s="1"/>
    </row>
    <row r="278" spans="1:22" ht="93.6" x14ac:dyDescent="0.3">
      <c r="A278" s="24">
        <f t="shared" si="4"/>
        <v>269</v>
      </c>
      <c r="B278" s="24" t="s">
        <v>485</v>
      </c>
      <c r="C278" s="25" t="s">
        <v>33</v>
      </c>
      <c r="D278" s="26">
        <v>7003</v>
      </c>
      <c r="E278" s="25" t="s">
        <v>159</v>
      </c>
      <c r="F278" s="27" t="s">
        <v>187</v>
      </c>
      <c r="G278" s="27" t="s">
        <v>188</v>
      </c>
      <c r="H278" s="28">
        <v>22420</v>
      </c>
      <c r="I278" s="28">
        <f>+Table1[[#This Row],[Monto Facturado DOP]]</f>
        <v>22420</v>
      </c>
      <c r="J278" s="28">
        <f>+Table1[[#This Row],[Monto Facturado DOP]]-Table1[[#This Row],[Monto Pagado DOP]]</f>
        <v>0</v>
      </c>
      <c r="K278" s="29" t="s">
        <v>496</v>
      </c>
      <c r="L278" s="30">
        <f>+Table1[[#This Row],[Fecha de Documento]]+15</f>
        <v>45121</v>
      </c>
      <c r="V278" s="1"/>
    </row>
    <row r="279" spans="1:22" ht="124.8" x14ac:dyDescent="0.3">
      <c r="A279" s="24">
        <f t="shared" si="4"/>
        <v>270</v>
      </c>
      <c r="B279" s="24" t="s">
        <v>485</v>
      </c>
      <c r="C279" s="25" t="s">
        <v>33</v>
      </c>
      <c r="D279" s="26">
        <v>7004</v>
      </c>
      <c r="E279" s="25" t="s">
        <v>18</v>
      </c>
      <c r="F279" s="27" t="s">
        <v>34</v>
      </c>
      <c r="G279" s="27" t="s">
        <v>35</v>
      </c>
      <c r="H279" s="28">
        <v>6789.7</v>
      </c>
      <c r="I279" s="28">
        <f>+Table1[[#This Row],[Monto Facturado DOP]]</f>
        <v>6789.7</v>
      </c>
      <c r="J279" s="28">
        <f>+Table1[[#This Row],[Monto Facturado DOP]]-Table1[[#This Row],[Monto Pagado DOP]]</f>
        <v>0</v>
      </c>
      <c r="K279" s="29" t="s">
        <v>496</v>
      </c>
      <c r="L279" s="30">
        <f>+Table1[[#This Row],[Fecha de Documento]]+15</f>
        <v>45121</v>
      </c>
      <c r="V279" s="1"/>
    </row>
    <row r="280" spans="1:22" ht="109.2" x14ac:dyDescent="0.3">
      <c r="A280" s="24">
        <f t="shared" si="4"/>
        <v>271</v>
      </c>
      <c r="B280" s="24" t="s">
        <v>485</v>
      </c>
      <c r="C280" s="25" t="s">
        <v>33</v>
      </c>
      <c r="D280" s="26">
        <v>7011</v>
      </c>
      <c r="E280" s="25" t="s">
        <v>153</v>
      </c>
      <c r="F280" s="27" t="s">
        <v>177</v>
      </c>
      <c r="G280" s="27" t="s">
        <v>186</v>
      </c>
      <c r="H280" s="28">
        <v>675</v>
      </c>
      <c r="I280" s="28">
        <f>+Table1[[#This Row],[Monto Facturado DOP]]</f>
        <v>675</v>
      </c>
      <c r="J280" s="28">
        <f>+Table1[[#This Row],[Monto Facturado DOP]]-Table1[[#This Row],[Monto Pagado DOP]]</f>
        <v>0</v>
      </c>
      <c r="K280" s="29" t="s">
        <v>496</v>
      </c>
      <c r="L280" s="30">
        <f>+Table1[[#This Row],[Fecha de Documento]]+15</f>
        <v>45121</v>
      </c>
      <c r="V280" s="1"/>
    </row>
    <row r="281" spans="1:22" ht="124.8" x14ac:dyDescent="0.3">
      <c r="A281" s="24">
        <f t="shared" si="4"/>
        <v>272</v>
      </c>
      <c r="B281" s="24" t="s">
        <v>485</v>
      </c>
      <c r="C281" s="25" t="s">
        <v>33</v>
      </c>
      <c r="D281" s="26">
        <v>7019</v>
      </c>
      <c r="E281" s="25" t="s">
        <v>27</v>
      </c>
      <c r="F281" s="27" t="s">
        <v>446</v>
      </c>
      <c r="G281" s="27" t="s">
        <v>447</v>
      </c>
      <c r="H281" s="28">
        <v>4531.2</v>
      </c>
      <c r="I281" s="28">
        <f>+Table1[[#This Row],[Monto Facturado DOP]]</f>
        <v>4531.2</v>
      </c>
      <c r="J281" s="28">
        <f>+Table1[[#This Row],[Monto Facturado DOP]]-Table1[[#This Row],[Monto Pagado DOP]]</f>
        <v>0</v>
      </c>
      <c r="K281" s="29" t="s">
        <v>496</v>
      </c>
      <c r="L281" s="30">
        <f>+Table1[[#This Row],[Fecha de Documento]]+15</f>
        <v>45121</v>
      </c>
      <c r="V281" s="1"/>
    </row>
    <row r="282" spans="1:22" ht="109.2" x14ac:dyDescent="0.3">
      <c r="A282" s="24">
        <f t="shared" si="4"/>
        <v>273</v>
      </c>
      <c r="B282" s="24" t="s">
        <v>485</v>
      </c>
      <c r="C282" s="25" t="s">
        <v>33</v>
      </c>
      <c r="D282" s="26">
        <v>7021</v>
      </c>
      <c r="E282" s="25" t="s">
        <v>167</v>
      </c>
      <c r="F282" s="27" t="s">
        <v>266</v>
      </c>
      <c r="G282" s="27" t="s">
        <v>278</v>
      </c>
      <c r="H282" s="28">
        <v>1421.4</v>
      </c>
      <c r="I282" s="28">
        <f>+Table1[[#This Row],[Monto Facturado DOP]]</f>
        <v>1421.4</v>
      </c>
      <c r="J282" s="28">
        <f>+Table1[[#This Row],[Monto Facturado DOP]]-Table1[[#This Row],[Monto Pagado DOP]]</f>
        <v>0</v>
      </c>
      <c r="K282" s="29" t="s">
        <v>496</v>
      </c>
      <c r="L282" s="30">
        <f>+Table1[[#This Row],[Fecha de Documento]]+15</f>
        <v>45121</v>
      </c>
      <c r="V282" s="1"/>
    </row>
    <row r="283" spans="1:22" ht="109.2" x14ac:dyDescent="0.3">
      <c r="A283" s="24">
        <f t="shared" si="4"/>
        <v>274</v>
      </c>
      <c r="B283" s="24" t="s">
        <v>485</v>
      </c>
      <c r="C283" s="25" t="s">
        <v>33</v>
      </c>
      <c r="D283" s="26">
        <v>7021</v>
      </c>
      <c r="E283" s="25" t="s">
        <v>110</v>
      </c>
      <c r="F283" s="27" t="s">
        <v>266</v>
      </c>
      <c r="G283" s="27" t="s">
        <v>278</v>
      </c>
      <c r="H283" s="28">
        <v>9527.08</v>
      </c>
      <c r="I283" s="28">
        <f>+Table1[[#This Row],[Monto Facturado DOP]]</f>
        <v>9527.08</v>
      </c>
      <c r="J283" s="28">
        <f>+Table1[[#This Row],[Monto Facturado DOP]]-Table1[[#This Row],[Monto Pagado DOP]]</f>
        <v>0</v>
      </c>
      <c r="K283" s="29" t="s">
        <v>496</v>
      </c>
      <c r="L283" s="30">
        <f>+Table1[[#This Row],[Fecha de Documento]]+15</f>
        <v>45121</v>
      </c>
      <c r="V283" s="1"/>
    </row>
    <row r="284" spans="1:22" ht="140.4" x14ac:dyDescent="0.3">
      <c r="A284" s="24">
        <f t="shared" si="4"/>
        <v>275</v>
      </c>
      <c r="B284" s="24" t="s">
        <v>485</v>
      </c>
      <c r="C284" s="25" t="s">
        <v>33</v>
      </c>
      <c r="D284" s="26">
        <v>7023</v>
      </c>
      <c r="E284" s="25" t="s">
        <v>53</v>
      </c>
      <c r="F284" s="27" t="s">
        <v>163</v>
      </c>
      <c r="G284" s="27" t="s">
        <v>166</v>
      </c>
      <c r="H284" s="28">
        <v>127500</v>
      </c>
      <c r="I284" s="28">
        <f>+Table1[[#This Row],[Monto Facturado DOP]]</f>
        <v>127500</v>
      </c>
      <c r="J284" s="28">
        <f>+Table1[[#This Row],[Monto Facturado DOP]]-Table1[[#This Row],[Monto Pagado DOP]]</f>
        <v>0</v>
      </c>
      <c r="K284" s="29" t="s">
        <v>496</v>
      </c>
      <c r="L284" s="30">
        <f>+Table1[[#This Row],[Fecha de Documento]]+15</f>
        <v>45121</v>
      </c>
      <c r="V284" s="1"/>
    </row>
    <row r="285" spans="1:22" ht="109.2" x14ac:dyDescent="0.3">
      <c r="A285" s="24">
        <f t="shared" si="4"/>
        <v>276</v>
      </c>
      <c r="B285" s="24" t="s">
        <v>485</v>
      </c>
      <c r="C285" s="25" t="s">
        <v>33</v>
      </c>
      <c r="D285" s="26">
        <v>7025</v>
      </c>
      <c r="E285" s="25" t="s">
        <v>167</v>
      </c>
      <c r="F285" s="27" t="s">
        <v>266</v>
      </c>
      <c r="G285" s="27" t="s">
        <v>277</v>
      </c>
      <c r="H285" s="28">
        <v>4975</v>
      </c>
      <c r="I285" s="28">
        <f>+Table1[[#This Row],[Monto Facturado DOP]]</f>
        <v>4975</v>
      </c>
      <c r="J285" s="28">
        <f>+Table1[[#This Row],[Monto Facturado DOP]]-Table1[[#This Row],[Monto Pagado DOP]]</f>
        <v>0</v>
      </c>
      <c r="K285" s="29" t="s">
        <v>496</v>
      </c>
      <c r="L285" s="30">
        <f>+Table1[[#This Row],[Fecha de Documento]]+15</f>
        <v>45121</v>
      </c>
      <c r="V285" s="1"/>
    </row>
    <row r="286" spans="1:22" ht="109.2" x14ac:dyDescent="0.3">
      <c r="A286" s="24">
        <f t="shared" si="4"/>
        <v>277</v>
      </c>
      <c r="B286" s="24" t="s">
        <v>485</v>
      </c>
      <c r="C286" s="25" t="s">
        <v>33</v>
      </c>
      <c r="D286" s="26">
        <v>7025</v>
      </c>
      <c r="E286" s="25" t="s">
        <v>110</v>
      </c>
      <c r="F286" s="27" t="s">
        <v>266</v>
      </c>
      <c r="G286" s="27" t="s">
        <v>277</v>
      </c>
      <c r="H286" s="28">
        <v>2462.5</v>
      </c>
      <c r="I286" s="28">
        <f>+Table1[[#This Row],[Monto Facturado DOP]]</f>
        <v>2462.5</v>
      </c>
      <c r="J286" s="28">
        <f>+Table1[[#This Row],[Monto Facturado DOP]]-Table1[[#This Row],[Monto Pagado DOP]]</f>
        <v>0</v>
      </c>
      <c r="K286" s="29" t="s">
        <v>496</v>
      </c>
      <c r="L286" s="30">
        <f>+Table1[[#This Row],[Fecha de Documento]]+15</f>
        <v>45121</v>
      </c>
      <c r="V286" s="1"/>
    </row>
    <row r="287" spans="1:22" ht="171.6" x14ac:dyDescent="0.3">
      <c r="A287" s="24">
        <f t="shared" si="4"/>
        <v>278</v>
      </c>
      <c r="B287" s="24" t="s">
        <v>485</v>
      </c>
      <c r="C287" s="25" t="s">
        <v>33</v>
      </c>
      <c r="D287" s="26">
        <v>7031</v>
      </c>
      <c r="E287" s="25" t="s">
        <v>373</v>
      </c>
      <c r="F287" s="27" t="s">
        <v>371</v>
      </c>
      <c r="G287" s="27" t="s">
        <v>372</v>
      </c>
      <c r="H287" s="28">
        <v>155490.96</v>
      </c>
      <c r="I287" s="28">
        <f>+Table1[[#This Row],[Monto Facturado DOP]]</f>
        <v>155490.96</v>
      </c>
      <c r="J287" s="28">
        <f>+Table1[[#This Row],[Monto Facturado DOP]]-Table1[[#This Row],[Monto Pagado DOP]]</f>
        <v>0</v>
      </c>
      <c r="K287" s="29" t="s">
        <v>496</v>
      </c>
      <c r="L287" s="30">
        <f>+Table1[[#This Row],[Fecha de Documento]]+15</f>
        <v>45121</v>
      </c>
      <c r="V287" s="1"/>
    </row>
    <row r="288" spans="1:22" ht="187.2" x14ac:dyDescent="0.3">
      <c r="A288" s="24">
        <f t="shared" si="4"/>
        <v>279</v>
      </c>
      <c r="B288" s="24" t="s">
        <v>485</v>
      </c>
      <c r="C288" s="25" t="s">
        <v>33</v>
      </c>
      <c r="D288" s="26">
        <v>7033</v>
      </c>
      <c r="E288" s="25" t="s">
        <v>32</v>
      </c>
      <c r="F288" s="27" t="s">
        <v>30</v>
      </c>
      <c r="G288" s="27" t="s">
        <v>31</v>
      </c>
      <c r="H288" s="28">
        <v>92437.8</v>
      </c>
      <c r="I288" s="28">
        <f>+Table1[[#This Row],[Monto Facturado DOP]]</f>
        <v>92437.8</v>
      </c>
      <c r="J288" s="28">
        <f>+Table1[[#This Row],[Monto Facturado DOP]]-Table1[[#This Row],[Monto Pagado DOP]]</f>
        <v>0</v>
      </c>
      <c r="K288" s="29" t="s">
        <v>496</v>
      </c>
      <c r="L288" s="30">
        <f>+Table1[[#This Row],[Fecha de Documento]]+15</f>
        <v>45121</v>
      </c>
      <c r="V288" s="1"/>
    </row>
    <row r="289" spans="1:22" ht="124.8" x14ac:dyDescent="0.3">
      <c r="A289" s="24">
        <f t="shared" si="4"/>
        <v>280</v>
      </c>
      <c r="B289" s="24" t="s">
        <v>485</v>
      </c>
      <c r="C289" s="25" t="s">
        <v>33</v>
      </c>
      <c r="D289" s="26">
        <v>7036</v>
      </c>
      <c r="E289" s="25" t="s">
        <v>284</v>
      </c>
      <c r="F289" s="27" t="s">
        <v>266</v>
      </c>
      <c r="G289" s="27" t="s">
        <v>285</v>
      </c>
      <c r="H289" s="28">
        <v>13750</v>
      </c>
      <c r="I289" s="28">
        <f>+Table1[[#This Row],[Monto Facturado DOP]]</f>
        <v>13750</v>
      </c>
      <c r="J289" s="28">
        <f>+Table1[[#This Row],[Monto Facturado DOP]]-Table1[[#This Row],[Monto Pagado DOP]]</f>
        <v>0</v>
      </c>
      <c r="K289" s="29" t="s">
        <v>496</v>
      </c>
      <c r="L289" s="30">
        <f>+Table1[[#This Row],[Fecha de Documento]]+15</f>
        <v>45121</v>
      </c>
      <c r="V289" s="1"/>
    </row>
    <row r="290" spans="1:22" ht="109.2" x14ac:dyDescent="0.3">
      <c r="A290" s="24">
        <f t="shared" si="4"/>
        <v>281</v>
      </c>
      <c r="B290" s="24" t="s">
        <v>485</v>
      </c>
      <c r="C290" s="25" t="s">
        <v>65</v>
      </c>
      <c r="D290" s="26">
        <v>7040</v>
      </c>
      <c r="E290" s="25" t="s">
        <v>167</v>
      </c>
      <c r="F290" s="27" t="s">
        <v>266</v>
      </c>
      <c r="G290" s="27" t="s">
        <v>279</v>
      </c>
      <c r="H290" s="28">
        <v>3181.25</v>
      </c>
      <c r="I290" s="28">
        <f>+Table1[[#This Row],[Monto Facturado DOP]]</f>
        <v>3181.25</v>
      </c>
      <c r="J290" s="28">
        <f>+Table1[[#This Row],[Monto Facturado DOP]]-Table1[[#This Row],[Monto Pagado DOP]]</f>
        <v>0</v>
      </c>
      <c r="K290" s="29" t="s">
        <v>496</v>
      </c>
      <c r="L290" s="30">
        <f>+Table1[[#This Row],[Fecha de Documento]]+15</f>
        <v>45122</v>
      </c>
      <c r="V290" s="1"/>
    </row>
    <row r="291" spans="1:22" ht="109.2" x14ac:dyDescent="0.3">
      <c r="A291" s="24">
        <f t="shared" si="4"/>
        <v>282</v>
      </c>
      <c r="B291" s="24" t="s">
        <v>485</v>
      </c>
      <c r="C291" s="25" t="s">
        <v>65</v>
      </c>
      <c r="D291" s="26">
        <v>7040</v>
      </c>
      <c r="E291" s="25" t="s">
        <v>110</v>
      </c>
      <c r="F291" s="27" t="s">
        <v>266</v>
      </c>
      <c r="G291" s="27" t="s">
        <v>279</v>
      </c>
      <c r="H291" s="28">
        <v>3750</v>
      </c>
      <c r="I291" s="28">
        <f>+Table1[[#This Row],[Monto Facturado DOP]]</f>
        <v>3750</v>
      </c>
      <c r="J291" s="28">
        <f>+Table1[[#This Row],[Monto Facturado DOP]]-Table1[[#This Row],[Monto Pagado DOP]]</f>
        <v>0</v>
      </c>
      <c r="K291" s="29" t="s">
        <v>496</v>
      </c>
      <c r="L291" s="30">
        <f>+Table1[[#This Row],[Fecha de Documento]]+15</f>
        <v>45122</v>
      </c>
      <c r="V291" s="1"/>
    </row>
    <row r="292" spans="1:22" ht="109.2" x14ac:dyDescent="0.3">
      <c r="A292" s="24">
        <f t="shared" si="4"/>
        <v>283</v>
      </c>
      <c r="B292" s="24" t="s">
        <v>485</v>
      </c>
      <c r="C292" s="25" t="s">
        <v>65</v>
      </c>
      <c r="D292" s="26">
        <v>7045</v>
      </c>
      <c r="E292" s="25" t="s">
        <v>128</v>
      </c>
      <c r="F292" s="27" t="s">
        <v>146</v>
      </c>
      <c r="G292" s="27" t="s">
        <v>147</v>
      </c>
      <c r="H292" s="28">
        <v>88806.399999999994</v>
      </c>
      <c r="I292" s="28">
        <f>+Table1[[#This Row],[Monto Facturado DOP]]</f>
        <v>88806.399999999994</v>
      </c>
      <c r="J292" s="28">
        <f>+Table1[[#This Row],[Monto Facturado DOP]]-Table1[[#This Row],[Monto Pagado DOP]]</f>
        <v>0</v>
      </c>
      <c r="K292" s="29" t="s">
        <v>496</v>
      </c>
      <c r="L292" s="30">
        <f>+Table1[[#This Row],[Fecha de Documento]]+15</f>
        <v>45122</v>
      </c>
      <c r="V292" s="1"/>
    </row>
    <row r="293" spans="1:22" ht="109.2" x14ac:dyDescent="0.3">
      <c r="A293" s="24">
        <f t="shared" si="4"/>
        <v>284</v>
      </c>
      <c r="B293" s="24" t="s">
        <v>485</v>
      </c>
      <c r="C293" s="25" t="s">
        <v>65</v>
      </c>
      <c r="D293" s="26">
        <v>7045</v>
      </c>
      <c r="E293" s="25" t="s">
        <v>119</v>
      </c>
      <c r="F293" s="27" t="s">
        <v>146</v>
      </c>
      <c r="G293" s="27" t="s">
        <v>147</v>
      </c>
      <c r="H293" s="28">
        <v>192075.8</v>
      </c>
      <c r="I293" s="28">
        <f>+Table1[[#This Row],[Monto Facturado DOP]]</f>
        <v>192075.8</v>
      </c>
      <c r="J293" s="28">
        <f>+Table1[[#This Row],[Monto Facturado DOP]]-Table1[[#This Row],[Monto Pagado DOP]]</f>
        <v>0</v>
      </c>
      <c r="K293" s="29" t="s">
        <v>496</v>
      </c>
      <c r="L293" s="30">
        <f>+Table1[[#This Row],[Fecha de Documento]]+15</f>
        <v>45122</v>
      </c>
      <c r="V293" s="1"/>
    </row>
    <row r="294" spans="1:22" ht="109.2" x14ac:dyDescent="0.3">
      <c r="A294" s="24">
        <f t="shared" si="4"/>
        <v>285</v>
      </c>
      <c r="B294" s="24" t="s">
        <v>485</v>
      </c>
      <c r="C294" s="25" t="s">
        <v>65</v>
      </c>
      <c r="D294" s="26">
        <v>7052</v>
      </c>
      <c r="E294" s="25" t="s">
        <v>290</v>
      </c>
      <c r="F294" s="27" t="s">
        <v>266</v>
      </c>
      <c r="G294" s="27" t="s">
        <v>291</v>
      </c>
      <c r="H294" s="28">
        <v>80446.5</v>
      </c>
      <c r="I294" s="28">
        <f>+Table1[[#This Row],[Monto Facturado DOP]]</f>
        <v>80446.5</v>
      </c>
      <c r="J294" s="28">
        <f>+Table1[[#This Row],[Monto Facturado DOP]]-Table1[[#This Row],[Monto Pagado DOP]]</f>
        <v>0</v>
      </c>
      <c r="K294" s="29" t="s">
        <v>496</v>
      </c>
      <c r="L294" s="30">
        <f>+Table1[[#This Row],[Fecha de Documento]]+15</f>
        <v>45122</v>
      </c>
      <c r="V294" s="1"/>
    </row>
    <row r="295" spans="1:22" ht="109.2" x14ac:dyDescent="0.3">
      <c r="A295" s="24">
        <f t="shared" si="4"/>
        <v>286</v>
      </c>
      <c r="B295" s="24" t="s">
        <v>485</v>
      </c>
      <c r="C295" s="25" t="s">
        <v>65</v>
      </c>
      <c r="D295" s="26">
        <v>7052</v>
      </c>
      <c r="E295" s="25" t="s">
        <v>167</v>
      </c>
      <c r="F295" s="27" t="s">
        <v>266</v>
      </c>
      <c r="G295" s="27" t="s">
        <v>291</v>
      </c>
      <c r="H295" s="28">
        <v>107527.5</v>
      </c>
      <c r="I295" s="28">
        <f>+Table1[[#This Row],[Monto Facturado DOP]]</f>
        <v>107527.5</v>
      </c>
      <c r="J295" s="28">
        <f>+Table1[[#This Row],[Monto Facturado DOP]]-Table1[[#This Row],[Monto Pagado DOP]]</f>
        <v>0</v>
      </c>
      <c r="K295" s="29" t="s">
        <v>496</v>
      </c>
      <c r="L295" s="30">
        <f>+Table1[[#This Row],[Fecha de Documento]]+15</f>
        <v>45122</v>
      </c>
      <c r="V295" s="1"/>
    </row>
    <row r="296" spans="1:22" ht="124.8" x14ac:dyDescent="0.3">
      <c r="A296" s="24">
        <f t="shared" si="4"/>
        <v>287</v>
      </c>
      <c r="B296" s="24" t="s">
        <v>485</v>
      </c>
      <c r="C296" s="25" t="s">
        <v>65</v>
      </c>
      <c r="D296" s="26">
        <v>7054</v>
      </c>
      <c r="E296" s="25" t="s">
        <v>71</v>
      </c>
      <c r="F296" s="27" t="s">
        <v>169</v>
      </c>
      <c r="G296" s="27" t="s">
        <v>170</v>
      </c>
      <c r="H296" s="28">
        <v>116584</v>
      </c>
      <c r="I296" s="28">
        <f>+Table1[[#This Row],[Monto Facturado DOP]]</f>
        <v>116584</v>
      </c>
      <c r="J296" s="28">
        <f>+Table1[[#This Row],[Monto Facturado DOP]]-Table1[[#This Row],[Monto Pagado DOP]]</f>
        <v>0</v>
      </c>
      <c r="K296" s="29" t="s">
        <v>496</v>
      </c>
      <c r="L296" s="30">
        <f>+Table1[[#This Row],[Fecha de Documento]]+15</f>
        <v>45122</v>
      </c>
      <c r="V296" s="1"/>
    </row>
    <row r="297" spans="1:22" ht="109.2" x14ac:dyDescent="0.3">
      <c r="A297" s="24">
        <f t="shared" si="4"/>
        <v>288</v>
      </c>
      <c r="B297" s="24" t="s">
        <v>485</v>
      </c>
      <c r="C297" s="25" t="s">
        <v>65</v>
      </c>
      <c r="D297" s="26">
        <v>7057</v>
      </c>
      <c r="E297" s="25" t="s">
        <v>96</v>
      </c>
      <c r="F297" s="27" t="s">
        <v>131</v>
      </c>
      <c r="G297" s="27" t="s">
        <v>132</v>
      </c>
      <c r="H297" s="28">
        <v>124296.95</v>
      </c>
      <c r="I297" s="28">
        <f>+Table1[[#This Row],[Monto Facturado DOP]]</f>
        <v>124296.95</v>
      </c>
      <c r="J297" s="28">
        <f>+Table1[[#This Row],[Monto Facturado DOP]]-Table1[[#This Row],[Monto Pagado DOP]]</f>
        <v>0</v>
      </c>
      <c r="K297" s="29" t="s">
        <v>496</v>
      </c>
      <c r="L297" s="30">
        <f>+Table1[[#This Row],[Fecha de Documento]]+15</f>
        <v>45122</v>
      </c>
      <c r="V297" s="1"/>
    </row>
    <row r="298" spans="1:22" ht="124.8" x14ac:dyDescent="0.3">
      <c r="A298" s="24">
        <f t="shared" si="4"/>
        <v>289</v>
      </c>
      <c r="B298" s="24" t="s">
        <v>485</v>
      </c>
      <c r="C298" s="25" t="s">
        <v>65</v>
      </c>
      <c r="D298" s="26">
        <v>7073</v>
      </c>
      <c r="E298" s="25" t="s">
        <v>73</v>
      </c>
      <c r="F298" s="27" t="s">
        <v>316</v>
      </c>
      <c r="G298" s="27" t="s">
        <v>321</v>
      </c>
      <c r="H298" s="28">
        <v>89700</v>
      </c>
      <c r="I298" s="28">
        <f>+Table1[[#This Row],[Monto Facturado DOP]]</f>
        <v>89700</v>
      </c>
      <c r="J298" s="28">
        <f>+Table1[[#This Row],[Monto Facturado DOP]]-Table1[[#This Row],[Monto Pagado DOP]]</f>
        <v>0</v>
      </c>
      <c r="K298" s="29" t="s">
        <v>496</v>
      </c>
      <c r="L298" s="30">
        <f>+Table1[[#This Row],[Fecha de Documento]]+15</f>
        <v>45122</v>
      </c>
      <c r="V298" s="1"/>
    </row>
    <row r="299" spans="1:22" ht="124.8" x14ac:dyDescent="0.3">
      <c r="A299" s="24">
        <f t="shared" si="4"/>
        <v>290</v>
      </c>
      <c r="B299" s="24" t="s">
        <v>485</v>
      </c>
      <c r="C299" s="25" t="s">
        <v>65</v>
      </c>
      <c r="D299" s="26">
        <v>7078</v>
      </c>
      <c r="E299" s="25" t="s">
        <v>96</v>
      </c>
      <c r="F299" s="27" t="s">
        <v>93</v>
      </c>
      <c r="G299" s="27" t="s">
        <v>95</v>
      </c>
      <c r="H299" s="28">
        <v>417985.5</v>
      </c>
      <c r="I299" s="28">
        <f>+Table1[[#This Row],[Monto Facturado DOP]]</f>
        <v>417985.5</v>
      </c>
      <c r="J299" s="28">
        <f>+Table1[[#This Row],[Monto Facturado DOP]]-Table1[[#This Row],[Monto Pagado DOP]]</f>
        <v>0</v>
      </c>
      <c r="K299" s="29" t="s">
        <v>496</v>
      </c>
      <c r="L299" s="30">
        <f>+Table1[[#This Row],[Fecha de Documento]]+15</f>
        <v>45122</v>
      </c>
      <c r="V299" s="1"/>
    </row>
    <row r="300" spans="1:22" ht="124.8" x14ac:dyDescent="0.3">
      <c r="A300" s="24">
        <f t="shared" si="4"/>
        <v>291</v>
      </c>
      <c r="B300" s="24" t="s">
        <v>485</v>
      </c>
      <c r="C300" s="25" t="s">
        <v>65</v>
      </c>
      <c r="D300" s="26">
        <v>7085</v>
      </c>
      <c r="E300" s="25" t="s">
        <v>123</v>
      </c>
      <c r="F300" s="27" t="s">
        <v>377</v>
      </c>
      <c r="G300" s="27" t="s">
        <v>379</v>
      </c>
      <c r="H300" s="28">
        <v>63717.97</v>
      </c>
      <c r="I300" s="28">
        <f>+Table1[[#This Row],[Monto Facturado DOP]]</f>
        <v>63717.97</v>
      </c>
      <c r="J300" s="28">
        <f>+Table1[[#This Row],[Monto Facturado DOP]]-Table1[[#This Row],[Monto Pagado DOP]]</f>
        <v>0</v>
      </c>
      <c r="K300" s="29" t="s">
        <v>496</v>
      </c>
      <c r="L300" s="30">
        <f>+Table1[[#This Row],[Fecha de Documento]]+15</f>
        <v>45122</v>
      </c>
      <c r="V300" s="1"/>
    </row>
    <row r="301" spans="1:22" ht="140.4" x14ac:dyDescent="0.3">
      <c r="A301" s="24">
        <f t="shared" si="4"/>
        <v>292</v>
      </c>
      <c r="B301" s="24" t="s">
        <v>485</v>
      </c>
      <c r="C301" s="25" t="s">
        <v>65</v>
      </c>
      <c r="D301" s="26">
        <v>7089</v>
      </c>
      <c r="E301" s="25" t="s">
        <v>41</v>
      </c>
      <c r="F301" s="27" t="s">
        <v>239</v>
      </c>
      <c r="G301" s="27" t="s">
        <v>240</v>
      </c>
      <c r="H301" s="28">
        <v>87000</v>
      </c>
      <c r="I301" s="28">
        <f>+Table1[[#This Row],[Monto Facturado DOP]]</f>
        <v>87000</v>
      </c>
      <c r="J301" s="28">
        <f>+Table1[[#This Row],[Monto Facturado DOP]]-Table1[[#This Row],[Monto Pagado DOP]]</f>
        <v>0</v>
      </c>
      <c r="K301" s="29" t="s">
        <v>496</v>
      </c>
      <c r="L301" s="30">
        <f>+Table1[[#This Row],[Fecha de Documento]]+15</f>
        <v>45122</v>
      </c>
      <c r="V301" s="1"/>
    </row>
    <row r="302" spans="1:22" ht="124.8" x14ac:dyDescent="0.3">
      <c r="A302" s="24">
        <f t="shared" si="4"/>
        <v>293</v>
      </c>
      <c r="B302" s="24" t="s">
        <v>485</v>
      </c>
      <c r="C302" s="25" t="s">
        <v>65</v>
      </c>
      <c r="D302" s="26">
        <v>7093</v>
      </c>
      <c r="E302" s="25" t="s">
        <v>123</v>
      </c>
      <c r="F302" s="27" t="s">
        <v>400</v>
      </c>
      <c r="G302" s="27" t="s">
        <v>401</v>
      </c>
      <c r="H302" s="28">
        <v>85856.8</v>
      </c>
      <c r="I302" s="28">
        <f>+Table1[[#This Row],[Monto Facturado DOP]]</f>
        <v>85856.8</v>
      </c>
      <c r="J302" s="28">
        <f>+Table1[[#This Row],[Monto Facturado DOP]]-Table1[[#This Row],[Monto Pagado DOP]]</f>
        <v>0</v>
      </c>
      <c r="K302" s="29" t="s">
        <v>496</v>
      </c>
      <c r="L302" s="30">
        <f>+Table1[[#This Row],[Fecha de Documento]]+15</f>
        <v>45122</v>
      </c>
      <c r="V302" s="1"/>
    </row>
    <row r="303" spans="1:22" ht="140.4" x14ac:dyDescent="0.3">
      <c r="A303" s="24">
        <f t="shared" si="4"/>
        <v>294</v>
      </c>
      <c r="B303" s="24" t="s">
        <v>485</v>
      </c>
      <c r="C303" s="25" t="s">
        <v>65</v>
      </c>
      <c r="D303" s="26">
        <v>7099</v>
      </c>
      <c r="E303" s="25" t="s">
        <v>49</v>
      </c>
      <c r="F303" s="27" t="s">
        <v>448</v>
      </c>
      <c r="G303" s="27" t="s">
        <v>449</v>
      </c>
      <c r="H303" s="28">
        <v>60770</v>
      </c>
      <c r="I303" s="28">
        <f>+Table1[[#This Row],[Monto Facturado DOP]]</f>
        <v>60770</v>
      </c>
      <c r="J303" s="28">
        <f>+Table1[[#This Row],[Monto Facturado DOP]]-Table1[[#This Row],[Monto Pagado DOP]]</f>
        <v>0</v>
      </c>
      <c r="K303" s="29" t="s">
        <v>496</v>
      </c>
      <c r="L303" s="30">
        <f>+Table1[[#This Row],[Fecha de Documento]]+15</f>
        <v>45122</v>
      </c>
      <c r="V303" s="1"/>
    </row>
    <row r="304" spans="1:22" ht="109.2" x14ac:dyDescent="0.3">
      <c r="A304" s="24">
        <f t="shared" si="4"/>
        <v>295</v>
      </c>
      <c r="B304" s="24" t="s">
        <v>485</v>
      </c>
      <c r="C304" s="25" t="s">
        <v>65</v>
      </c>
      <c r="D304" s="26">
        <v>7101</v>
      </c>
      <c r="E304" s="25" t="s">
        <v>88</v>
      </c>
      <c r="F304" s="27" t="s">
        <v>81</v>
      </c>
      <c r="G304" s="27" t="s">
        <v>87</v>
      </c>
      <c r="H304" s="28">
        <v>13499.82</v>
      </c>
      <c r="I304" s="28">
        <f>+Table1[[#This Row],[Monto Facturado DOP]]</f>
        <v>13499.82</v>
      </c>
      <c r="J304" s="28">
        <f>+Table1[[#This Row],[Monto Facturado DOP]]-Table1[[#This Row],[Monto Pagado DOP]]</f>
        <v>0</v>
      </c>
      <c r="K304" s="29" t="s">
        <v>496</v>
      </c>
      <c r="L304" s="30">
        <f>+Table1[[#This Row],[Fecha de Documento]]+15</f>
        <v>45122</v>
      </c>
      <c r="V304" s="1"/>
    </row>
    <row r="305" spans="1:22" ht="93.6" x14ac:dyDescent="0.3">
      <c r="A305" s="24">
        <f t="shared" si="4"/>
        <v>296</v>
      </c>
      <c r="B305" s="24" t="s">
        <v>485</v>
      </c>
      <c r="C305" s="25" t="s">
        <v>65</v>
      </c>
      <c r="D305" s="26">
        <v>7103</v>
      </c>
      <c r="E305" s="25" t="s">
        <v>153</v>
      </c>
      <c r="F305" s="27" t="s">
        <v>332</v>
      </c>
      <c r="G305" s="27" t="s">
        <v>335</v>
      </c>
      <c r="H305" s="28">
        <v>48000</v>
      </c>
      <c r="I305" s="28">
        <f>+Table1[[#This Row],[Monto Facturado DOP]]</f>
        <v>48000</v>
      </c>
      <c r="J305" s="28">
        <f>+Table1[[#This Row],[Monto Facturado DOP]]-Table1[[#This Row],[Monto Pagado DOP]]</f>
        <v>0</v>
      </c>
      <c r="K305" s="29" t="s">
        <v>496</v>
      </c>
      <c r="L305" s="30">
        <f>+Table1[[#This Row],[Fecha de Documento]]+15</f>
        <v>45122</v>
      </c>
      <c r="V305" s="1"/>
    </row>
    <row r="306" spans="1:22" ht="156" x14ac:dyDescent="0.3">
      <c r="A306" s="24">
        <f t="shared" si="4"/>
        <v>297</v>
      </c>
      <c r="B306" s="24" t="s">
        <v>485</v>
      </c>
      <c r="C306" s="25" t="s">
        <v>65</v>
      </c>
      <c r="D306" s="26">
        <v>7108</v>
      </c>
      <c r="E306" s="25" t="s">
        <v>405</v>
      </c>
      <c r="F306" s="27" t="s">
        <v>404</v>
      </c>
      <c r="G306" s="27" t="s">
        <v>417</v>
      </c>
      <c r="H306" s="28">
        <v>8987.68</v>
      </c>
      <c r="I306" s="28">
        <f>+Table1[[#This Row],[Monto Facturado DOP]]</f>
        <v>8987.68</v>
      </c>
      <c r="J306" s="28">
        <f>+Table1[[#This Row],[Monto Facturado DOP]]-Table1[[#This Row],[Monto Pagado DOP]]</f>
        <v>0</v>
      </c>
      <c r="K306" s="29" t="s">
        <v>496</v>
      </c>
      <c r="L306" s="30">
        <f>+Table1[[#This Row],[Fecha de Documento]]+15</f>
        <v>45122</v>
      </c>
      <c r="V306" s="1"/>
    </row>
    <row r="307" spans="1:22" ht="140.4" x14ac:dyDescent="0.3">
      <c r="A307" s="24">
        <f t="shared" si="4"/>
        <v>298</v>
      </c>
      <c r="B307" s="24" t="s">
        <v>485</v>
      </c>
      <c r="C307" s="25" t="s">
        <v>65</v>
      </c>
      <c r="D307" s="26">
        <v>7113</v>
      </c>
      <c r="E307" s="25" t="s">
        <v>18</v>
      </c>
      <c r="F307" s="27" t="s">
        <v>360</v>
      </c>
      <c r="G307" s="27" t="s">
        <v>362</v>
      </c>
      <c r="H307" s="28">
        <v>26738.799999999999</v>
      </c>
      <c r="I307" s="28">
        <f>+Table1[[#This Row],[Monto Facturado DOP]]</f>
        <v>26738.799999999999</v>
      </c>
      <c r="J307" s="28">
        <f>+Table1[[#This Row],[Monto Facturado DOP]]-Table1[[#This Row],[Monto Pagado DOP]]</f>
        <v>0</v>
      </c>
      <c r="K307" s="29" t="s">
        <v>496</v>
      </c>
      <c r="L307" s="30">
        <f>+Table1[[#This Row],[Fecha de Documento]]+15</f>
        <v>45122</v>
      </c>
      <c r="V307" s="1"/>
    </row>
    <row r="308" spans="1:22" ht="124.8" x14ac:dyDescent="0.3">
      <c r="A308" s="24">
        <f t="shared" si="4"/>
        <v>299</v>
      </c>
      <c r="B308" s="24" t="s">
        <v>485</v>
      </c>
      <c r="C308" s="25" t="s">
        <v>65</v>
      </c>
      <c r="D308" s="26">
        <v>7114</v>
      </c>
      <c r="E308" s="25" t="s">
        <v>167</v>
      </c>
      <c r="F308" s="27" t="s">
        <v>422</v>
      </c>
      <c r="G308" s="27" t="s">
        <v>423</v>
      </c>
      <c r="H308" s="28">
        <v>40687.5</v>
      </c>
      <c r="I308" s="28">
        <f>+Table1[[#This Row],[Monto Facturado DOP]]</f>
        <v>40687.5</v>
      </c>
      <c r="J308" s="28">
        <f>+Table1[[#This Row],[Monto Facturado DOP]]-Table1[[#This Row],[Monto Pagado DOP]]</f>
        <v>0</v>
      </c>
      <c r="K308" s="29" t="s">
        <v>496</v>
      </c>
      <c r="L308" s="30">
        <f>+Table1[[#This Row],[Fecha de Documento]]+15</f>
        <v>45122</v>
      </c>
      <c r="V308" s="1"/>
    </row>
    <row r="309" spans="1:22" ht="109.2" x14ac:dyDescent="0.3">
      <c r="A309" s="24">
        <f t="shared" si="4"/>
        <v>300</v>
      </c>
      <c r="B309" s="24" t="s">
        <v>485</v>
      </c>
      <c r="C309" s="25" t="s">
        <v>65</v>
      </c>
      <c r="D309" s="26">
        <v>7117</v>
      </c>
      <c r="E309" s="25" t="s">
        <v>64</v>
      </c>
      <c r="F309" s="27" t="s">
        <v>457</v>
      </c>
      <c r="G309" s="27" t="s">
        <v>465</v>
      </c>
      <c r="H309" s="28">
        <v>13878.72</v>
      </c>
      <c r="I309" s="28">
        <f>+Table1[[#This Row],[Monto Facturado DOP]]</f>
        <v>13878.72</v>
      </c>
      <c r="J309" s="28">
        <f>+Table1[[#This Row],[Monto Facturado DOP]]-Table1[[#This Row],[Monto Pagado DOP]]</f>
        <v>0</v>
      </c>
      <c r="K309" s="29" t="s">
        <v>496</v>
      </c>
      <c r="L309" s="30">
        <f>+Table1[[#This Row],[Fecha de Documento]]+15</f>
        <v>45122</v>
      </c>
      <c r="V309" s="1"/>
    </row>
    <row r="310" spans="1:22" ht="62.4" x14ac:dyDescent="0.3">
      <c r="A310" s="24">
        <f t="shared" si="4"/>
        <v>301</v>
      </c>
      <c r="B310" s="24" t="s">
        <v>544</v>
      </c>
      <c r="C310" s="25">
        <v>45082</v>
      </c>
      <c r="D310" s="26" t="s">
        <v>502</v>
      </c>
      <c r="E310" s="25">
        <v>44971</v>
      </c>
      <c r="F310" s="27" t="s">
        <v>503</v>
      </c>
      <c r="G310" s="27" t="s">
        <v>504</v>
      </c>
      <c r="H310" s="28">
        <v>22238.400000000001</v>
      </c>
      <c r="I310" s="28">
        <f>+Table1[[#This Row],[Monto Facturado DOP]]</f>
        <v>22238.400000000001</v>
      </c>
      <c r="J310" s="28">
        <f>+Table1[[#This Row],[Monto Facturado DOP]]-Table1[[#This Row],[Monto Pagado DOP]]</f>
        <v>0</v>
      </c>
      <c r="K310" s="29" t="s">
        <v>496</v>
      </c>
      <c r="L310" s="30">
        <f>+Table1[[#This Row],[Fecha de Documento]]+15</f>
        <v>45097</v>
      </c>
      <c r="V310" s="1"/>
    </row>
    <row r="311" spans="1:22" ht="78" x14ac:dyDescent="0.3">
      <c r="A311" s="24">
        <f t="shared" si="4"/>
        <v>302</v>
      </c>
      <c r="B311" s="24" t="s">
        <v>544</v>
      </c>
      <c r="C311" s="25">
        <v>45083</v>
      </c>
      <c r="D311" s="26" t="s">
        <v>505</v>
      </c>
      <c r="E311" s="25">
        <v>45040</v>
      </c>
      <c r="F311" s="27" t="s">
        <v>506</v>
      </c>
      <c r="G311" s="27" t="s">
        <v>507</v>
      </c>
      <c r="H311" s="28">
        <v>45547.08</v>
      </c>
      <c r="I311" s="28">
        <f>+Table1[[#This Row],[Monto Facturado DOP]]</f>
        <v>45547.08</v>
      </c>
      <c r="J311" s="28">
        <f>+Table1[[#This Row],[Monto Facturado DOP]]-Table1[[#This Row],[Monto Pagado DOP]]</f>
        <v>0</v>
      </c>
      <c r="K311" s="29" t="s">
        <v>496</v>
      </c>
      <c r="L311" s="30">
        <f>+Table1[[#This Row],[Fecha de Documento]]+15</f>
        <v>45098</v>
      </c>
      <c r="V311" s="1"/>
    </row>
    <row r="312" spans="1:22" ht="46.8" x14ac:dyDescent="0.3">
      <c r="A312" s="24">
        <f t="shared" si="4"/>
        <v>303</v>
      </c>
      <c r="B312" s="24" t="s">
        <v>544</v>
      </c>
      <c r="C312" s="25">
        <v>45086</v>
      </c>
      <c r="D312" s="26" t="s">
        <v>508</v>
      </c>
      <c r="E312" s="25">
        <v>45048</v>
      </c>
      <c r="F312" s="27" t="s">
        <v>509</v>
      </c>
      <c r="G312" s="27" t="s">
        <v>510</v>
      </c>
      <c r="H312" s="28">
        <v>33109</v>
      </c>
      <c r="I312" s="28">
        <f>+Table1[[#This Row],[Monto Facturado DOP]]</f>
        <v>33109</v>
      </c>
      <c r="J312" s="28">
        <f>+Table1[[#This Row],[Monto Facturado DOP]]-Table1[[#This Row],[Monto Pagado DOP]]</f>
        <v>0</v>
      </c>
      <c r="K312" s="29" t="s">
        <v>496</v>
      </c>
      <c r="L312" s="30">
        <f>+Table1[[#This Row],[Fecha de Documento]]+15</f>
        <v>45101</v>
      </c>
      <c r="V312" s="1"/>
    </row>
    <row r="313" spans="1:22" ht="78" x14ac:dyDescent="0.3">
      <c r="A313" s="24">
        <f t="shared" si="4"/>
        <v>304</v>
      </c>
      <c r="B313" s="24" t="s">
        <v>544</v>
      </c>
      <c r="C313" s="25">
        <v>45086</v>
      </c>
      <c r="D313" s="26" t="s">
        <v>511</v>
      </c>
      <c r="E313" s="25" t="s">
        <v>542</v>
      </c>
      <c r="F313" s="27" t="s">
        <v>512</v>
      </c>
      <c r="G313" s="27" t="s">
        <v>513</v>
      </c>
      <c r="H313" s="28">
        <v>42401.69</v>
      </c>
      <c r="I313" s="28">
        <f>+Table1[[#This Row],[Monto Facturado DOP]]</f>
        <v>42401.69</v>
      </c>
      <c r="J313" s="28">
        <f>+Table1[[#This Row],[Monto Facturado DOP]]-Table1[[#This Row],[Monto Pagado DOP]]</f>
        <v>0</v>
      </c>
      <c r="K313" s="29" t="s">
        <v>496</v>
      </c>
      <c r="L313" s="25">
        <f>+Table1[[#This Row],[Fecha de Documento]]+15</f>
        <v>45101</v>
      </c>
    </row>
    <row r="314" spans="1:22" ht="46.8" x14ac:dyDescent="0.3">
      <c r="A314" s="24">
        <f t="shared" si="4"/>
        <v>305</v>
      </c>
      <c r="B314" s="24" t="s">
        <v>544</v>
      </c>
      <c r="C314" s="25">
        <v>45090</v>
      </c>
      <c r="D314" s="26" t="s">
        <v>514</v>
      </c>
      <c r="E314" s="25" t="s">
        <v>543</v>
      </c>
      <c r="F314" s="27" t="s">
        <v>515</v>
      </c>
      <c r="G314" s="27" t="s">
        <v>516</v>
      </c>
      <c r="H314" s="28">
        <v>0</v>
      </c>
      <c r="I314" s="28">
        <f>+Table1[[#This Row],[Monto Facturado DOP]]</f>
        <v>0</v>
      </c>
      <c r="J314" s="28">
        <f>+Table1[[#This Row],[Monto Facturado DOP]]-Table1[[#This Row],[Monto Pagado DOP]]</f>
        <v>0</v>
      </c>
      <c r="K314" s="29" t="s">
        <v>496</v>
      </c>
      <c r="L314" s="25">
        <f>+Table1[[#This Row],[Fecha de Documento]]+15</f>
        <v>45105</v>
      </c>
    </row>
    <row r="315" spans="1:22" ht="46.8" x14ac:dyDescent="0.3">
      <c r="A315" s="24">
        <f t="shared" si="4"/>
        <v>306</v>
      </c>
      <c r="B315" s="24" t="s">
        <v>544</v>
      </c>
      <c r="C315" s="25">
        <v>45091</v>
      </c>
      <c r="D315" s="26" t="s">
        <v>517</v>
      </c>
      <c r="E315" s="25" t="s">
        <v>543</v>
      </c>
      <c r="F315" s="27" t="s">
        <v>515</v>
      </c>
      <c r="G315" s="27" t="s">
        <v>516</v>
      </c>
      <c r="H315" s="28">
        <v>0</v>
      </c>
      <c r="I315" s="28">
        <f>+Table1[[#This Row],[Monto Facturado DOP]]</f>
        <v>0</v>
      </c>
      <c r="J315" s="28">
        <f>+Table1[[#This Row],[Monto Facturado DOP]]-Table1[[#This Row],[Monto Pagado DOP]]</f>
        <v>0</v>
      </c>
      <c r="K315" s="29" t="s">
        <v>496</v>
      </c>
      <c r="L315" s="25">
        <f>+Table1[[#This Row],[Fecha de Documento]]+15</f>
        <v>45106</v>
      </c>
    </row>
    <row r="316" spans="1:22" ht="93.6" x14ac:dyDescent="0.3">
      <c r="A316" s="24">
        <f t="shared" si="4"/>
        <v>307</v>
      </c>
      <c r="B316" s="24" t="s">
        <v>544</v>
      </c>
      <c r="C316" s="25">
        <v>45091</v>
      </c>
      <c r="D316" s="26" t="s">
        <v>518</v>
      </c>
      <c r="E316" s="25" t="s">
        <v>543</v>
      </c>
      <c r="F316" s="27" t="s">
        <v>519</v>
      </c>
      <c r="G316" s="27" t="s">
        <v>520</v>
      </c>
      <c r="H316" s="28">
        <v>133432.76</v>
      </c>
      <c r="I316" s="28">
        <f>+Table1[[#This Row],[Monto Facturado DOP]]</f>
        <v>133432.76</v>
      </c>
      <c r="J316" s="28">
        <f>+Table1[[#This Row],[Monto Facturado DOP]]-Table1[[#This Row],[Monto Pagado DOP]]</f>
        <v>0</v>
      </c>
      <c r="K316" s="29" t="s">
        <v>496</v>
      </c>
      <c r="L316" s="25">
        <f>+Table1[[#This Row],[Fecha de Documento]]+15</f>
        <v>45106</v>
      </c>
    </row>
    <row r="317" spans="1:22" ht="78" x14ac:dyDescent="0.3">
      <c r="A317" s="24">
        <f t="shared" si="4"/>
        <v>308</v>
      </c>
      <c r="B317" s="24" t="s">
        <v>544</v>
      </c>
      <c r="C317" s="25">
        <v>45096</v>
      </c>
      <c r="D317" s="26" t="s">
        <v>521</v>
      </c>
      <c r="E317" s="25">
        <v>45049</v>
      </c>
      <c r="F317" s="27" t="s">
        <v>522</v>
      </c>
      <c r="G317" s="27" t="s">
        <v>523</v>
      </c>
      <c r="H317" s="28">
        <v>12204</v>
      </c>
      <c r="I317" s="28">
        <f>+Table1[[#This Row],[Monto Facturado DOP]]</f>
        <v>12204</v>
      </c>
      <c r="J317" s="28">
        <f>+Table1[[#This Row],[Monto Facturado DOP]]-Table1[[#This Row],[Monto Pagado DOP]]</f>
        <v>0</v>
      </c>
      <c r="K317" s="29" t="s">
        <v>496</v>
      </c>
      <c r="L317" s="25">
        <f>+Table1[[#This Row],[Fecha de Documento]]+15</f>
        <v>45111</v>
      </c>
    </row>
    <row r="318" spans="1:22" ht="93.6" x14ac:dyDescent="0.3">
      <c r="A318" s="24">
        <f t="shared" si="4"/>
        <v>309</v>
      </c>
      <c r="B318" s="24" t="s">
        <v>544</v>
      </c>
      <c r="C318" s="25">
        <v>45098</v>
      </c>
      <c r="D318" s="26" t="s">
        <v>524</v>
      </c>
      <c r="E318" s="25">
        <v>45057</v>
      </c>
      <c r="F318" s="27" t="s">
        <v>525</v>
      </c>
      <c r="G318" s="27" t="s">
        <v>526</v>
      </c>
      <c r="H318" s="28">
        <v>19594.330000000002</v>
      </c>
      <c r="I318" s="28">
        <f>+Table1[[#This Row],[Monto Facturado DOP]]</f>
        <v>19594.330000000002</v>
      </c>
      <c r="J318" s="28">
        <f>+Table1[[#This Row],[Monto Facturado DOP]]-Table1[[#This Row],[Monto Pagado DOP]]</f>
        <v>0</v>
      </c>
      <c r="K318" s="29" t="s">
        <v>496</v>
      </c>
      <c r="L318" s="25">
        <f>+Table1[[#This Row],[Fecha de Documento]]+15</f>
        <v>45113</v>
      </c>
    </row>
    <row r="319" spans="1:22" ht="93.6" x14ac:dyDescent="0.3">
      <c r="A319" s="24">
        <f t="shared" si="4"/>
        <v>310</v>
      </c>
      <c r="B319" s="24" t="s">
        <v>544</v>
      </c>
      <c r="C319" s="25">
        <v>45100</v>
      </c>
      <c r="D319" s="26" t="s">
        <v>527</v>
      </c>
      <c r="E319" s="25">
        <v>45071</v>
      </c>
      <c r="F319" s="27" t="s">
        <v>196</v>
      </c>
      <c r="G319" s="27" t="s">
        <v>528</v>
      </c>
      <c r="H319" s="28">
        <v>9659.24</v>
      </c>
      <c r="I319" s="28">
        <f>+Table1[[#This Row],[Monto Facturado DOP]]</f>
        <v>9659.24</v>
      </c>
      <c r="J319" s="28">
        <f>+Table1[[#This Row],[Monto Facturado DOP]]-Table1[[#This Row],[Monto Pagado DOP]]</f>
        <v>0</v>
      </c>
      <c r="K319" s="29" t="s">
        <v>496</v>
      </c>
      <c r="L319" s="25">
        <f>+Table1[[#This Row],[Fecha de Documento]]+15</f>
        <v>45115</v>
      </c>
    </row>
    <row r="320" spans="1:22" ht="93.6" x14ac:dyDescent="0.3">
      <c r="A320" s="24">
        <f t="shared" si="4"/>
        <v>311</v>
      </c>
      <c r="B320" s="24" t="s">
        <v>544</v>
      </c>
      <c r="C320" s="25">
        <v>45104</v>
      </c>
      <c r="D320" s="26">
        <v>11937</v>
      </c>
      <c r="E320" s="25" t="s">
        <v>543</v>
      </c>
      <c r="F320" s="27" t="s">
        <v>515</v>
      </c>
      <c r="G320" s="27" t="s">
        <v>530</v>
      </c>
      <c r="H320" s="28">
        <v>0</v>
      </c>
      <c r="I320" s="28">
        <f>+Table1[[#This Row],[Monto Facturado DOP]]</f>
        <v>0</v>
      </c>
      <c r="J320" s="28">
        <f>+Table1[[#This Row],[Monto Facturado DOP]]-Table1[[#This Row],[Monto Pagado DOP]]</f>
        <v>0</v>
      </c>
      <c r="K320" s="29" t="s">
        <v>496</v>
      </c>
      <c r="L320" s="25">
        <f>+Table1[[#This Row],[Fecha de Documento]]+15</f>
        <v>45119</v>
      </c>
    </row>
    <row r="321" spans="1:12" ht="109.2" x14ac:dyDescent="0.3">
      <c r="A321" s="24">
        <f t="shared" si="4"/>
        <v>312</v>
      </c>
      <c r="B321" s="24" t="s">
        <v>544</v>
      </c>
      <c r="C321" s="25">
        <v>45104</v>
      </c>
      <c r="D321" s="26" t="s">
        <v>531</v>
      </c>
      <c r="E321" s="25">
        <v>44987</v>
      </c>
      <c r="F321" s="27" t="s">
        <v>532</v>
      </c>
      <c r="G321" s="27" t="s">
        <v>533</v>
      </c>
      <c r="H321" s="28">
        <v>23490</v>
      </c>
      <c r="I321" s="28">
        <f>+Table1[[#This Row],[Monto Facturado DOP]]</f>
        <v>23490</v>
      </c>
      <c r="J321" s="28">
        <f>+Table1[[#This Row],[Monto Facturado DOP]]-Table1[[#This Row],[Monto Pagado DOP]]</f>
        <v>0</v>
      </c>
      <c r="K321" s="29" t="s">
        <v>496</v>
      </c>
      <c r="L321" s="25">
        <f>+Table1[[#This Row],[Fecha de Documento]]+15</f>
        <v>45119</v>
      </c>
    </row>
    <row r="322" spans="1:12" ht="93.6" x14ac:dyDescent="0.3">
      <c r="A322" s="24">
        <f t="shared" si="4"/>
        <v>313</v>
      </c>
      <c r="B322" s="24" t="s">
        <v>544</v>
      </c>
      <c r="C322" s="25">
        <v>45104</v>
      </c>
      <c r="D322" s="26" t="s">
        <v>534</v>
      </c>
      <c r="E322" s="25">
        <v>45079</v>
      </c>
      <c r="F322" s="27" t="s">
        <v>535</v>
      </c>
      <c r="G322" s="27" t="s">
        <v>536</v>
      </c>
      <c r="H322" s="28">
        <v>16126.25</v>
      </c>
      <c r="I322" s="28">
        <f>+Table1[[#This Row],[Monto Facturado DOP]]</f>
        <v>16126.25</v>
      </c>
      <c r="J322" s="28">
        <f>+Table1[[#This Row],[Monto Facturado DOP]]-Table1[[#This Row],[Monto Pagado DOP]]</f>
        <v>0</v>
      </c>
      <c r="K322" s="29" t="s">
        <v>496</v>
      </c>
      <c r="L322" s="25">
        <f>+Table1[[#This Row],[Fecha de Documento]]+15</f>
        <v>45119</v>
      </c>
    </row>
    <row r="323" spans="1:12" ht="78" x14ac:dyDescent="0.3">
      <c r="A323" s="24">
        <f t="shared" si="4"/>
        <v>314</v>
      </c>
      <c r="B323" s="24" t="s">
        <v>544</v>
      </c>
      <c r="C323" s="25">
        <v>45105</v>
      </c>
      <c r="D323" s="26" t="s">
        <v>537</v>
      </c>
      <c r="E323" s="25">
        <v>45041</v>
      </c>
      <c r="F323" s="27" t="s">
        <v>538</v>
      </c>
      <c r="G323" s="27" t="s">
        <v>539</v>
      </c>
      <c r="H323" s="28">
        <v>9135.5</v>
      </c>
      <c r="I323" s="28">
        <f>+Table1[[#This Row],[Monto Facturado DOP]]</f>
        <v>9135.5</v>
      </c>
      <c r="J323" s="28">
        <f>+Table1[[#This Row],[Monto Facturado DOP]]-Table1[[#This Row],[Monto Pagado DOP]]</f>
        <v>0</v>
      </c>
      <c r="K323" s="29" t="s">
        <v>496</v>
      </c>
      <c r="L323" s="25">
        <f>+Table1[[#This Row],[Fecha de Documento]]+15</f>
        <v>45120</v>
      </c>
    </row>
    <row r="324" spans="1:12" ht="93.6" x14ac:dyDescent="0.3">
      <c r="A324" s="24">
        <f t="shared" si="4"/>
        <v>315</v>
      </c>
      <c r="B324" s="24" t="s">
        <v>544</v>
      </c>
      <c r="C324" s="25">
        <v>45106</v>
      </c>
      <c r="D324" s="26" t="s">
        <v>540</v>
      </c>
      <c r="E324" s="25">
        <v>45079</v>
      </c>
      <c r="F324" s="27" t="s">
        <v>529</v>
      </c>
      <c r="G324" s="27" t="s">
        <v>530</v>
      </c>
      <c r="H324" s="28">
        <v>27120</v>
      </c>
      <c r="I324" s="28">
        <f>+Table1[[#This Row],[Monto Facturado DOP]]</f>
        <v>27120</v>
      </c>
      <c r="J324" s="28">
        <f>+Table1[[#This Row],[Monto Facturado DOP]]-Table1[[#This Row],[Monto Pagado DOP]]</f>
        <v>0</v>
      </c>
      <c r="K324" s="29" t="s">
        <v>496</v>
      </c>
      <c r="L324" s="25">
        <f>+Table1[[#This Row],[Fecha de Documento]]+15</f>
        <v>45121</v>
      </c>
    </row>
    <row r="325" spans="1:12" ht="18" x14ac:dyDescent="0.3">
      <c r="A325" s="15" t="s">
        <v>545</v>
      </c>
      <c r="B325" s="15"/>
      <c r="C325" s="16"/>
      <c r="D325" s="17"/>
      <c r="E325" s="16"/>
      <c r="F325" s="18"/>
      <c r="G325" s="18"/>
      <c r="H325" s="19">
        <f>SUBTOTAL(109,Table1[Monto Facturado DOP])</f>
        <v>82693461.519999996</v>
      </c>
      <c r="I325" s="19">
        <f>SUBTOTAL(109,Table1[Monto Pagado DOP])</f>
        <v>82693461.519999996</v>
      </c>
      <c r="J325" s="19">
        <f>SUBTOTAL(109,Table1[Monto Pendiente DOP])</f>
        <v>0</v>
      </c>
      <c r="K325" s="18"/>
      <c r="L325" s="16"/>
    </row>
    <row r="326" spans="1:12" x14ac:dyDescent="0.3">
      <c r="D326" s="1"/>
    </row>
    <row r="327" spans="1:12" x14ac:dyDescent="0.3">
      <c r="D327" s="1"/>
    </row>
    <row r="328" spans="1:12" x14ac:dyDescent="0.3">
      <c r="D328" s="1"/>
    </row>
    <row r="329" spans="1:12" x14ac:dyDescent="0.3">
      <c r="D329" s="1"/>
    </row>
    <row r="330" spans="1:12" x14ac:dyDescent="0.3">
      <c r="D330" s="1"/>
    </row>
    <row r="331" spans="1:12" x14ac:dyDescent="0.3">
      <c r="D331" s="1"/>
    </row>
    <row r="332" spans="1:12" s="14" customFormat="1" ht="18" x14ac:dyDescent="0.35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</row>
    <row r="333" spans="1:12" s="14" customFormat="1" ht="18.75" customHeight="1" x14ac:dyDescent="0.35">
      <c r="A333" s="34" t="s">
        <v>546</v>
      </c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</row>
    <row r="334" spans="1:12" s="14" customFormat="1" ht="18" x14ac:dyDescent="0.35">
      <c r="A334" s="31" t="s">
        <v>547</v>
      </c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</row>
    <row r="335" spans="1:12" x14ac:dyDescent="0.3">
      <c r="D335" s="1"/>
    </row>
    <row r="336" spans="1:12" x14ac:dyDescent="0.3">
      <c r="D336" s="1"/>
    </row>
    <row r="337" spans="4:4" x14ac:dyDescent="0.3">
      <c r="D337" s="1"/>
    </row>
    <row r="338" spans="4:4" x14ac:dyDescent="0.3">
      <c r="D338" s="1"/>
    </row>
    <row r="339" spans="4:4" x14ac:dyDescent="0.3">
      <c r="D339" s="1"/>
    </row>
    <row r="340" spans="4:4" x14ac:dyDescent="0.3">
      <c r="D340" s="1"/>
    </row>
    <row r="341" spans="4:4" x14ac:dyDescent="0.3">
      <c r="D341" s="1"/>
    </row>
    <row r="342" spans="4:4" x14ac:dyDescent="0.3">
      <c r="D342" s="1"/>
    </row>
    <row r="343" spans="4:4" x14ac:dyDescent="0.3">
      <c r="D343" s="1"/>
    </row>
    <row r="344" spans="4:4" x14ac:dyDescent="0.3">
      <c r="D344" s="1"/>
    </row>
    <row r="345" spans="4:4" x14ac:dyDescent="0.3">
      <c r="D345" s="1"/>
    </row>
    <row r="346" spans="4:4" x14ac:dyDescent="0.3">
      <c r="D346" s="1"/>
    </row>
    <row r="347" spans="4:4" x14ac:dyDescent="0.3">
      <c r="D347" s="1"/>
    </row>
    <row r="348" spans="4:4" x14ac:dyDescent="0.3">
      <c r="D348" s="1"/>
    </row>
    <row r="349" spans="4:4" x14ac:dyDescent="0.3">
      <c r="D349" s="1"/>
    </row>
    <row r="350" spans="4:4" x14ac:dyDescent="0.3">
      <c r="D350" s="1"/>
    </row>
    <row r="351" spans="4:4" x14ac:dyDescent="0.3">
      <c r="D351" s="1"/>
    </row>
    <row r="352" spans="4:4" x14ac:dyDescent="0.3">
      <c r="D352" s="1"/>
    </row>
    <row r="353" spans="4:4" x14ac:dyDescent="0.3">
      <c r="D353" s="1"/>
    </row>
    <row r="354" spans="4:4" x14ac:dyDescent="0.3">
      <c r="D354" s="1"/>
    </row>
    <row r="355" spans="4:4" x14ac:dyDescent="0.3">
      <c r="D355" s="1"/>
    </row>
    <row r="356" spans="4:4" x14ac:dyDescent="0.3">
      <c r="D356" s="1"/>
    </row>
    <row r="357" spans="4:4" x14ac:dyDescent="0.3">
      <c r="D357" s="1"/>
    </row>
    <row r="358" spans="4:4" x14ac:dyDescent="0.3">
      <c r="D358" s="1"/>
    </row>
    <row r="359" spans="4:4" x14ac:dyDescent="0.3">
      <c r="D359" s="1"/>
    </row>
    <row r="360" spans="4:4" x14ac:dyDescent="0.3">
      <c r="D360" s="1"/>
    </row>
    <row r="361" spans="4:4" x14ac:dyDescent="0.3">
      <c r="D361" s="1"/>
    </row>
    <row r="362" spans="4:4" x14ac:dyDescent="0.3">
      <c r="D362" s="1"/>
    </row>
    <row r="363" spans="4:4" x14ac:dyDescent="0.3">
      <c r="D363" s="1"/>
    </row>
    <row r="364" spans="4:4" x14ac:dyDescent="0.3">
      <c r="D364" s="1"/>
    </row>
    <row r="365" spans="4:4" x14ac:dyDescent="0.3">
      <c r="D365" s="1"/>
    </row>
    <row r="366" spans="4:4" x14ac:dyDescent="0.3">
      <c r="D366" s="1"/>
    </row>
    <row r="367" spans="4:4" x14ac:dyDescent="0.3">
      <c r="D367" s="1"/>
    </row>
    <row r="368" spans="4:4" x14ac:dyDescent="0.3">
      <c r="D368" s="1"/>
    </row>
    <row r="369" spans="4:4" x14ac:dyDescent="0.3">
      <c r="D369" s="1"/>
    </row>
    <row r="370" spans="4:4" x14ac:dyDescent="0.3">
      <c r="D370" s="1"/>
    </row>
    <row r="371" spans="4:4" x14ac:dyDescent="0.3">
      <c r="D371" s="1"/>
    </row>
    <row r="372" spans="4:4" x14ac:dyDescent="0.3">
      <c r="D372" s="1"/>
    </row>
    <row r="373" spans="4:4" x14ac:dyDescent="0.3">
      <c r="D373" s="1"/>
    </row>
    <row r="374" spans="4:4" x14ac:dyDescent="0.3">
      <c r="D374" s="1"/>
    </row>
    <row r="375" spans="4:4" x14ac:dyDescent="0.3">
      <c r="D375" s="1"/>
    </row>
    <row r="376" spans="4:4" x14ac:dyDescent="0.3">
      <c r="D376" s="1"/>
    </row>
    <row r="377" spans="4:4" x14ac:dyDescent="0.3">
      <c r="D377" s="1"/>
    </row>
    <row r="378" spans="4:4" x14ac:dyDescent="0.3">
      <c r="D378" s="1"/>
    </row>
    <row r="379" spans="4:4" x14ac:dyDescent="0.3">
      <c r="D379" s="1"/>
    </row>
    <row r="380" spans="4:4" x14ac:dyDescent="0.3">
      <c r="D380" s="1"/>
    </row>
    <row r="381" spans="4:4" x14ac:dyDescent="0.3">
      <c r="D381" s="1"/>
    </row>
    <row r="382" spans="4:4" x14ac:dyDescent="0.3">
      <c r="D382" s="1"/>
    </row>
    <row r="383" spans="4:4" x14ac:dyDescent="0.3">
      <c r="D383" s="1"/>
    </row>
    <row r="384" spans="4:4" x14ac:dyDescent="0.3">
      <c r="D384" s="1"/>
    </row>
    <row r="385" spans="4:4" x14ac:dyDescent="0.3">
      <c r="D385" s="1"/>
    </row>
    <row r="386" spans="4:4" x14ac:dyDescent="0.3">
      <c r="D386" s="1"/>
    </row>
    <row r="387" spans="4:4" x14ac:dyDescent="0.3">
      <c r="D387" s="1"/>
    </row>
    <row r="388" spans="4:4" x14ac:dyDescent="0.3">
      <c r="D388" s="1"/>
    </row>
    <row r="389" spans="4:4" x14ac:dyDescent="0.3">
      <c r="D389" s="1"/>
    </row>
    <row r="390" spans="4:4" x14ac:dyDescent="0.3">
      <c r="D390" s="1"/>
    </row>
    <row r="391" spans="4:4" x14ac:dyDescent="0.3">
      <c r="D391" s="1"/>
    </row>
    <row r="392" spans="4:4" x14ac:dyDescent="0.3">
      <c r="D392" s="1"/>
    </row>
    <row r="393" spans="4:4" x14ac:dyDescent="0.3">
      <c r="D393" s="1"/>
    </row>
    <row r="394" spans="4:4" x14ac:dyDescent="0.3">
      <c r="D394" s="1"/>
    </row>
    <row r="395" spans="4:4" x14ac:dyDescent="0.3">
      <c r="D395" s="1"/>
    </row>
    <row r="396" spans="4:4" x14ac:dyDescent="0.3">
      <c r="D396" s="1"/>
    </row>
    <row r="397" spans="4:4" x14ac:dyDescent="0.3">
      <c r="D397" s="1"/>
    </row>
    <row r="398" spans="4:4" x14ac:dyDescent="0.3">
      <c r="D398" s="1"/>
    </row>
    <row r="399" spans="4:4" x14ac:dyDescent="0.3">
      <c r="D399" s="1"/>
    </row>
    <row r="400" spans="4:4" x14ac:dyDescent="0.3">
      <c r="D400" s="1"/>
    </row>
    <row r="401" spans="4:4" x14ac:dyDescent="0.3">
      <c r="D401" s="1"/>
    </row>
    <row r="402" spans="4:4" x14ac:dyDescent="0.3">
      <c r="D402" s="1"/>
    </row>
    <row r="403" spans="4:4" x14ac:dyDescent="0.3">
      <c r="D403" s="1"/>
    </row>
    <row r="404" spans="4:4" x14ac:dyDescent="0.3">
      <c r="D404" s="1"/>
    </row>
    <row r="405" spans="4:4" x14ac:dyDescent="0.3">
      <c r="D405" s="1"/>
    </row>
    <row r="406" spans="4:4" x14ac:dyDescent="0.3">
      <c r="D406" s="1"/>
    </row>
    <row r="407" spans="4:4" x14ac:dyDescent="0.3">
      <c r="D407" s="1"/>
    </row>
    <row r="408" spans="4:4" x14ac:dyDescent="0.3">
      <c r="D408" s="1"/>
    </row>
    <row r="409" spans="4:4" x14ac:dyDescent="0.3">
      <c r="D409" s="1"/>
    </row>
    <row r="410" spans="4:4" x14ac:dyDescent="0.3">
      <c r="D410" s="1"/>
    </row>
    <row r="411" spans="4:4" x14ac:dyDescent="0.3">
      <c r="D411" s="1"/>
    </row>
    <row r="412" spans="4:4" x14ac:dyDescent="0.3">
      <c r="D412" s="1"/>
    </row>
    <row r="413" spans="4:4" x14ac:dyDescent="0.3">
      <c r="D413" s="1"/>
    </row>
    <row r="414" spans="4:4" x14ac:dyDescent="0.3">
      <c r="D414" s="1"/>
    </row>
    <row r="415" spans="4:4" x14ac:dyDescent="0.3">
      <c r="D415" s="1"/>
    </row>
    <row r="416" spans="4:4" x14ac:dyDescent="0.3">
      <c r="D416" s="1"/>
    </row>
    <row r="417" spans="4:4" x14ac:dyDescent="0.3">
      <c r="D417" s="1"/>
    </row>
    <row r="418" spans="4:4" x14ac:dyDescent="0.3">
      <c r="D418" s="1"/>
    </row>
    <row r="419" spans="4:4" x14ac:dyDescent="0.3">
      <c r="D419" s="1"/>
    </row>
    <row r="420" spans="4:4" x14ac:dyDescent="0.3">
      <c r="D420" s="1"/>
    </row>
    <row r="421" spans="4:4" x14ac:dyDescent="0.3">
      <c r="D421" s="1"/>
    </row>
    <row r="422" spans="4:4" x14ac:dyDescent="0.3">
      <c r="D422" s="1"/>
    </row>
    <row r="423" spans="4:4" x14ac:dyDescent="0.3">
      <c r="D423" s="1"/>
    </row>
    <row r="424" spans="4:4" x14ac:dyDescent="0.3">
      <c r="D424" s="1"/>
    </row>
    <row r="425" spans="4:4" x14ac:dyDescent="0.3">
      <c r="D425" s="1"/>
    </row>
    <row r="426" spans="4:4" x14ac:dyDescent="0.3">
      <c r="D426" s="1"/>
    </row>
    <row r="427" spans="4:4" x14ac:dyDescent="0.3">
      <c r="D427" s="1"/>
    </row>
    <row r="428" spans="4:4" x14ac:dyDescent="0.3">
      <c r="D428" s="1"/>
    </row>
    <row r="429" spans="4:4" x14ac:dyDescent="0.3">
      <c r="D429" s="1"/>
    </row>
    <row r="430" spans="4:4" x14ac:dyDescent="0.3">
      <c r="D430" s="1"/>
    </row>
    <row r="431" spans="4:4" x14ac:dyDescent="0.3">
      <c r="D431" s="1"/>
    </row>
    <row r="432" spans="4:4" x14ac:dyDescent="0.3">
      <c r="D432" s="1"/>
    </row>
    <row r="433" spans="4:4" x14ac:dyDescent="0.3">
      <c r="D433" s="1"/>
    </row>
    <row r="434" spans="4:4" x14ac:dyDescent="0.3">
      <c r="D434" s="1"/>
    </row>
    <row r="435" spans="4:4" x14ac:dyDescent="0.3">
      <c r="D435" s="1"/>
    </row>
    <row r="436" spans="4:4" x14ac:dyDescent="0.3">
      <c r="D436" s="1"/>
    </row>
    <row r="437" spans="4:4" x14ac:dyDescent="0.3">
      <c r="D437" s="1"/>
    </row>
    <row r="438" spans="4:4" x14ac:dyDescent="0.3">
      <c r="D438" s="1"/>
    </row>
    <row r="439" spans="4:4" x14ac:dyDescent="0.3">
      <c r="D439" s="1"/>
    </row>
    <row r="440" spans="4:4" x14ac:dyDescent="0.3">
      <c r="D440" s="1"/>
    </row>
    <row r="441" spans="4:4" x14ac:dyDescent="0.3">
      <c r="D441" s="1"/>
    </row>
    <row r="442" spans="4:4" x14ac:dyDescent="0.3">
      <c r="D442" s="1"/>
    </row>
    <row r="443" spans="4:4" x14ac:dyDescent="0.3">
      <c r="D443" s="1"/>
    </row>
    <row r="444" spans="4:4" x14ac:dyDescent="0.3">
      <c r="D444" s="1"/>
    </row>
    <row r="445" spans="4:4" x14ac:dyDescent="0.3">
      <c r="D445" s="1"/>
    </row>
    <row r="446" spans="4:4" x14ac:dyDescent="0.3">
      <c r="D446" s="1"/>
    </row>
    <row r="447" spans="4:4" x14ac:dyDescent="0.3">
      <c r="D447" s="1"/>
    </row>
    <row r="448" spans="4:4" x14ac:dyDescent="0.3">
      <c r="D448" s="1"/>
    </row>
    <row r="449" spans="4:4" x14ac:dyDescent="0.3">
      <c r="D449" s="1"/>
    </row>
    <row r="450" spans="4:4" x14ac:dyDescent="0.3">
      <c r="D450" s="1"/>
    </row>
    <row r="451" spans="4:4" x14ac:dyDescent="0.3">
      <c r="D451" s="1"/>
    </row>
    <row r="452" spans="4:4" x14ac:dyDescent="0.3">
      <c r="D452" s="1"/>
    </row>
    <row r="453" spans="4:4" x14ac:dyDescent="0.3">
      <c r="D453" s="1"/>
    </row>
    <row r="454" spans="4:4" x14ac:dyDescent="0.3">
      <c r="D454" s="1"/>
    </row>
    <row r="455" spans="4:4" x14ac:dyDescent="0.3">
      <c r="D455" s="1"/>
    </row>
    <row r="456" spans="4:4" x14ac:dyDescent="0.3">
      <c r="D456" s="1"/>
    </row>
    <row r="457" spans="4:4" x14ac:dyDescent="0.3">
      <c r="D457" s="1"/>
    </row>
    <row r="458" spans="4:4" x14ac:dyDescent="0.3">
      <c r="D458" s="1"/>
    </row>
    <row r="459" spans="4:4" x14ac:dyDescent="0.3">
      <c r="D459" s="1"/>
    </row>
    <row r="460" spans="4:4" x14ac:dyDescent="0.3">
      <c r="D460" s="1"/>
    </row>
    <row r="461" spans="4:4" x14ac:dyDescent="0.3">
      <c r="D461" s="1"/>
    </row>
    <row r="462" spans="4:4" x14ac:dyDescent="0.3">
      <c r="D462" s="1"/>
    </row>
    <row r="463" spans="4:4" x14ac:dyDescent="0.3">
      <c r="D463" s="1"/>
    </row>
    <row r="464" spans="4:4" x14ac:dyDescent="0.3">
      <c r="D464" s="1"/>
    </row>
    <row r="465" spans="4:4" x14ac:dyDescent="0.3">
      <c r="D465" s="1"/>
    </row>
    <row r="466" spans="4:4" x14ac:dyDescent="0.3">
      <c r="D466" s="1"/>
    </row>
    <row r="467" spans="4:4" x14ac:dyDescent="0.3">
      <c r="D467" s="1"/>
    </row>
    <row r="468" spans="4:4" x14ac:dyDescent="0.3">
      <c r="D468" s="1"/>
    </row>
    <row r="469" spans="4:4" x14ac:dyDescent="0.3">
      <c r="D469" s="1"/>
    </row>
    <row r="470" spans="4:4" x14ac:dyDescent="0.3">
      <c r="D470" s="1"/>
    </row>
    <row r="471" spans="4:4" x14ac:dyDescent="0.3">
      <c r="D471" s="1"/>
    </row>
    <row r="472" spans="4:4" x14ac:dyDescent="0.3">
      <c r="D472" s="1"/>
    </row>
    <row r="473" spans="4:4" x14ac:dyDescent="0.3">
      <c r="D473" s="1"/>
    </row>
    <row r="474" spans="4:4" x14ac:dyDescent="0.3">
      <c r="D474" s="1"/>
    </row>
    <row r="475" spans="4:4" x14ac:dyDescent="0.3">
      <c r="D475" s="1"/>
    </row>
    <row r="476" spans="4:4" x14ac:dyDescent="0.3">
      <c r="D476" s="1"/>
    </row>
    <row r="477" spans="4:4" x14ac:dyDescent="0.3">
      <c r="D477" s="1"/>
    </row>
    <row r="478" spans="4:4" x14ac:dyDescent="0.3">
      <c r="D478" s="1"/>
    </row>
    <row r="479" spans="4:4" x14ac:dyDescent="0.3">
      <c r="D479" s="1"/>
    </row>
    <row r="480" spans="4:4" x14ac:dyDescent="0.3">
      <c r="D480" s="1"/>
    </row>
    <row r="481" spans="4:4" x14ac:dyDescent="0.3">
      <c r="D481" s="1"/>
    </row>
    <row r="482" spans="4:4" x14ac:dyDescent="0.3">
      <c r="D482" s="1"/>
    </row>
    <row r="483" spans="4:4" x14ac:dyDescent="0.3">
      <c r="D483" s="1"/>
    </row>
    <row r="484" spans="4:4" x14ac:dyDescent="0.3">
      <c r="D484" s="1"/>
    </row>
    <row r="485" spans="4:4" x14ac:dyDescent="0.3">
      <c r="D485" s="1"/>
    </row>
    <row r="486" spans="4:4" x14ac:dyDescent="0.3">
      <c r="D486" s="1"/>
    </row>
    <row r="487" spans="4:4" x14ac:dyDescent="0.3">
      <c r="D487" s="1"/>
    </row>
    <row r="488" spans="4:4" x14ac:dyDescent="0.3">
      <c r="D488" s="1"/>
    </row>
    <row r="489" spans="4:4" x14ac:dyDescent="0.3">
      <c r="D489" s="1"/>
    </row>
    <row r="490" spans="4:4" x14ac:dyDescent="0.3">
      <c r="D490" s="1"/>
    </row>
    <row r="491" spans="4:4" x14ac:dyDescent="0.3">
      <c r="D491" s="1"/>
    </row>
    <row r="492" spans="4:4" x14ac:dyDescent="0.3">
      <c r="D492" s="1"/>
    </row>
    <row r="493" spans="4:4" x14ac:dyDescent="0.3">
      <c r="D493" s="1"/>
    </row>
    <row r="494" spans="4:4" x14ac:dyDescent="0.3">
      <c r="D494" s="1"/>
    </row>
    <row r="495" spans="4:4" x14ac:dyDescent="0.3">
      <c r="D495" s="1"/>
    </row>
    <row r="496" spans="4:4" x14ac:dyDescent="0.3">
      <c r="D496" s="1"/>
    </row>
    <row r="497" spans="4:4" x14ac:dyDescent="0.3">
      <c r="D497" s="1"/>
    </row>
    <row r="498" spans="4:4" x14ac:dyDescent="0.3">
      <c r="D498" s="1"/>
    </row>
    <row r="499" spans="4:4" x14ac:dyDescent="0.3">
      <c r="D499" s="1"/>
    </row>
    <row r="500" spans="4:4" x14ac:dyDescent="0.3">
      <c r="D500" s="1"/>
    </row>
    <row r="501" spans="4:4" x14ac:dyDescent="0.3">
      <c r="D501" s="1"/>
    </row>
    <row r="502" spans="4:4" x14ac:dyDescent="0.3">
      <c r="D502" s="1"/>
    </row>
    <row r="503" spans="4:4" x14ac:dyDescent="0.3">
      <c r="D503" s="1"/>
    </row>
    <row r="504" spans="4:4" x14ac:dyDescent="0.3">
      <c r="D504" s="1"/>
    </row>
    <row r="505" spans="4:4" x14ac:dyDescent="0.3">
      <c r="D505" s="1"/>
    </row>
    <row r="506" spans="4:4" x14ac:dyDescent="0.3">
      <c r="D506" s="1"/>
    </row>
    <row r="507" spans="4:4" x14ac:dyDescent="0.3">
      <c r="D507" s="1"/>
    </row>
    <row r="508" spans="4:4" x14ac:dyDescent="0.3">
      <c r="D508" s="1"/>
    </row>
    <row r="509" spans="4:4" x14ac:dyDescent="0.3">
      <c r="D509" s="1"/>
    </row>
    <row r="510" spans="4:4" x14ac:dyDescent="0.3">
      <c r="D510" s="1"/>
    </row>
    <row r="511" spans="4:4" x14ac:dyDescent="0.3">
      <c r="D511" s="1"/>
    </row>
    <row r="512" spans="4:4" x14ac:dyDescent="0.3">
      <c r="D512" s="1"/>
    </row>
    <row r="513" spans="4:4" x14ac:dyDescent="0.3">
      <c r="D513" s="1"/>
    </row>
    <row r="514" spans="4:4" x14ac:dyDescent="0.3">
      <c r="D514" s="1"/>
    </row>
    <row r="515" spans="4:4" x14ac:dyDescent="0.3">
      <c r="D515" s="1"/>
    </row>
    <row r="516" spans="4:4" x14ac:dyDescent="0.3">
      <c r="D516" s="1"/>
    </row>
    <row r="517" spans="4:4" x14ac:dyDescent="0.3">
      <c r="D517" s="1"/>
    </row>
    <row r="518" spans="4:4" x14ac:dyDescent="0.3">
      <c r="D518" s="1"/>
    </row>
    <row r="519" spans="4:4" x14ac:dyDescent="0.3">
      <c r="D519" s="1"/>
    </row>
    <row r="520" spans="4:4" x14ac:dyDescent="0.3">
      <c r="D520" s="1"/>
    </row>
    <row r="521" spans="4:4" x14ac:dyDescent="0.3">
      <c r="D521" s="1"/>
    </row>
    <row r="522" spans="4:4" x14ac:dyDescent="0.3">
      <c r="D522" s="1"/>
    </row>
    <row r="523" spans="4:4" x14ac:dyDescent="0.3">
      <c r="D523" s="1"/>
    </row>
    <row r="524" spans="4:4" x14ac:dyDescent="0.3">
      <c r="D524" s="1"/>
    </row>
    <row r="525" spans="4:4" x14ac:dyDescent="0.3">
      <c r="D525" s="1"/>
    </row>
    <row r="526" spans="4:4" x14ac:dyDescent="0.3">
      <c r="D526" s="1"/>
    </row>
    <row r="527" spans="4:4" x14ac:dyDescent="0.3">
      <c r="D527" s="1"/>
    </row>
    <row r="528" spans="4:4" x14ac:dyDescent="0.3">
      <c r="D528" s="1"/>
    </row>
    <row r="529" spans="4:4" x14ac:dyDescent="0.3">
      <c r="D529" s="1"/>
    </row>
    <row r="530" spans="4:4" x14ac:dyDescent="0.3">
      <c r="D530" s="1"/>
    </row>
    <row r="531" spans="4:4" x14ac:dyDescent="0.3">
      <c r="D531" s="1"/>
    </row>
    <row r="532" spans="4:4" x14ac:dyDescent="0.3">
      <c r="D532" s="1"/>
    </row>
    <row r="533" spans="4:4" x14ac:dyDescent="0.3">
      <c r="D533" s="1"/>
    </row>
    <row r="534" spans="4:4" x14ac:dyDescent="0.3">
      <c r="D534" s="1"/>
    </row>
    <row r="535" spans="4:4" x14ac:dyDescent="0.3">
      <c r="D535" s="1"/>
    </row>
    <row r="536" spans="4:4" x14ac:dyDescent="0.3">
      <c r="D536" s="1"/>
    </row>
    <row r="537" spans="4:4" x14ac:dyDescent="0.3">
      <c r="D537" s="1"/>
    </row>
    <row r="538" spans="4:4" x14ac:dyDescent="0.3">
      <c r="D538" s="1"/>
    </row>
    <row r="539" spans="4:4" x14ac:dyDescent="0.3">
      <c r="D539" s="1"/>
    </row>
    <row r="540" spans="4:4" x14ac:dyDescent="0.3">
      <c r="D540" s="1"/>
    </row>
    <row r="541" spans="4:4" x14ac:dyDescent="0.3">
      <c r="D541" s="1"/>
    </row>
    <row r="542" spans="4:4" x14ac:dyDescent="0.3">
      <c r="D542" s="1"/>
    </row>
    <row r="543" spans="4:4" x14ac:dyDescent="0.3">
      <c r="D543" s="1"/>
    </row>
    <row r="544" spans="4:4" x14ac:dyDescent="0.3">
      <c r="D544" s="1"/>
    </row>
    <row r="545" spans="4:4" x14ac:dyDescent="0.3">
      <c r="D545" s="1"/>
    </row>
    <row r="546" spans="4:4" x14ac:dyDescent="0.3">
      <c r="D546" s="1"/>
    </row>
    <row r="547" spans="4:4" x14ac:dyDescent="0.3">
      <c r="D547" s="1"/>
    </row>
    <row r="548" spans="4:4" x14ac:dyDescent="0.3">
      <c r="D548" s="1"/>
    </row>
    <row r="549" spans="4:4" x14ac:dyDescent="0.3">
      <c r="D549" s="1"/>
    </row>
    <row r="550" spans="4:4" x14ac:dyDescent="0.3">
      <c r="D550" s="1"/>
    </row>
    <row r="551" spans="4:4" x14ac:dyDescent="0.3">
      <c r="D551" s="1"/>
    </row>
    <row r="552" spans="4:4" x14ac:dyDescent="0.3">
      <c r="D552" s="1"/>
    </row>
    <row r="553" spans="4:4" x14ac:dyDescent="0.3">
      <c r="D553" s="1"/>
    </row>
    <row r="554" spans="4:4" x14ac:dyDescent="0.3">
      <c r="D554" s="1"/>
    </row>
    <row r="555" spans="4:4" x14ac:dyDescent="0.3">
      <c r="D555" s="1"/>
    </row>
    <row r="556" spans="4:4" x14ac:dyDescent="0.3">
      <c r="D556" s="1"/>
    </row>
    <row r="557" spans="4:4" x14ac:dyDescent="0.3">
      <c r="D557" s="1"/>
    </row>
    <row r="558" spans="4:4" x14ac:dyDescent="0.3">
      <c r="D558" s="1"/>
    </row>
    <row r="559" spans="4:4" x14ac:dyDescent="0.3">
      <c r="D559" s="1"/>
    </row>
    <row r="560" spans="4:4" x14ac:dyDescent="0.3">
      <c r="D560" s="1"/>
    </row>
    <row r="561" spans="4:4" x14ac:dyDescent="0.3">
      <c r="D561" s="1"/>
    </row>
    <row r="562" spans="4:4" x14ac:dyDescent="0.3">
      <c r="D562" s="1"/>
    </row>
    <row r="563" spans="4:4" x14ac:dyDescent="0.3">
      <c r="D563" s="1"/>
    </row>
    <row r="564" spans="4:4" x14ac:dyDescent="0.3">
      <c r="D564" s="1"/>
    </row>
    <row r="565" spans="4:4" x14ac:dyDescent="0.3">
      <c r="D565" s="1"/>
    </row>
    <row r="566" spans="4:4" x14ac:dyDescent="0.3">
      <c r="D566" s="1"/>
    </row>
    <row r="567" spans="4:4" x14ac:dyDescent="0.3">
      <c r="D567" s="1"/>
    </row>
    <row r="568" spans="4:4" x14ac:dyDescent="0.3">
      <c r="D568" s="1"/>
    </row>
    <row r="569" spans="4:4" x14ac:dyDescent="0.3">
      <c r="D569" s="1"/>
    </row>
    <row r="570" spans="4:4" x14ac:dyDescent="0.3">
      <c r="D570" s="1"/>
    </row>
    <row r="571" spans="4:4" x14ac:dyDescent="0.3">
      <c r="D571" s="1"/>
    </row>
    <row r="572" spans="4:4" x14ac:dyDescent="0.3">
      <c r="D572" s="1"/>
    </row>
    <row r="573" spans="4:4" x14ac:dyDescent="0.3">
      <c r="D573" s="1"/>
    </row>
    <row r="574" spans="4:4" x14ac:dyDescent="0.3">
      <c r="D574" s="1"/>
    </row>
    <row r="575" spans="4:4" x14ac:dyDescent="0.3">
      <c r="D575" s="1"/>
    </row>
    <row r="576" spans="4:4" x14ac:dyDescent="0.3">
      <c r="D576" s="1"/>
    </row>
    <row r="577" spans="4:4" x14ac:dyDescent="0.3">
      <c r="D577" s="1"/>
    </row>
    <row r="578" spans="4:4" x14ac:dyDescent="0.3">
      <c r="D578" s="1"/>
    </row>
    <row r="579" spans="4:4" x14ac:dyDescent="0.3">
      <c r="D579" s="1"/>
    </row>
    <row r="580" spans="4:4" x14ac:dyDescent="0.3">
      <c r="D580" s="1"/>
    </row>
    <row r="581" spans="4:4" x14ac:dyDescent="0.3">
      <c r="D581" s="1"/>
    </row>
    <row r="582" spans="4:4" x14ac:dyDescent="0.3">
      <c r="D582" s="1"/>
    </row>
    <row r="583" spans="4:4" x14ac:dyDescent="0.3">
      <c r="D583" s="1"/>
    </row>
    <row r="584" spans="4:4" x14ac:dyDescent="0.3">
      <c r="D584" s="1"/>
    </row>
    <row r="585" spans="4:4" x14ac:dyDescent="0.3">
      <c r="D585" s="1"/>
    </row>
    <row r="586" spans="4:4" x14ac:dyDescent="0.3">
      <c r="D586" s="1"/>
    </row>
    <row r="587" spans="4:4" x14ac:dyDescent="0.3">
      <c r="D587" s="1"/>
    </row>
    <row r="588" spans="4:4" x14ac:dyDescent="0.3">
      <c r="D588" s="1"/>
    </row>
    <row r="589" spans="4:4" x14ac:dyDescent="0.3">
      <c r="D589" s="1"/>
    </row>
    <row r="590" spans="4:4" x14ac:dyDescent="0.3">
      <c r="D590" s="1"/>
    </row>
    <row r="591" spans="4:4" x14ac:dyDescent="0.3">
      <c r="D591" s="1"/>
    </row>
    <row r="592" spans="4:4" x14ac:dyDescent="0.3">
      <c r="D592" s="1"/>
    </row>
    <row r="593" spans="4:4" x14ac:dyDescent="0.3">
      <c r="D593" s="1"/>
    </row>
    <row r="594" spans="4:4" x14ac:dyDescent="0.3">
      <c r="D594" s="1"/>
    </row>
    <row r="595" spans="4:4" x14ac:dyDescent="0.3">
      <c r="D595" s="1"/>
    </row>
    <row r="596" spans="4:4" x14ac:dyDescent="0.3">
      <c r="D596" s="1"/>
    </row>
    <row r="597" spans="4:4" x14ac:dyDescent="0.3">
      <c r="D597" s="1"/>
    </row>
    <row r="598" spans="4:4" x14ac:dyDescent="0.3">
      <c r="D598" s="1"/>
    </row>
    <row r="599" spans="4:4" x14ac:dyDescent="0.3">
      <c r="D599" s="1"/>
    </row>
    <row r="600" spans="4:4" x14ac:dyDescent="0.3">
      <c r="D600" s="1"/>
    </row>
    <row r="601" spans="4:4" x14ac:dyDescent="0.3">
      <c r="D601" s="1"/>
    </row>
    <row r="602" spans="4:4" x14ac:dyDescent="0.3">
      <c r="D602" s="1"/>
    </row>
    <row r="603" spans="4:4" x14ac:dyDescent="0.3">
      <c r="D603" s="1"/>
    </row>
    <row r="604" spans="4:4" x14ac:dyDescent="0.3">
      <c r="D604" s="1"/>
    </row>
    <row r="605" spans="4:4" x14ac:dyDescent="0.3">
      <c r="D605" s="1"/>
    </row>
    <row r="606" spans="4:4" x14ac:dyDescent="0.3">
      <c r="D606" s="1"/>
    </row>
    <row r="607" spans="4:4" x14ac:dyDescent="0.3">
      <c r="D607" s="1"/>
    </row>
    <row r="608" spans="4:4" x14ac:dyDescent="0.3">
      <c r="D608" s="1"/>
    </row>
    <row r="609" spans="4:4" x14ac:dyDescent="0.3">
      <c r="D609" s="1"/>
    </row>
    <row r="610" spans="4:4" x14ac:dyDescent="0.3">
      <c r="D610" s="1"/>
    </row>
    <row r="611" spans="4:4" x14ac:dyDescent="0.3">
      <c r="D611" s="1"/>
    </row>
    <row r="612" spans="4:4" x14ac:dyDescent="0.3">
      <c r="D612" s="1"/>
    </row>
  </sheetData>
  <mergeCells count="6">
    <mergeCell ref="A334:L334"/>
    <mergeCell ref="A5:L5"/>
    <mergeCell ref="A6:L6"/>
    <mergeCell ref="A7:L7"/>
    <mergeCell ref="A332:L332"/>
    <mergeCell ref="A333:L333"/>
  </mergeCells>
  <phoneticPr fontId="2" type="noConversion"/>
  <pageMargins left="0.70866141732283472" right="0.70866141732283472" top="0.74803149606299213" bottom="0.74803149606299213" header="0.19685039370078741" footer="0.19685039370078741"/>
  <pageSetup scale="45" fitToHeight="1000" orientation="portrait" r:id="rId1"/>
  <headerFooter>
    <oddHeader xml:space="preserve">&amp;C
</oddHead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LIBRAMIENTOS</vt:lpstr>
      <vt:lpstr>LIBRAMIENTOS!Títulos_a_imprimir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Betania Cordero Tiburcio</cp:lastModifiedBy>
  <cp:lastPrinted>2023-07-14T13:01:09Z</cp:lastPrinted>
  <dcterms:created xsi:type="dcterms:W3CDTF">2023-07-13T20:08:32Z</dcterms:created>
  <dcterms:modified xsi:type="dcterms:W3CDTF">2024-12-23T03:25:53Z</dcterms:modified>
</cp:coreProperties>
</file>