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DD4FDE22-2C3E-42A0-9D7D-8E9B8EF0B0DB}" xr6:coauthVersionLast="47" xr6:coauthVersionMax="47" xr10:uidLastSave="{00000000-0000-0000-0000-000000000000}"/>
  <bookViews>
    <workbookView xWindow="2196" yWindow="2196" windowWidth="17280" windowHeight="8964" xr2:uid="{00000000-000D-0000-FFFF-FFFF00000000}"/>
  </bookViews>
  <sheets>
    <sheet name="LIBRAMIENTOS" sheetId="1" r:id="rId1"/>
  </sheets>
  <definedNames>
    <definedName name="_xlnm.Print_Titles" localSheetId="0">LIBRAMIENTOS!$9:$9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6" i="1" l="1"/>
  <c r="L10" i="1" l="1"/>
  <c r="I10" i="1"/>
  <c r="J10" i="1" s="1"/>
  <c r="L8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J186" i="1" l="1"/>
  <c r="I186" i="1"/>
</calcChain>
</file>

<file path=xl/sharedStrings.xml><?xml version="1.0" encoding="utf-8"?>
<sst xmlns="http://schemas.openxmlformats.org/spreadsheetml/2006/main" count="1207" uniqueCount="527">
  <si>
    <t>Beneficiario</t>
  </si>
  <si>
    <t>24/04/2023</t>
  </si>
  <si>
    <t>27/06/2023</t>
  </si>
  <si>
    <t>AMADIS SUAREZ GENAO</t>
  </si>
  <si>
    <t>02/06/2023</t>
  </si>
  <si>
    <t>13/06/2023</t>
  </si>
  <si>
    <t>12/06/2023</t>
  </si>
  <si>
    <t>24/05/2023</t>
  </si>
  <si>
    <t>28/02/2023</t>
  </si>
  <si>
    <t>22/05/2023</t>
  </si>
  <si>
    <t>15/06/2023</t>
  </si>
  <si>
    <t>26/05/2023</t>
  </si>
  <si>
    <t>01/06/2023</t>
  </si>
  <si>
    <t>15/05/2023</t>
  </si>
  <si>
    <t>07/06/2023</t>
  </si>
  <si>
    <t>29/03/2023</t>
  </si>
  <si>
    <t>16/06/2023</t>
  </si>
  <si>
    <t>COMPANIA DOMINICANA DE TELEFONOS C POR A</t>
  </si>
  <si>
    <t>10/05/2023</t>
  </si>
  <si>
    <t>19/05/2023</t>
  </si>
  <si>
    <t>30/05/2023</t>
  </si>
  <si>
    <t>06/06/2023</t>
  </si>
  <si>
    <t>SEGUROS UNIVERSAL C POR A</t>
  </si>
  <si>
    <t>18/05/2023</t>
  </si>
  <si>
    <t>14/06/2023</t>
  </si>
  <si>
    <t>EDITORA DEL CARIBE C POR A</t>
  </si>
  <si>
    <t>27/03/2023</t>
  </si>
  <si>
    <t>30/06/2023</t>
  </si>
  <si>
    <t>Editora Listin Diario, SA</t>
  </si>
  <si>
    <t>20/02/2023</t>
  </si>
  <si>
    <t>09/06/2023</t>
  </si>
  <si>
    <t>01/03/2023</t>
  </si>
  <si>
    <t>22/03/2023</t>
  </si>
  <si>
    <t>20/03/2023</t>
  </si>
  <si>
    <t>03/04/2023</t>
  </si>
  <si>
    <t>20/06/2023</t>
  </si>
  <si>
    <t>10/03/2023</t>
  </si>
  <si>
    <t>21/03/2023</t>
  </si>
  <si>
    <t>02/02/2023</t>
  </si>
  <si>
    <t>13/02/2023</t>
  </si>
  <si>
    <t>14/04/2023</t>
  </si>
  <si>
    <t>17/05/2023</t>
  </si>
  <si>
    <t>06/03/2023</t>
  </si>
  <si>
    <t>19/06/2023</t>
  </si>
  <si>
    <t>17/04/2023</t>
  </si>
  <si>
    <t>10/04/2023</t>
  </si>
  <si>
    <t>Oficina Universal, SA</t>
  </si>
  <si>
    <t>04/04/2023</t>
  </si>
  <si>
    <t>MAPFRE Salud ARS, S.A.</t>
  </si>
  <si>
    <t>02/05/2023</t>
  </si>
  <si>
    <t>16/05/2023</t>
  </si>
  <si>
    <t>14/03/2023</t>
  </si>
  <si>
    <t>Distribuidores Internacionales de Petróleo, SA</t>
  </si>
  <si>
    <t>05/05/2023</t>
  </si>
  <si>
    <t>HUMANO SEGUROS S A</t>
  </si>
  <si>
    <t>WINDTELECOM S A</t>
  </si>
  <si>
    <t>16/02/2023</t>
  </si>
  <si>
    <t>23/05/2023</t>
  </si>
  <si>
    <t>GASOLINERA FRANCO BIDO SRL</t>
  </si>
  <si>
    <t>07/03/2023</t>
  </si>
  <si>
    <t>02/03/2023</t>
  </si>
  <si>
    <t>Hermosillo Comercial, SRL</t>
  </si>
  <si>
    <t>07/12/2022</t>
  </si>
  <si>
    <t>20/01/2023</t>
  </si>
  <si>
    <t>09/03/2023</t>
  </si>
  <si>
    <t>COMPU-OFFICE DOMINICANA, SRL</t>
  </si>
  <si>
    <t>Empresas Miltin, SRL</t>
  </si>
  <si>
    <t>17/03/2023</t>
  </si>
  <si>
    <t>18/04/2023</t>
  </si>
  <si>
    <t>GTG Industrial, SRL</t>
  </si>
  <si>
    <t>SOLUCIONES INDUSTRIALES SOLISA, SRL</t>
  </si>
  <si>
    <t>11/04/2023</t>
  </si>
  <si>
    <t>03/05/2023</t>
  </si>
  <si>
    <t>Supercentro Tamboril, SRL</t>
  </si>
  <si>
    <t>12/05/2023</t>
  </si>
  <si>
    <t>Oficentro Oriental, SRL</t>
  </si>
  <si>
    <t>Procomer, SRL</t>
  </si>
  <si>
    <t>04/05/2023</t>
  </si>
  <si>
    <t>INVERSIONES DLP, SRL</t>
  </si>
  <si>
    <t>09/02/2023</t>
  </si>
  <si>
    <t>12/04/2023</t>
  </si>
  <si>
    <t>Transporte Viasa, SRL</t>
  </si>
  <si>
    <t>Centroxpert STE, SRL</t>
  </si>
  <si>
    <t>Inversiones ND &amp; Asociados, SRL</t>
  </si>
  <si>
    <t>Inversiones Sanfra, SRL</t>
  </si>
  <si>
    <t>Eventos Sonia &amp; Felix, SRL</t>
  </si>
  <si>
    <t>Fis Soluciones SRL</t>
  </si>
  <si>
    <t>Sulima Import,  SRL</t>
  </si>
  <si>
    <t>Comercial Benzan Herrera, SRL</t>
  </si>
  <si>
    <t>16/03/2023</t>
  </si>
  <si>
    <t>Suplimade Comercial, SRL</t>
  </si>
  <si>
    <t>DSETA GROUP, SRL</t>
  </si>
  <si>
    <t>Yaxis Comercial, SRL</t>
  </si>
  <si>
    <t>Almacenes Ocean Meat, SRL</t>
  </si>
  <si>
    <t>SEGURO NACIONAL DE SALUD</t>
  </si>
  <si>
    <t>Maikol José De la Rosa Ramírez</t>
  </si>
  <si>
    <t>Organización de Estados Iberoamericanos para La Educación La Ciencia y La Cultura</t>
  </si>
  <si>
    <t>Libramiento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</si>
  <si>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</si>
  <si>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</si>
  <si>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</si>
  <si>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</si>
  <si>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</si>
  <si>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</si>
  <si>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</si>
  <si>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</si>
  <si>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</si>
  <si>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</si>
  <si>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</si>
  <si>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</si>
  <si>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VALORES EN RD$</t>
  </si>
  <si>
    <t>Fecha de creación</t>
  </si>
  <si>
    <t>SUPLIMADE COMERCIAL, SRL</t>
  </si>
  <si>
    <t>Difo Electromecanica, SRL</t>
  </si>
  <si>
    <t>AMALIA ALT. POLANCO ROSA</t>
  </si>
  <si>
    <t>REC - REPOSICION FONDO DE CAJA CHICA DE RECTORIA Y LOS RECINTOS POR GASTOS MENORES Y URGENCIA ME...</t>
  </si>
  <si>
    <t>Cros Publicidad, S.R.L.</t>
  </si>
  <si>
    <t>Compu Office Dominicana SRL</t>
  </si>
  <si>
    <t>Tipo de pago</t>
  </si>
  <si>
    <t>N/A</t>
  </si>
  <si>
    <t>Cheque</t>
  </si>
  <si>
    <t>TOTALES</t>
  </si>
  <si>
    <t>LIC JOSE ERNESTO JIMENEZ</t>
  </si>
  <si>
    <t>DIRECTOR FINANCIERO, ISFODOSU</t>
  </si>
  <si>
    <t>Corresp. Julio 2023</t>
  </si>
  <si>
    <t>PAGO A PROVEEDORES AL 31 DE JULIO 2023</t>
  </si>
  <si>
    <t>Cristian  Manuel  Nuñez  Taveras</t>
  </si>
  <si>
    <t>MANUEL ANTONIO ROSARIO ALMANZAR</t>
  </si>
  <si>
    <t>Viamar, SA</t>
  </si>
  <si>
    <t>Delta Comercial, SA</t>
  </si>
  <si>
    <t>Promociones y Proyectos, SA</t>
  </si>
  <si>
    <t>Totalenergies Marketing Dominicana, S.A.</t>
  </si>
  <si>
    <t>OPERADORA PANIPUEBLO SRL</t>
  </si>
  <si>
    <t>Distribuidora de Equipos Industriales y de Seguridad, SRL</t>
  </si>
  <si>
    <t>INTEGRAL TRAINING SOLUTIONS, SRL</t>
  </si>
  <si>
    <t>Renzo  Roncagliolo Jones</t>
  </si>
  <si>
    <t>MERCANTIL RAMI SRL</t>
  </si>
  <si>
    <t>DMC Digital Marketing to Consumers, SRL</t>
  </si>
  <si>
    <t>Hernández Alicomsa Hasa, SRL</t>
  </si>
  <si>
    <t>VICTOR GARCIA AIRE ACONDICIONADO, SRL</t>
  </si>
  <si>
    <t>You Color, SRL</t>
  </si>
  <si>
    <t>Difo Eléctromecanica, SRL</t>
  </si>
  <si>
    <t>Aguas Nacionales Dominic, SRL</t>
  </si>
  <si>
    <t>ECO PETROLEO DOMINICANA, S.A. (ECOPETRODOM)</t>
  </si>
  <si>
    <t>Pink Iguana, SRL</t>
  </si>
  <si>
    <t>Servicio Expreso del Este, SRL</t>
  </si>
  <si>
    <t>Perfect Pest Control, SRL</t>
  </si>
  <si>
    <t>Papelería Pueblo, SRL</t>
  </si>
  <si>
    <t>Progescon, SRL</t>
  </si>
  <si>
    <t>DI Part, Partes y Mecánica Diesel, SRL</t>
  </si>
  <si>
    <t>NEGOCIOS DOMINICALY, SRL</t>
  </si>
  <si>
    <t>Hernandez Peguero &amp; Asociados, SRL</t>
  </si>
  <si>
    <t>Stem Universal Material, SRL</t>
  </si>
  <si>
    <t>Soluciones Eléctricas y Electrónicas Vargas, SOLUCEEV, SRL</t>
  </si>
  <si>
    <t>Soluciones del Caribe Durán Núñez, SRL</t>
  </si>
  <si>
    <t>Identificaciones JMB, SRL</t>
  </si>
  <si>
    <t>Target- Lux Lighting Dominicana, SRL</t>
  </si>
  <si>
    <t>Servicios Logísticos Express, SRL</t>
  </si>
  <si>
    <t>Baveras Fire Services, SRL</t>
  </si>
  <si>
    <t>Maitri, SRL</t>
  </si>
  <si>
    <t>Tarja Software, SRL</t>
  </si>
  <si>
    <t>Multiservicios Alemi, SRL</t>
  </si>
  <si>
    <t>IAPE Dominicana, SRL</t>
  </si>
  <si>
    <t>Galen Office Supply, SRL</t>
  </si>
  <si>
    <t>Gastech Comercial, EIRL</t>
  </si>
  <si>
    <t>Slyking Group SRL</t>
  </si>
  <si>
    <t>Moncali, SRL</t>
  </si>
  <si>
    <t>Mujeres Emprendedoras Suplidoras Del Estados Mes, SRL</t>
  </si>
  <si>
    <t>1955 General Business, Bienes y Servicios, SRL</t>
  </si>
  <si>
    <t>R&amp;S Innovation Business Group Ibg, SRL</t>
  </si>
  <si>
    <t>JUAN CARLOS ALVAREZ ROMERO</t>
  </si>
  <si>
    <t>FUNDACION CASA ARQUIDIOCESANA MARIA DE LA ALTAGRACIA, INC</t>
  </si>
  <si>
    <t>REC-Pago factura NCF: B1500000103 d/f 04/07/2023, por la contratación de consultor para implementación soporte y mantenimiento de la plataforma LMS Moodle ISI, para el Programa de Inducción del Minerd. Mes de junio 2023-OR-23-0036. Pagos parciales.</t>
  </si>
  <si>
    <t>JVM-Pago de factura No. 005 NCF: B1500000005 d/f 07/03/2023, correspondiente al servicio de desinfección de cisterna orden de compra 2022-000217.</t>
  </si>
  <si>
    <t>LNM-Pago factura B1500000168 d/f 17/04/2023, por la adquisición de alimentos para los estudiantes del Recinto. OR-2021-00220.</t>
  </si>
  <si>
    <t>LNM-Pago factura B1500000171 d/f 17/04/2023, por la adquisición de alimentos para los estudiantes del Recinto. Primer pago de la OR-2022-00557.</t>
  </si>
  <si>
    <t>LNM-Pago factura B1500000174 d/f 09/06/2023, por la adquisición de alimentos para los estudiantes del Recinto. Primer pago de la OR-2023-00166.</t>
  </si>
  <si>
    <t>LNM-Pago factura NCF: B1500000166 d/f 17/04/2023, por la adquisición de alimentos para los estudiantes del Recinto. Decimo segundo pago de la OR-2019-00594.</t>
  </si>
  <si>
    <t>LNM-Pago factura NCF: B1500000167 d/f 17/04/2023, adquisición de alimentos para los estudiantes del Recinto. 5to pago de la orden de compra 2021-00359.</t>
  </si>
  <si>
    <t>LNM-Pago factura NCF: B1500000169 d/f 17/04/2023,  por la adquisición de alimentos para los estudiantes del Recinto. Primer pago de la orden de compra 2022-00568.</t>
  </si>
  <si>
    <t>LNM-Pago factura NCF: B1500000170 d/f 17/04/2023, adquisición de alimentos para los estudiantes del Recinto. 2do pago de la orden de compra 2022-00521.</t>
  </si>
  <si>
    <t>LNM-Pago factura NCF: B1500000172 d/f 17/04/2023, por la adquisición de alimentos para los estudiantes del Recinto. Primer pago de la orden de compra 2022-00519.</t>
  </si>
  <si>
    <t>LNM-Pago factura NCF: B1500000179 d/f 09/06/2023, por la adquisición de alimentos para los estudiantes del Recinto. Primer pago de la orden de compra No. 2023-00155.</t>
  </si>
  <si>
    <t>REC-Pago fact. NCF:E450000015296 d/f 10/07/2023 correspondiente a la cuenta 705001061 flotilla movil, julio 2023.</t>
  </si>
  <si>
    <t>REC-Pago factura NCF: E450000014286 d/f 27/06/2023, correspondiente a la cuenta 751071915 sumaria lineas Recintos. Junio 2023.</t>
  </si>
  <si>
    <t>REC-Pago factura NCF: E450000015321 d/f 10/07/2023, correspondiente a la cuenta 711982560 Central Rectoría, mes de julio 2023.</t>
  </si>
  <si>
    <t>REC-Pago factura NCF: E450000015362 d/f 10/07/2023, correspondiente a la cuenta 734699053, líneas Rectoría, mes de julio 2023.</t>
  </si>
  <si>
    <t>REC-Pago relación de facturas, por seguros complementarios para empleados del ISFODOSU, mes de julio 2023.</t>
  </si>
  <si>
    <t>REC-Pago factura NCF:B1500004877 d/f 30/05/2023 por concepto de servicios de publicacion de convocatorias en periodicos de circulación nacional OR-2023-00148.</t>
  </si>
  <si>
    <t>EMH-Pago factura NCF: B1500011359 d/f 18/05/2023, por servicio preventivo y correctivo al vehículo Ford Ranger, chasis 6FPPXXMJ2PHB74102, AÑO 2017 placa L37197. Según orden de compra 2023/00297.</t>
  </si>
  <si>
    <t>EMH-Pago factura NCF:B1500017854 d/f 30/05/2023 por servicio de mantenimiento preventivo y correctivo a los vehículos de este Recinto, según OR-2023-00298.</t>
  </si>
  <si>
    <t>REC-Pago relación de facturas anexas, por servicios de publicación de convocatorias en periódicos de Circulación Nacional. Orden compra No. 2023-00147.</t>
  </si>
  <si>
    <t>REC-Pago de factura NCF: B1500000567 d/f 19/05/2023 por servicio de alojamiento para encuentro de planificación del departamento de bienestar estudiantil de la Rectoría, según OR-2023-00279, pago único.</t>
  </si>
  <si>
    <t>EMH-Pago factura NCF: B1500210167 d/f 12/05/2023,  por la adquisición de tickets de combustible para este Recinto, según OR-2022-00603.</t>
  </si>
  <si>
    <t>JVM-Pago factura NCF: B1500000108 d/f 03/05/2023, por la adquisición de alimentos para los estudiantes del Recinto. OR-2023-00076.</t>
  </si>
  <si>
    <t>EMH-Pago factura: E450000000013 d/f 24/04/2023, por adquisición de indumentarias de seguridad para el área de servicios generales del Recinto. Según Orden de compra ISFODOSU 2023-00118.</t>
  </si>
  <si>
    <t>EMH-Pago factura NCF: B1500001700 d/f 01/06/2023, por la adquisición de escritorios modular Mod-OA-01 28x48  Haya+Aluminio, para las áreas Administrativa y Académica. Según OR-2023-00323.</t>
  </si>
  <si>
    <t>EPH- Pago factura NCF: B1500001705 d/f 14/06/2023, adquisición de tóner y tintas, OR-2023-00358.</t>
  </si>
  <si>
    <t>REC-Pago factura NCF: B1500003661, d/f 01/07/2023, por seguro complementario para empleados del ISFODOSU mes de julio 2023. Correspondiente al periodo 01/07/2023 hasta el 30/07/2023.</t>
  </si>
  <si>
    <t>REC-Pago factura NCF: B1500026314 d/f 03/07/2023, por adquisición de tickets de combustible para la Rectoría. Certificado de contrato No. BS-0012605-2022. Pagos parciales.</t>
  </si>
  <si>
    <t>REC-Pago factura NCF: B1500000470 d/f 14/06/2023, por el servicio de capacitación para colaboradores de las áreas de Planificación y Recursos Humanos de la Rectoría. Según orden de compra 2023-00117. Pago único.</t>
  </si>
  <si>
    <t>REC-Pago factura NCF: B1500028397 d/f 01/07/2023, por seguro complementario para colaboradores del ISFODOSU y sus dependientes, mes de julio 2023, menos los descuentos aplicados.</t>
  </si>
  <si>
    <t>REC-Pago relación de facturas anexas por servicio de internet 100/10MB de la Rectoría, por los meses de junio y julio 2023.</t>
  </si>
  <si>
    <t>REC-Pago relación de facturas anexas por servicio de internet 50MB del Recinto LNM, correspondiente a los meses junio y julio 2023, por un monto de US$4,087.79 a una tasa DOP:56.1401.</t>
  </si>
  <si>
    <t>EPH-Pago factura 00216360 con NCF: B1500002114 d/f 23/05/2023, por la adquisición de combustible para las plantas eléctricas de este Recinto, OR-2022-00479.</t>
  </si>
  <si>
    <t>EPH-Pago factura No. 00216558 NCF: B1500002116 d/f 02/06/2023. por la adquisición de ticket de combustible para uso del Recinto, orden de compra 2023-00063. Desde el recibo No. 4893 al 4928 asignación del mes de mayo-2023</t>
  </si>
  <si>
    <t>EPH-Pago factura No. 00217109 NCF: B1500002121 d/f 03/07/2023, por la adquisición de tickets prepagados de combustibles para uso del Recinto. OR-2023-00063. Desde el recibo No. 4929 hasta el 4958 y asignación del mes de junio 2023.</t>
  </si>
  <si>
    <t>REC-Pago factura 0021, d/f 16/06/2023, correspondiente al 40% por contratación de consultoría para la elaboración de un libro "Historia de la Educación Docente Dominicana", caso de estudio, ISFODOSU, OR-2022-00711, pagos parciales.</t>
  </si>
  <si>
    <t>EMH-Pago factura NCF: B1500000593 d/f 26/05/2023, por adquisición de grifería para el mantenimiento de los baños de este Recinto según OR-2023-00267.</t>
  </si>
  <si>
    <t>LNM-Pago factura NCF: B1500000595 d/f 29/05/2023, por la compra de materiales ferreteros, para el uso del mantenimiento del Recinto. Orden de compra 2023-00201.</t>
  </si>
  <si>
    <t>REC-Pago factura NCF: B1500000031 d/f 04/05/2023, correspondiente a la contratación de agencia para la publicidad en redes sociales y medios digitales del ISFODOSU. Según OR-2022-00575. Pagos parciales.</t>
  </si>
  <si>
    <t>FEM-Pago factura NCF: B1500000244 d/f 17/03/2023, correspondiente a la compra de espejos para baños y dispensadores de papel higiénico. OR-2023-00073. Pago único.</t>
  </si>
  <si>
    <t>LNM-Pago factura No. B1500002486 d/f 29/05/2023, por la adquisición e instalación de sistema de aire acondicionado para aula Hibrida del Recinto, orden de compra 2023-00248.</t>
  </si>
  <si>
    <t>FEM-Pago relación de facturas anexas correspondiente a la compra de alimentos para los estudiantes de este Recinto, segundo pago de la OR-2022-06 (acto Administrativo).</t>
  </si>
  <si>
    <t>LNM-Pago factura NCF: B1500001291 d/f 22/03/2023, por la compra de remanentes de provisiones (condimentos) para uso de la alimentación de los estudiantes tercer pago de la OR-2022-00555.</t>
  </si>
  <si>
    <t>FEM-Pago factura No. 1400003719  NCF: B1500003719 d/f 06/06/2023, por la adquisición de tóner, para las labores Docentes y Administrativas. Pago único de la OR-2023-00188.</t>
  </si>
  <si>
    <t>REC-Pago de factura NCF: B1500003736 d/f 12/06/2023, por la adquisición de material gastable de oficina. Orden de compra 2023-00224. Pago único.</t>
  </si>
  <si>
    <t>UM-Pago factura NCF: B1500007847 d/f 16/06/2023, por la adquisición de tickets de combustible para los vehículos de este Recinto. 6to. pago de la orden de compra 2022-00513.</t>
  </si>
  <si>
    <t>UM-Pago relación de facturas, por la adquisición de gas propano para uso en la cocina del Recinto. 13vo. Pago de la orden de compra 2022-00058.</t>
  </si>
  <si>
    <t>REC-Pago factura NCF: B1500003260 d/f 17/04/2023, por adquisición de cremora para la Rectoría. Según Orden de compra ISFODOSU 2023-00139.</t>
  </si>
  <si>
    <t>JVM-Pago factura No. NCF: B1500000037 d/f 29/05/2023, correspondiente a la adquisición de servicio de reparación de techo en Aluzinc. OR-2023-00261.</t>
  </si>
  <si>
    <t>REC-Pago factura NCF: B1500000393 d/f 12/06/2023, por servicio de impresiones de carpetas. Orden de compra 2023-00159.</t>
  </si>
  <si>
    <t>EMH-Pago relación de facturas, por adquisición e instalación de aires acondicionados para el Recinto EMH y la Rectoría. Según Orden de compras ISFODOSU-2023-00080.</t>
  </si>
  <si>
    <t>JVM-Pago factura No. 0007 NCF: B1500000229 d/f 18/04/2023, por la adquisición de alimentos para los estudiantes del Recinto. OR-2022-00462.</t>
  </si>
  <si>
    <t>REC-Pago fact. No. 106953, NCF: B1500001382 d/f 14/06/2023, por adquisición tickets de combustibles para uso de la flotilla vehicular del ISFODOSU, para traslado a zonas fronterizas del país, según OR-2023-00078. Pagos parciales.</t>
  </si>
  <si>
    <t>REC-Pago de factura NCF: B1500000657 d/f 30/05/2023, correspondiente a la contratación de montaje para evento, Semana Internacional de la Educación Artística 2023, dirigido a MiPymes. OR-2023-00317. Pago único.</t>
  </si>
  <si>
    <t>JVM-Pago de factura No.123375 NCF: B1500002739 d/f 03/02/2023, adquisición de servicio de mantenimiento de fotocopiadora Sharp.OR-2022-00716.</t>
  </si>
  <si>
    <t>LNM-Pago factura NCF: B1500010436 d/f 22/06/2023, por la compra de tickets de combustibles para uso de la flotilla de los vehículos y asignaciones de los directores del Recinto. Sexto pago de la OR-2022-00281.</t>
  </si>
  <si>
    <t>LNM-Pago relación de facturas anexas, por el servicio de fumigación de todas la áreas del Recinto, según Certificación BS-0005987-2020, BS-0005156-2021 y BS-0007957-2022. Vigésimo noveno pago de la OR-2019-00479.</t>
  </si>
  <si>
    <t>REC-Pago factura NCF: B1500000092 d/f 01/06/2023, por adquisición de insumos de limpieza para la cocina de la Rectoría. Orden de compra 2023-00253.</t>
  </si>
  <si>
    <t>REC-Pago factura NCF: B1500000699 d/f 23/05/2023, por servicio de Impresiones para Graduación de Maestría en Biología, Orientada a la Enseñanza y a la Investigación. Según orden de compra ISFODOSU-2023-00306. Pago único</t>
  </si>
  <si>
    <t>REC-Pago relación de facturas, por servicios de impresión y encuadernación para actividades diversas del ISFODOSU, según Cert. BS-0009755-2022.</t>
  </si>
  <si>
    <t>LNM-Pago factura NCF: B1500000228 d/f 20/03/2023, por los servicios de mantenimiento y/o reparación de equipos industriales del Recinto. 3er pago de la orden de compra 2022-00701.</t>
  </si>
  <si>
    <t>FEM-Pago factura No. 001826 NCF: B1500000096 d/f 03/04/2023, adquisición de dispensadores de jabón líquido para manos. Pago único de la orden de compra 2023-00070.</t>
  </si>
  <si>
    <t>EPH-Pago factura NCF: B1500000589 d/f 06/03/2023. por servicio de mantenimiento y reparación de vehículo Nissan color blanco, placa EI00804. Orden de compra ISFODOSU-2023-00054.</t>
  </si>
  <si>
    <t>LNM-Pago relación de facturas anexas, por el servicio de mantenimiento y/o reparación de la flotilla vehículos del Recinto. Según certificación No. BS-0015849-2022. Tercer pago de la orden de compra No. ISFODOSU-2021-00094.</t>
  </si>
  <si>
    <t>LNM-Pago relación de facturas anexas, por servicio de mantenimiento y/o reparación de la flotilla de los vehículos del Recinto, según certificación No. BS-0009079-2022. Orden de compra No. ISFODOSU-2020-00152.</t>
  </si>
  <si>
    <t>FEM-Pago relación de facturas, correspondiente a los servicios de catering. Primer pago de la OR-2023-00099.</t>
  </si>
  <si>
    <t>LNM-Pago factura NCF: B1500000317 d/f 10/04/2023, por servicio de notarización de 130 contratos para uso en el Recinto. Según Orden de compra  No.2020-0133. 8vo pago.</t>
  </si>
  <si>
    <t>FEM-Pago factura NCF: B1500001107 d/f 10/04/2023, por la compra de alimentos para los estudiantes del Recinto. Octavo pago de la orden de compra 2022-00074.</t>
  </si>
  <si>
    <t>FEM-Pago relación de facturas anexas correspondiente a la compra de alimentos para los estudiantes de este Recinto, 4to pago de la OR-2022-00408.</t>
  </si>
  <si>
    <t>FEM-Pago relación de facturas anexas, por la adquisición de alimentos para los estudiantes del Recinto. Segundo pago de la OR-2022-00669.</t>
  </si>
  <si>
    <t>JVM-Pago relación de facturas anexas correspondiente a la adquisición de alimentos para los estudiantes de este Recinto, OR-2022-472.</t>
  </si>
  <si>
    <t>LNM-Pago NCF: B1500001135 d/f 17/04/2023 por adquisición de alimentos (huevos y lácteos) para los estudiantes de este Recinto, OR-2022-00517.</t>
  </si>
  <si>
    <t>LNM-Pago relación de facturas anexas, por la adquisición de alimentos para los estudiantes del Recinto. Cuarto pago de la orden de compra 2022-00233.</t>
  </si>
  <si>
    <t>UM-Pago factura  NCF: B1500001062 d/f 01/03/2023, adquisición de alimentos para los estudiantes del Recinto. 1er pago de la orden de compra 2022-00551.</t>
  </si>
  <si>
    <t>UM-Pago factura B1500001131 d/f 12/04/2023, por la adquisición de alimentos para los estudiantes del Recinto. Segundo pago de la OR-2022-00551.</t>
  </si>
  <si>
    <t>FEM-Pago factura NCF: B1500000038 d/f 13/06/2023, por la adquisición de GLP para el proceso de cocción de los alimentos. 5to. pago de la OR-2022-00311.</t>
  </si>
  <si>
    <t>EPH-Pago factura NCF: B1500001873 d/f 14/06/2023, por la adquisición de tóner y tinta. OR-2023-00353.</t>
  </si>
  <si>
    <t>JVM-Pago factura No. 0000565, NCF: B1500000126 d/f 29/05/2023 correspondiente a la adquisición de juego de construcción para este Recinto OR-00312-2023.</t>
  </si>
  <si>
    <t>FEM-Pago relación facturas anexas correspondiente a la compra de alimentos para los estudiantes de este Recinto, segundo pago de la OR-2022-00658.</t>
  </si>
  <si>
    <t>JVM-Pago de factura No. 2595 NCF: B1500001753 d/f 16/05/2023, por la adquisición de alimentos para los estudiantes del Recinto. Orden de compra 2023-00116.</t>
  </si>
  <si>
    <t>EPH-Pago factura No.107 NCF: B1500000327 d/f 15/06/2023, por servicio de mantenimiento y reparación preventivo diversos. Orden de compra 2023-00359.</t>
  </si>
  <si>
    <t>EPH-Pago factura  No. 519 NCF: B1500000116 d/f 19/06/2023, por servicio de mantenimiento y reparación preventivo diversos. Orden de compra 2023-00360.</t>
  </si>
  <si>
    <t>REC-Pago factura NCF: B1500000762 d/f 30/05/2023, por adquisición de materiales para impresión de carnet de estudiantes y docentes. Según Orden de compra ISFODOSU 2023-00245. único pago.</t>
  </si>
  <si>
    <t>FEM-Pago factura NCF: B1500000239 d/f 23/05/2023, por adquisición de luminarias para aulas y áreas administrativa. Pago único de la orden de compra-2023-00289.</t>
  </si>
  <si>
    <t>FEM-Pago factura NCF: B1500000536 d/f 21/03/2023, adquisición de insumos de limpieza para uso del Recinto. Pago único de la OR-2023-00056.</t>
  </si>
  <si>
    <t>EPH-Pago factura No. 6547 NCF: B1500000557 d/f 03/06/2023, por contratación de montaje para Graduación de Maestría en Biología Orientada a la Enseñanza y la Investigación, ISFODOSU. ISA dirigido a MiPymes OR-2023-00270.</t>
  </si>
  <si>
    <t>EPH-Pago factura No.6526 con NCF:B1500000545 d/f 17/05/2023, por contratación de servicio de catering para el proyecto disciplina positiva dirigido a Mipymes, OR-2023-00278.</t>
  </si>
  <si>
    <t>FEM-Pago factura No. 511 NCF: B1500000158 d/f 01/06/2023, correspondiente a mantenimiento preventivo y/o correctivo de extintores. Pago único de la OR-2023-00263.</t>
  </si>
  <si>
    <t>REC-Pago factura NCF: B1500000156 d/f 15/05/2023, por adquisición de extintores para vehículos de Rectoría. Según orden de compra No. 2023-00265. Pago único.</t>
  </si>
  <si>
    <t>REC-Pago factura No. B1500000207 d/f 22/05/2023, por servicio de mantenimiento y recarga de extintores perteneciente a la Rectoría, orden de compra 2023-00189. Pago único.</t>
  </si>
  <si>
    <t>REC-Pago factura NCF: B1500000070 d/f 01/06/2023, por contratación de servicio para taller "Madre Tierra", dirigido al personal Docente Adm. de la Rectoría y FEM, orden de compra 2023-00322. Pago único.</t>
  </si>
  <si>
    <t>EMH-Pago factura B1500000161 d/f 11/04/2023, por la adquisición de alimentos para los estudiantes del Recinto. Según orden de compra 2022-00307.</t>
  </si>
  <si>
    <t>FEM-Pago factura NCF: B1500000259 d/f 21/03/2023, por la adquisición de alimentos para los estudiantes del Recinto. Primer pago de la OR-2022-00393.</t>
  </si>
  <si>
    <t>REC-Pago factura NCF: B1500000019 d/f 23/02/2023 por renovación y Garantía de Equipos Firewall de la Infraestructura informática del centro de datos del ISFODOSU, OR-2022-00508, pago único.</t>
  </si>
  <si>
    <t>UM-Pago factura 22006958 NCF: B1500000816 d/f 29/05/2023, por adquisición de alimentos para los estudiantes del Recinto. Primer pago de la OR-2022-00293.</t>
  </si>
  <si>
    <t>UM-Pago factura No. 22006455, NCF: B1500000739 d/f 16/03/2023, por la adquisición de alimentos para los estudiantes del Recinto. Primer pago de la OR-2022-00552.</t>
  </si>
  <si>
    <t>FEM-Pago factura NCF: B1500000082 d/f 23/05/2023, correspondiente a la compra de insumos de limpieza. Pago único de la OR-2023-00294.</t>
  </si>
  <si>
    <t>JVM-Pago de factura No. NCF: B1500000083 d/f 24/05/2023, por la adquisición de pelotas para el Recinto. OR-2023-00217.</t>
  </si>
  <si>
    <t>JVM-Pago factura NCF: B1500000084 d/f 29/05/2023, por la adquisición de material y útiles de cocina y comedor para este Recinto. OR-2023-00221.</t>
  </si>
  <si>
    <t>REC-Pago factura NCF: B1500000204 d/f 04/04/2023, por adquisición de bombas de agua para la Rectoría 2023, orden de compra 2023-00131.</t>
  </si>
  <si>
    <t>EMH-Pago factura NCF: B1500000218 d/f 02/02/2023 por adquisición de artículos de higiene para la operatividad de este Recinto según OR-2022-00545.</t>
  </si>
  <si>
    <t>FEM-Pago factura No. 496 NCF: B1500000409 d/f 26/05/2023, adquisición de materiales de oficina. Pago único de la OR-2023-00281.</t>
  </si>
  <si>
    <t>FEM-Pago factura No. 514 NCF: B1500000424 d/f 02/06/2023, adquisición de papel higiénico. Primer pago de la orden de compra-2023-00295.</t>
  </si>
  <si>
    <t>LNM-Pago factura B1500000369 d/f 29/03/2023, por la adquisición de alimentos para los estudiantes del Recinto. Tercer pago de la orden de compra 2022-00518.</t>
  </si>
  <si>
    <t>LNM-Pago factura NCF: B1500000366 d/f 29/03/2023, por la adquisición de alimentos para los estudiantes del Recinto, octavo pago de la OR-2022-00237.</t>
  </si>
  <si>
    <t>LNM-Pago factura NCF: B1500000367 d/f 29/03/2023, por adquisición de remanentes de provisiones para uso de alimentación de los estudiantes del Recinto. Según Orden de compra ISFODOSU 2021-00357.</t>
  </si>
  <si>
    <t>LNM-Pago factura NCF: B1500000422 d/f 30/05/2023, por adquisición de alimentos para los estudiantes del Recinto. OR-2023-00151.</t>
  </si>
  <si>
    <t>LNM-Pago factura NCF: B1500000423 d/f 30/05/2023, por la adquisición de alimentos para los estudiantes del Recinto. Primer pago de la OR-2023-00167. por adquisición</t>
  </si>
  <si>
    <t>REC-Avance 20% por la adquisición de alimentos para los estudiantes del ISFODOSU y sus diferentes Recintos, dirigido a MiPymes, según Cert-BS-0005755-2023.</t>
  </si>
  <si>
    <t>REC-Pago factura NCF: B1500000111 d/f 22/05/2023, por servicio de mantenimiento preventivo y correctivo para ascensores del Recinto. Según orden de compra 2023-00275.</t>
  </si>
  <si>
    <t>FEM-Pago factura No.037 NCF: B1500000119 d/f 23/05/2023, por la adquisición de suministro de oficina. Pago único de la OR-2023-00280.</t>
  </si>
  <si>
    <t>UM-Pago factura No.196 NCF: B1500000157 d/f 29/05/2023, por la adquisición de alimentos para los estudiantes del Recinto. Primer pago de la orden de compra 2023-00216.</t>
  </si>
  <si>
    <t>UM-Pago factura NCF: B1500000070 d/f 05/05/2023, por adquisición de alimentos (carnes y embutidos) para los estudiantes internos y semi-internos del Recinto. Según Orden de compra ISFODOSU 2023-00215. 1er pago.</t>
  </si>
  <si>
    <t>REC-Pago factura NCF: B1500000077 d/f 18/04/2023, correspondiente al servicio de almuerzo para  Graduación Extraordinaria del ISFODOSU. Orden 2023-00184. Pago único.</t>
  </si>
  <si>
    <t>REC-Pago factura NCF: B1500000009 d/f 17/05/2023 por adquisición de cintas de impresión para carnet de docentes y estudiantes, OR-2023-00244, pago único.</t>
  </si>
  <si>
    <t>EMH-Pago factura B1500000075 d/f 01/06/2023, por la adquisición de T-shirt para la actividad del día mundial de la actividad Física. Según OR-2023-00125.</t>
  </si>
  <si>
    <t>EMH-Pago factura B150000046 d/f 10/03/2023, por adquisición de alimentos para los estudiantes del Recinto, según orden de compra 2022-00585.</t>
  </si>
  <si>
    <t>EMH-Pago factura NCF: B1500000063 d/f 22/05/2023, por compra de alimentos para los estudiantes de este Recinto según 2023-00130.</t>
  </si>
  <si>
    <t>EMH-Pago factura NCF: B1500000064 d/f 22/05/2023, por la adquisición de alimentos para los estudiantes del Recinto. OR-2023-00242.</t>
  </si>
  <si>
    <t>EMH-Pago factura NCF: B1500000066 d/f 22/05/2023, por compra de alimentos para los estudiantes del Recinto. Según orden de compra 2023-00109.</t>
  </si>
  <si>
    <t>EMH-Pago relación de facturas, por la adquisición de alimentos para los estudiantes del Recinto. Según orden de compra 2022-00606. ISFODOSU-DAF-CM-2022-0293. Cerrada.</t>
  </si>
  <si>
    <t>UM-Pago relación de facturas anexas, por la adquisición de artículos de limpieza e higiene para uso del Recinto. Saldo de la orden de compra No. ISFODOSU-2022-000570</t>
  </si>
  <si>
    <t>JVM-Pago de factura NCF: B1500000024 d/f 14/06/2023, correspondiente a la adquisición de bultos, vasos térmicos y mochilas para el Recinto. OR-2023-00356.</t>
  </si>
  <si>
    <t>EMH-Pago factura B1500000026 d/f 18/04/2023, por la compra de alimentos para los estudiantes del Recinto. Según OR-2023-00164.</t>
  </si>
  <si>
    <t>REC-Pago factura NCF: B1500008816 d/f 19/06/2023, contratación de seguro complementario para colaboradores del ISFODOSU y sus dependientes, correspondiente a Julio 2023. Menos descuentos aplicados.</t>
  </si>
  <si>
    <t>EMH-Pago factura B1500000307 d/f 27/03/2023, por la adquisición de alimentos para los estudiantes del Recinto. OR-2022-00681. ISFODODOSU-DAF-CM-2022-0352.</t>
  </si>
  <si>
    <t>JVM-Pago factura  NCF: B1500000348 d/f 29/05/2023, adquisición de alimentos para los estudiantes del Recinto. Orden de compra 2023-00114.</t>
  </si>
  <si>
    <t>REC-Pago NCF: B1500000027 d/f 03/05/2023, correspondiente a la contratación de servicio de agencia productora de audiovisuales para Graduación Extraordinaria abril 2023 del ISFODOSU. Orden de compra. ISFODOSU-2023-00179. Pago único.</t>
  </si>
  <si>
    <t>REC-Pago según relación de facts., por serv. de hospedaje, alimentación, uso del gran salón para jornada de cap. y taller a los Dir. Centros Educ. Prog. Form. Gest. de Org. Educ. Según Cert. No. CI-0000263-2021. Adenda CI-0000270-2023. (Amort. del 20%).</t>
  </si>
  <si>
    <t>REC-Pago factura NCF: B1500000091 d/f 30/06/2023, correspondiente a gestionar los recursos para colaborar en el proceso de edición de libros de texto de Primaria, Secundaria e Inicial del MINERD. Según certificación de contrato CI-0000328-2023. Pago único</t>
  </si>
  <si>
    <t>04/07/2023</t>
  </si>
  <si>
    <t>10/07/2023</t>
  </si>
  <si>
    <t>01/07/2023</t>
  </si>
  <si>
    <t>03/07/2023</t>
  </si>
  <si>
    <t>02/07/2023</t>
  </si>
  <si>
    <t>11/06/2023</t>
  </si>
  <si>
    <t>11/07/2023</t>
  </si>
  <si>
    <t>29/05/2023</t>
  </si>
  <si>
    <t>18/11/2022</t>
  </si>
  <si>
    <t>28/03/2023</t>
  </si>
  <si>
    <t>03/02/2023</t>
  </si>
  <si>
    <t>22/06/2023</t>
  </si>
  <si>
    <t>03/06/2023</t>
  </si>
  <si>
    <t>23/02/2023</t>
  </si>
  <si>
    <t>07/02/2023</t>
  </si>
  <si>
    <t>20/04/2023</t>
  </si>
  <si>
    <t>8125</t>
  </si>
  <si>
    <t>8129</t>
  </si>
  <si>
    <t>7467</t>
  </si>
  <si>
    <t>7474</t>
  </si>
  <si>
    <t>7469</t>
  </si>
  <si>
    <t>7556</t>
  </si>
  <si>
    <t>7440</t>
  </si>
  <si>
    <t>7706</t>
  </si>
  <si>
    <t>7443</t>
  </si>
  <si>
    <t>7675</t>
  </si>
  <si>
    <t>7434</t>
  </si>
  <si>
    <t>8079</t>
  </si>
  <si>
    <t>7852</t>
  </si>
  <si>
    <t>8064</t>
  </si>
  <si>
    <t>8067</t>
  </si>
  <si>
    <t>7854</t>
  </si>
  <si>
    <t>7190</t>
  </si>
  <si>
    <t>7150</t>
  </si>
  <si>
    <t>7230</t>
  </si>
  <si>
    <t>7188</t>
  </si>
  <si>
    <t>7648</t>
  </si>
  <si>
    <t>7211</t>
  </si>
  <si>
    <t>7657</t>
  </si>
  <si>
    <t>7234</t>
  </si>
  <si>
    <t>7281</t>
  </si>
  <si>
    <t>7395</t>
  </si>
  <si>
    <t>7845</t>
  </si>
  <si>
    <t>7718</t>
  </si>
  <si>
    <t>7432</t>
  </si>
  <si>
    <t>7552</t>
  </si>
  <si>
    <t>8077</t>
  </si>
  <si>
    <t>8083</t>
  </si>
  <si>
    <t>8106</t>
  </si>
  <si>
    <t>7195</t>
  </si>
  <si>
    <t>8208</t>
  </si>
  <si>
    <t>8236</t>
  </si>
  <si>
    <t>7667</t>
  </si>
  <si>
    <t>7381</t>
  </si>
  <si>
    <t>7872</t>
  </si>
  <si>
    <t>8116</t>
  </si>
  <si>
    <t>7167</t>
  </si>
  <si>
    <t>8189</t>
  </si>
  <si>
    <t>7709</t>
  </si>
  <si>
    <t>7447</t>
  </si>
  <si>
    <t>8193</t>
  </si>
  <si>
    <t>7817</t>
  </si>
  <si>
    <t>8161</t>
  </si>
  <si>
    <t>7240</t>
  </si>
  <si>
    <t>8182</t>
  </si>
  <si>
    <t>7902</t>
  </si>
  <si>
    <t>7524</t>
  </si>
  <si>
    <t>7898</t>
  </si>
  <si>
    <t>8085</t>
  </si>
  <si>
    <t>7529</t>
  </si>
  <si>
    <t>7459</t>
  </si>
  <si>
    <t>7980</t>
  </si>
  <si>
    <t>7272</t>
  </si>
  <si>
    <t>8212</t>
  </si>
  <si>
    <t>7153</t>
  </si>
  <si>
    <t>8070</t>
  </si>
  <si>
    <t>7290</t>
  </si>
  <si>
    <t>7408</t>
  </si>
  <si>
    <t>7242</t>
  </si>
  <si>
    <t>7265</t>
  </si>
  <si>
    <t>7861</t>
  </si>
  <si>
    <t>8151</t>
  </si>
  <si>
    <t>7457</t>
  </si>
  <si>
    <t>7238</t>
  </si>
  <si>
    <t>7221</t>
  </si>
  <si>
    <t>7646</t>
  </si>
  <si>
    <t>7199</t>
  </si>
  <si>
    <t>7140</t>
  </si>
  <si>
    <t>7561</t>
  </si>
  <si>
    <t>7403</t>
  </si>
  <si>
    <t>7946</t>
  </si>
  <si>
    <t>8102</t>
  </si>
  <si>
    <t>7378</t>
  </si>
  <si>
    <t>7187</t>
  </si>
  <si>
    <t>7713</t>
  </si>
  <si>
    <t>7593</t>
  </si>
  <si>
    <t>8127</t>
  </si>
  <si>
    <t>7430</t>
  </si>
  <si>
    <t>7254</t>
  </si>
  <si>
    <t>8250</t>
  </si>
  <si>
    <t>7762</t>
  </si>
  <si>
    <t>7652</t>
  </si>
  <si>
    <t>7209</t>
  </si>
  <si>
    <t>8155</t>
  </si>
  <si>
    <t>7236</t>
  </si>
  <si>
    <t>7157</t>
  </si>
  <si>
    <t>7669</t>
  </si>
  <si>
    <t>7326</t>
  </si>
  <si>
    <t>7630</t>
  </si>
  <si>
    <t>8002</t>
  </si>
  <si>
    <t>7617</t>
  </si>
  <si>
    <t>7879</t>
  </si>
  <si>
    <t>8167</t>
  </si>
  <si>
    <t>8121</t>
  </si>
  <si>
    <t>8187</t>
  </si>
  <si>
    <t>8050</t>
  </si>
  <si>
    <t>7120</t>
  </si>
  <si>
    <t>7294</t>
  </si>
  <si>
    <t>7347</t>
  </si>
  <si>
    <t>7907</t>
  </si>
  <si>
    <t>7894</t>
  </si>
  <si>
    <t>7226</t>
  </si>
  <si>
    <t>7599</t>
  </si>
  <si>
    <t>7627</t>
  </si>
  <si>
    <t>7463</t>
  </si>
  <si>
    <t>7159</t>
  </si>
  <si>
    <t>7654</t>
  </si>
  <si>
    <t>7810</t>
  </si>
  <si>
    <t>7249</t>
  </si>
  <si>
    <t>8246</t>
  </si>
  <si>
    <t>7171</t>
  </si>
  <si>
    <t>7362</t>
  </si>
  <si>
    <t>7220</t>
  </si>
  <si>
    <t>7292</t>
  </si>
  <si>
    <t>7959</t>
  </si>
  <si>
    <t>7229</t>
  </si>
  <si>
    <t>7665</t>
  </si>
  <si>
    <t>7305</t>
  </si>
  <si>
    <t>8100</t>
  </si>
  <si>
    <t>7445</t>
  </si>
  <si>
    <t>7842</t>
  </si>
  <si>
    <t>7465</t>
  </si>
  <si>
    <t>7400</t>
  </si>
  <si>
    <t>7531</t>
  </si>
  <si>
    <t>7428</t>
  </si>
  <si>
    <t>7804</t>
  </si>
  <si>
    <t>26/07/2023</t>
  </si>
  <si>
    <t>12/07/2023</t>
  </si>
  <si>
    <t>14/07/2023</t>
  </si>
  <si>
    <t>25/07/2023</t>
  </si>
  <si>
    <t>20/07/2023</t>
  </si>
  <si>
    <t>13/07/2023</t>
  </si>
  <si>
    <t>05/07/2023</t>
  </si>
  <si>
    <t>07/07/2023</t>
  </si>
  <si>
    <t>28/07/2023</t>
  </si>
  <si>
    <t>31/07/2023</t>
  </si>
  <si>
    <t>27/07/2023</t>
  </si>
  <si>
    <t>19/07/2023</t>
  </si>
  <si>
    <t>21/07/2023</t>
  </si>
  <si>
    <t>06/07/2023</t>
  </si>
  <si>
    <t>24/07/2023</t>
  </si>
  <si>
    <t>011942</t>
  </si>
  <si>
    <t>011945</t>
  </si>
  <si>
    <t>011947</t>
  </si>
  <si>
    <t>011948</t>
  </si>
  <si>
    <t>011949</t>
  </si>
  <si>
    <t>011950</t>
  </si>
  <si>
    <t>011951</t>
  </si>
  <si>
    <t>011953</t>
  </si>
  <si>
    <t>011954</t>
  </si>
  <si>
    <t>011956</t>
  </si>
  <si>
    <t>011957</t>
  </si>
  <si>
    <t>011958</t>
  </si>
  <si>
    <t>011959</t>
  </si>
  <si>
    <t>011960</t>
  </si>
  <si>
    <t>011962</t>
  </si>
  <si>
    <t>011963</t>
  </si>
  <si>
    <t>011964</t>
  </si>
  <si>
    <t>011965</t>
  </si>
  <si>
    <t>011966</t>
  </si>
  <si>
    <t>011967</t>
  </si>
  <si>
    <t>011968</t>
  </si>
  <si>
    <t>011970</t>
  </si>
  <si>
    <t>011971</t>
  </si>
  <si>
    <t>011972</t>
  </si>
  <si>
    <t>011969</t>
  </si>
  <si>
    <t>Colector de Impuestos Internos</t>
  </si>
  <si>
    <t>Logomarca</t>
  </si>
  <si>
    <t>RAMIREZ &amp; MOJICA, SRL</t>
  </si>
  <si>
    <t>Delta Comercial S.A.</t>
  </si>
  <si>
    <t>1955 GENERAL BUSINESS BIENES Y SERV. SRL.</t>
  </si>
  <si>
    <t>GRUPO LEXMARK SRL</t>
  </si>
  <si>
    <t>SERVICIOS LOGISTICOS EXPRESS, SRL</t>
  </si>
  <si>
    <t>Jord Flores y Eventos, SRL</t>
  </si>
  <si>
    <t>Inoa &amp; Torres Accesorios y Sum. de Inf.</t>
  </si>
  <si>
    <t>Impresora KR, SRL</t>
  </si>
  <si>
    <t>GREEN LOVE, SRL</t>
  </si>
  <si>
    <t>FL&amp;M COMERCIAL</t>
  </si>
  <si>
    <t>ALBA IRIS DE LA ROSA CORDERO</t>
  </si>
  <si>
    <t>KOC OFFICE SERVICES, SRL</t>
  </si>
  <si>
    <t>Incimas Ingenieros Civiles Y Maquinarias</t>
  </si>
  <si>
    <t>PAGO DE OTRAS RETENCIONES Y RETRIBUCIONES COMPLEMENTARIAS (IR-17) ABRIL 2023</t>
  </si>
  <si>
    <t>PAGO FACT B1500009444 ADQ PLACA DE RECONOCIMIENTO PARA COLABORADORES</t>
  </si>
  <si>
    <t>PAGO DE ITBIS 30 T 100% DE IT-1 DE ABRIL 2023</t>
  </si>
  <si>
    <t>PAGO DE ITBIS 30 T 100% DE IT-1 DE MAYO 2023</t>
  </si>
  <si>
    <t>PAGO OTRAS RETENCIONES Y RETRIBUCIONES IR-17 DE MAYO 2023</t>
  </si>
  <si>
    <t>PAGO FACT B1500001652,  ADQUISICION DE CARPETAS (FOLDERS) PARA DPTO. DE RECURSOS HUMANOS - ORDEN...</t>
  </si>
  <si>
    <t>PAGO FACT B1500017678,  MANTENIMIENTO PREVENTIVO Y CORRECTIVO PARA VEHICULO DE CARGA TOYOTA HILU...</t>
  </si>
  <si>
    <t>PAGO FACT B1500009537,  ADQ. PLACA DE RECONOCIMIENTO PARA COLABORADORES ISFODOSU - ORDEN  2023-0038</t>
  </si>
  <si>
    <t>fact B15000000006/ ADQUISICION DE HIDROLAVADORA Y CARGDOR PARA RCTORIA</t>
  </si>
  <si>
    <t>FACT.B1500000014/ D/F 13/06/2023 ADQUISICION DE LUMINARIA</t>
  </si>
  <si>
    <t>MANTENIMIENTO Y LLENADO DE EXTINTORES B1500000160</t>
  </si>
  <si>
    <t>ADQUISICION DE TORNILLOS FACT B1500000432</t>
  </si>
  <si>
    <t>STICKER ACT B1500000812</t>
  </si>
  <si>
    <t>fact B1500000200/ ADQ. DE FLORES</t>
  </si>
  <si>
    <t>PAGO FACT. NCF B1500000168, SERVICIOS MANTENIMIENTO PREVENTIVO Y CORRECTIVO DE CUARTO FRIO DE RE...</t>
  </si>
  <si>
    <t>PAGO FACT. NCF B1500000518, ADQ. CABLES HDMI PARA GESTION DE DIVISION DE TECNOLOGIA DE LA INFORM...</t>
  </si>
  <si>
    <t>PAGO FACT. NCF B1500002244, IMPRESION DE ROTULOS EN ACRILICO PARA RECINTO - ORDEN 2023-0042</t>
  </si>
  <si>
    <t>PAGO FACT. NCF B1500000383, SERVICIO DE CAPACITACION MANEJO DE RESIDUOS SOLIDOS PARA PERSONAL DE...</t>
  </si>
  <si>
    <t>PAGO FACT. NCF B1500000008, ADQUISICION DE HIDRO LAVADORA Y CARGADOR DE BATERIA RECTORIA - ORDEN...</t>
  </si>
  <si>
    <t>PAGO FACT. NCF B1500000970, ADQUISICION DE ARTICULOS FERRETEROS RECINTO EMH - ORDEN 2023-0017</t>
  </si>
  <si>
    <t>PAGO FACT. NCF B1500000538, ALQUILER, MONTAJE Y DESMONTAJE DE SILLAS PLASTICAS PARA DIPLOMADO LI...</t>
  </si>
  <si>
    <t>PAGO FACT. NCF B1500000268, ADQUISICION MATERIAL GASTABLE PARA PROGRAMA NACIONAL DE INDUCCION  -...</t>
  </si>
  <si>
    <t>PAGO FACT. NCF B1500003790, ADQUISICION DE TONER PARA LA RECTORIA - ORDEN 2023-0048</t>
  </si>
  <si>
    <t>PAGO FACT. NCF B1500000022, SERVICIOS DE GRUA DESDE ISFODOSU A ALMACEN DE BIENES NACIONALES - OR...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</si>
</sst>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4" fontId="5" fillId="0" borderId="0" xfId="2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1" fontId="9" fillId="3" borderId="0" xfId="0" applyNumberFormat="1" applyFont="1" applyFill="1" applyAlignment="1">
      <alignment horizontal="left" vertical="center"/>
    </xf>
    <xf numFmtId="14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left" vertical="center"/>
    </xf>
    <xf numFmtId="43" fontId="9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9" formatCode="d/m/yyyy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9" formatCode="d/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2" name="Imagen 2">
          <a:extLst>
            <a:ext uri="{FF2B5EF4-FFF2-40B4-BE49-F238E27FC236}">
              <a16:creationId xmlns:a16="http://schemas.microsoft.com/office/drawing/2014/main" id="{5E22CB3C-BF51-4084-BEA6-0EEA7294FE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69813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9:L186" totalsRowCount="1" headerRowDxfId="28" dataDxfId="26" totalsRowDxfId="24" headerRowBorderDxfId="27" tableBorderDxfId="25">
  <autoFilter ref="A9:L185" xr:uid="{00000000-0009-0000-0100-000001000000}"/>
  <sortState xmlns:xlrd2="http://schemas.microsoft.com/office/spreadsheetml/2017/richdata2" ref="A10:L309">
    <sortCondition ref="D9:D309"/>
  </sortState>
  <tableColumns count="12">
    <tableColumn id="20" xr3:uid="{00000000-0010-0000-0000-000014000000}" name="No." totalsRowLabel="TOTALES" dataDxfId="23" totalsRowDxfId="22"/>
    <tableColumn id="25" xr3:uid="{00000000-0010-0000-0000-000019000000}" name="Tipo de pago" dataDxfId="21" totalsRowDxfId="20"/>
    <tableColumn id="9" xr3:uid="{00000000-0010-0000-0000-000009000000}" name="Fecha de Documento" dataDxfId="19" totalsRowDxfId="18"/>
    <tableColumn id="12" xr3:uid="{00000000-0010-0000-0000-00000C000000}" name="No. De Documento de Pago" dataDxfId="17" totalsRowDxfId="16"/>
    <tableColumn id="7" xr3:uid="{00000000-0010-0000-0000-000007000000}" name="Fecha de la Factura" dataDxfId="15" totalsRowDxfId="14"/>
    <tableColumn id="2" xr3:uid="{00000000-0010-0000-0000-000002000000}" name="Beneficiario" dataDxfId="13" totalsRowDxfId="12"/>
    <tableColumn id="3" xr3:uid="{00000000-0010-0000-0000-000003000000}" name="Concepto" dataDxfId="11" totalsRowDxfId="10"/>
    <tableColumn id="19" xr3:uid="{00000000-0010-0000-0000-000013000000}" name="Monto Facturado DOP" totalsRowFunction="sum" dataDxfId="9" totalsRowDxfId="8"/>
    <tableColumn id="21" xr3:uid="{00000000-0010-0000-0000-000015000000}" name="Monto Pagado DOP" totalsRowFunction="sum" dataDxfId="7" totalsRowDxfId="6">
      <calculatedColumnFormula>+Table1[[#This Row],[Monto Facturado DOP]]</calculatedColumnFormula>
    </tableColumn>
    <tableColumn id="22" xr3:uid="{00000000-0010-0000-0000-000016000000}" name="Monto Pendiente DOP" totalsRowFunction="sum" dataDxfId="5" totalsRowDxfId="4">
      <calculatedColumnFormula>+Table1[[#This Row],[Monto Facturado DOP]]-Table1[[#This Row],[Monto Pagado DOP]]</calculatedColumnFormula>
    </tableColumn>
    <tableColumn id="23" xr3:uid="{00000000-0010-0000-0000-000017000000}" name="Estado" dataDxfId="3" totalsRowDxfId="2"/>
    <tableColumn id="24" xr3:uid="{00000000-0010-0000-0000-000018000000}" name="Fecha estimada de Pago" dataDxfId="1" totalsRowDxfId="0">
      <calculatedColumnFormula>+Table1[[#This Row],[Fecha de Documento]]+15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73"/>
  <sheetViews>
    <sheetView tabSelected="1" topLeftCell="A84" zoomScale="90" zoomScaleNormal="90" workbookViewId="0">
      <selection activeCell="G198" sqref="G198"/>
    </sheetView>
  </sheetViews>
  <sheetFormatPr baseColWidth="10" defaultColWidth="9.109375" defaultRowHeight="15.6" x14ac:dyDescent="0.3"/>
  <cols>
    <col min="1" max="1" width="9" style="2" bestFit="1" customWidth="1"/>
    <col min="2" max="2" width="14.109375" style="2" customWidth="1"/>
    <col min="3" max="3" width="23.44140625" style="1" customWidth="1"/>
    <col min="4" max="4" width="13.5546875" style="5" bestFit="1" customWidth="1"/>
    <col min="5" max="5" width="12.88671875" style="1" bestFit="1" customWidth="1"/>
    <col min="6" max="6" width="23.44140625" style="1" customWidth="1"/>
    <col min="7" max="7" width="26" style="1" customWidth="1"/>
    <col min="8" max="8" width="19.88671875" style="1" customWidth="1"/>
    <col min="9" max="9" width="19.6640625" style="3" customWidth="1"/>
    <col min="10" max="10" width="12" style="3" customWidth="1"/>
    <col min="11" max="11" width="12.109375" style="1" bestFit="1" customWidth="1"/>
    <col min="12" max="12" width="14.109375" style="4" customWidth="1"/>
    <col min="13" max="13" width="17.6640625" style="1" bestFit="1" customWidth="1"/>
    <col min="14" max="14" width="9.109375" style="1"/>
    <col min="15" max="17" width="23.44140625" style="1" customWidth="1"/>
    <col min="18" max="18" width="28.6640625" style="1" customWidth="1"/>
    <col min="19" max="19" width="24.44140625" style="1" customWidth="1"/>
    <col min="20" max="20" width="26" style="1" customWidth="1"/>
    <col min="21" max="21" width="23.44140625" style="1" customWidth="1"/>
    <col min="22" max="22" width="23.44140625" style="3" customWidth="1"/>
    <col min="23" max="16384" width="9.109375" style="1"/>
  </cols>
  <sheetData>
    <row r="1" spans="1:22" s="10" customFormat="1" ht="18" x14ac:dyDescent="0.35">
      <c r="A1" s="6"/>
      <c r="B1" s="6"/>
      <c r="C1" s="6"/>
      <c r="D1" s="6"/>
      <c r="E1" s="6"/>
      <c r="F1" s="6"/>
      <c r="G1" s="6"/>
      <c r="H1" s="7"/>
      <c r="I1" s="8"/>
      <c r="J1" s="8"/>
      <c r="K1" s="6"/>
      <c r="L1" s="9"/>
    </row>
    <row r="2" spans="1:22" s="10" customFormat="1" ht="18" x14ac:dyDescent="0.35">
      <c r="A2" s="6"/>
      <c r="B2" s="6"/>
      <c r="C2" s="6"/>
      <c r="D2" s="6"/>
      <c r="E2" s="6"/>
      <c r="F2" s="6"/>
      <c r="G2" s="6"/>
      <c r="H2" s="7"/>
      <c r="I2" s="8"/>
      <c r="J2" s="8"/>
      <c r="K2" s="6"/>
      <c r="L2" s="9"/>
    </row>
    <row r="3" spans="1:22" s="10" customFormat="1" ht="18" x14ac:dyDescent="0.35">
      <c r="A3" s="6"/>
      <c r="B3" s="6"/>
      <c r="C3" s="6"/>
      <c r="D3" s="6"/>
      <c r="E3" s="6"/>
      <c r="F3" s="6"/>
      <c r="G3" s="6"/>
      <c r="H3" s="7"/>
      <c r="I3" s="8"/>
      <c r="J3" s="8"/>
      <c r="K3" s="6"/>
      <c r="L3" s="9"/>
    </row>
    <row r="4" spans="1:22" s="10" customFormat="1" ht="18" x14ac:dyDescent="0.35">
      <c r="A4" s="6"/>
      <c r="B4" s="6"/>
      <c r="C4" s="6"/>
      <c r="D4" s="6"/>
      <c r="E4" s="6"/>
      <c r="F4" s="6"/>
      <c r="G4" s="6"/>
      <c r="H4" s="7"/>
      <c r="I4" s="8"/>
      <c r="J4" s="8"/>
      <c r="K4" s="6"/>
      <c r="L4" s="9"/>
    </row>
    <row r="5" spans="1:22" s="10" customFormat="1" ht="18" x14ac:dyDescent="0.35">
      <c r="A5" s="32" t="s">
        <v>109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22" s="10" customFormat="1" ht="18" x14ac:dyDescent="0.35">
      <c r="A6" s="32" t="s">
        <v>125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22" s="10" customFormat="1" ht="18" x14ac:dyDescent="0.35">
      <c r="A7" s="32" t="s">
        <v>110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22" s="10" customFormat="1" ht="18" x14ac:dyDescent="0.35">
      <c r="A8" s="11" t="s">
        <v>124</v>
      </c>
      <c r="B8" s="11"/>
      <c r="C8" s="6"/>
      <c r="D8" s="6"/>
      <c r="E8" s="6"/>
      <c r="F8" s="6"/>
      <c r="G8" s="6"/>
      <c r="H8" s="7"/>
      <c r="I8" s="8"/>
      <c r="J8" s="8"/>
      <c r="K8" s="12" t="s">
        <v>111</v>
      </c>
      <c r="L8" s="13">
        <f ca="1">+TODAY()</f>
        <v>45648</v>
      </c>
    </row>
    <row r="9" spans="1:22" ht="46.8" x14ac:dyDescent="0.3">
      <c r="A9" s="15" t="s">
        <v>98</v>
      </c>
      <c r="B9" s="15" t="s">
        <v>118</v>
      </c>
      <c r="C9" s="15" t="s">
        <v>99</v>
      </c>
      <c r="D9" s="15" t="s">
        <v>100</v>
      </c>
      <c r="E9" s="15" t="s">
        <v>101</v>
      </c>
      <c r="F9" s="15" t="s">
        <v>0</v>
      </c>
      <c r="G9" s="15" t="s">
        <v>102</v>
      </c>
      <c r="H9" s="16" t="s">
        <v>103</v>
      </c>
      <c r="I9" s="16" t="s">
        <v>104</v>
      </c>
      <c r="J9" s="16" t="s">
        <v>105</v>
      </c>
      <c r="K9" s="17" t="s">
        <v>106</v>
      </c>
      <c r="L9" s="18" t="s">
        <v>107</v>
      </c>
      <c r="V9" s="1"/>
    </row>
    <row r="10" spans="1:22" ht="171.6" x14ac:dyDescent="0.3">
      <c r="A10" s="19">
        <v>1</v>
      </c>
      <c r="B10" s="19" t="s">
        <v>97</v>
      </c>
      <c r="C10" s="20" t="s">
        <v>448</v>
      </c>
      <c r="D10" s="21" t="s">
        <v>318</v>
      </c>
      <c r="E10" s="20" t="s">
        <v>302</v>
      </c>
      <c r="F10" s="22" t="s">
        <v>3</v>
      </c>
      <c r="G10" s="22" t="s">
        <v>172</v>
      </c>
      <c r="H10" s="23">
        <v>90000</v>
      </c>
      <c r="I10" s="23">
        <f>+Table1[[#This Row],[Monto Facturado DOP]]</f>
        <v>90000</v>
      </c>
      <c r="J10" s="23">
        <f>+Table1[[#This Row],[Monto Facturado DOP]]-Table1[[#This Row],[Monto Pagado DOP]]</f>
        <v>0</v>
      </c>
      <c r="K10" s="24" t="s">
        <v>108</v>
      </c>
      <c r="L10" s="25">
        <f>+Table1[[#This Row],[Fecha de Documento]]+15</f>
        <v>45148</v>
      </c>
      <c r="V10" s="1"/>
    </row>
    <row r="11" spans="1:22" ht="109.2" x14ac:dyDescent="0.3">
      <c r="A11" s="19">
        <f>+A10+1</f>
        <v>2</v>
      </c>
      <c r="B11" s="19" t="s">
        <v>97</v>
      </c>
      <c r="C11" s="20" t="s">
        <v>448</v>
      </c>
      <c r="D11" s="21" t="s">
        <v>319</v>
      </c>
      <c r="E11" s="20" t="s">
        <v>59</v>
      </c>
      <c r="F11" s="22" t="s">
        <v>126</v>
      </c>
      <c r="G11" s="22" t="s">
        <v>173</v>
      </c>
      <c r="H11" s="23">
        <v>48867</v>
      </c>
      <c r="I11" s="23">
        <f>+Table1[[#This Row],[Monto Facturado DOP]]</f>
        <v>48867</v>
      </c>
      <c r="J11" s="23">
        <f>+Table1[[#This Row],[Monto Facturado DOP]]-Table1[[#This Row],[Monto Pagado DOP]]</f>
        <v>0</v>
      </c>
      <c r="K11" s="24" t="s">
        <v>108</v>
      </c>
      <c r="L11" s="25">
        <f>+Table1[[#This Row],[Fecha de Documento]]+15</f>
        <v>45148</v>
      </c>
      <c r="V11" s="1"/>
    </row>
    <row r="12" spans="1:22" ht="93.6" x14ac:dyDescent="0.3">
      <c r="A12" s="19">
        <f t="shared" ref="A12:A75" si="0">+A11+1</f>
        <v>3</v>
      </c>
      <c r="B12" s="19" t="s">
        <v>97</v>
      </c>
      <c r="C12" s="20" t="s">
        <v>308</v>
      </c>
      <c r="D12" s="21" t="s">
        <v>320</v>
      </c>
      <c r="E12" s="20" t="s">
        <v>44</v>
      </c>
      <c r="F12" s="22" t="s">
        <v>127</v>
      </c>
      <c r="G12" s="22" t="s">
        <v>174</v>
      </c>
      <c r="H12" s="23">
        <v>25560</v>
      </c>
      <c r="I12" s="23">
        <f>+Table1[[#This Row],[Monto Facturado DOP]]</f>
        <v>25560</v>
      </c>
      <c r="J12" s="23">
        <f>+Table1[[#This Row],[Monto Facturado DOP]]-Table1[[#This Row],[Monto Pagado DOP]]</f>
        <v>0</v>
      </c>
      <c r="K12" s="24" t="s">
        <v>108</v>
      </c>
      <c r="L12" s="25">
        <f>+Table1[[#This Row],[Fecha de Documento]]+15</f>
        <v>45133</v>
      </c>
      <c r="V12" s="1"/>
    </row>
    <row r="13" spans="1:22" ht="109.2" x14ac:dyDescent="0.3">
      <c r="A13" s="19">
        <f t="shared" si="0"/>
        <v>4</v>
      </c>
      <c r="B13" s="19" t="s">
        <v>97</v>
      </c>
      <c r="C13" s="20" t="s">
        <v>308</v>
      </c>
      <c r="D13" s="21" t="s">
        <v>321</v>
      </c>
      <c r="E13" s="20" t="s">
        <v>44</v>
      </c>
      <c r="F13" s="22" t="s">
        <v>127</v>
      </c>
      <c r="G13" s="22" t="s">
        <v>175</v>
      </c>
      <c r="H13" s="23">
        <v>9408</v>
      </c>
      <c r="I13" s="23">
        <f>+Table1[[#This Row],[Monto Facturado DOP]]</f>
        <v>9408</v>
      </c>
      <c r="J13" s="23">
        <f>+Table1[[#This Row],[Monto Facturado DOP]]-Table1[[#This Row],[Monto Pagado DOP]]</f>
        <v>0</v>
      </c>
      <c r="K13" s="24" t="s">
        <v>108</v>
      </c>
      <c r="L13" s="25">
        <f>+Table1[[#This Row],[Fecha de Documento]]+15</f>
        <v>45133</v>
      </c>
      <c r="V13" s="1"/>
    </row>
    <row r="14" spans="1:22" ht="109.2" x14ac:dyDescent="0.3">
      <c r="A14" s="19">
        <f t="shared" si="0"/>
        <v>5</v>
      </c>
      <c r="B14" s="19" t="s">
        <v>97</v>
      </c>
      <c r="C14" s="20" t="s">
        <v>308</v>
      </c>
      <c r="D14" s="21" t="s">
        <v>322</v>
      </c>
      <c r="E14" s="20" t="s">
        <v>30</v>
      </c>
      <c r="F14" s="22" t="s">
        <v>127</v>
      </c>
      <c r="G14" s="22" t="s">
        <v>176</v>
      </c>
      <c r="H14" s="23">
        <v>31900</v>
      </c>
      <c r="I14" s="23">
        <f>+Table1[[#This Row],[Monto Facturado DOP]]</f>
        <v>31900</v>
      </c>
      <c r="J14" s="23">
        <f>+Table1[[#This Row],[Monto Facturado DOP]]-Table1[[#This Row],[Monto Pagado DOP]]</f>
        <v>0</v>
      </c>
      <c r="K14" s="24" t="s">
        <v>108</v>
      </c>
      <c r="L14" s="25">
        <f>+Table1[[#This Row],[Fecha de Documento]]+15</f>
        <v>45133</v>
      </c>
      <c r="V14" s="1"/>
    </row>
    <row r="15" spans="1:22" ht="109.2" x14ac:dyDescent="0.3">
      <c r="A15" s="19">
        <f t="shared" si="0"/>
        <v>6</v>
      </c>
      <c r="B15" s="19" t="s">
        <v>97</v>
      </c>
      <c r="C15" s="20" t="s">
        <v>449</v>
      </c>
      <c r="D15" s="21" t="s">
        <v>323</v>
      </c>
      <c r="E15" s="20" t="s">
        <v>44</v>
      </c>
      <c r="F15" s="22" t="s">
        <v>127</v>
      </c>
      <c r="G15" s="22" t="s">
        <v>177</v>
      </c>
      <c r="H15" s="23">
        <v>1729</v>
      </c>
      <c r="I15" s="23">
        <f>+Table1[[#This Row],[Monto Facturado DOP]]</f>
        <v>1729</v>
      </c>
      <c r="J15" s="23">
        <f>+Table1[[#This Row],[Monto Facturado DOP]]-Table1[[#This Row],[Monto Pagado DOP]]</f>
        <v>0</v>
      </c>
      <c r="K15" s="24" t="s">
        <v>108</v>
      </c>
      <c r="L15" s="25">
        <f>+Table1[[#This Row],[Fecha de Documento]]+15</f>
        <v>45134</v>
      </c>
      <c r="V15" s="1"/>
    </row>
    <row r="16" spans="1:22" ht="109.2" x14ac:dyDescent="0.3">
      <c r="A16" s="19">
        <f t="shared" si="0"/>
        <v>7</v>
      </c>
      <c r="B16" s="19" t="s">
        <v>97</v>
      </c>
      <c r="C16" s="20" t="s">
        <v>303</v>
      </c>
      <c r="D16" s="21" t="s">
        <v>324</v>
      </c>
      <c r="E16" s="20" t="s">
        <v>44</v>
      </c>
      <c r="F16" s="22" t="s">
        <v>127</v>
      </c>
      <c r="G16" s="22" t="s">
        <v>178</v>
      </c>
      <c r="H16" s="23">
        <v>80224</v>
      </c>
      <c r="I16" s="23">
        <f>+Table1[[#This Row],[Monto Facturado DOP]]</f>
        <v>80224</v>
      </c>
      <c r="J16" s="23">
        <f>+Table1[[#This Row],[Monto Facturado DOP]]-Table1[[#This Row],[Monto Pagado DOP]]</f>
        <v>0</v>
      </c>
      <c r="K16" s="24" t="s">
        <v>108</v>
      </c>
      <c r="L16" s="25">
        <f>+Table1[[#This Row],[Fecha de Documento]]+15</f>
        <v>45132</v>
      </c>
      <c r="V16" s="1"/>
    </row>
    <row r="17" spans="1:22" ht="124.8" x14ac:dyDescent="0.3">
      <c r="A17" s="19">
        <f t="shared" si="0"/>
        <v>8</v>
      </c>
      <c r="B17" s="19" t="s">
        <v>97</v>
      </c>
      <c r="C17" s="20" t="s">
        <v>450</v>
      </c>
      <c r="D17" s="21" t="s">
        <v>325</v>
      </c>
      <c r="E17" s="20" t="s">
        <v>44</v>
      </c>
      <c r="F17" s="22" t="s">
        <v>127</v>
      </c>
      <c r="G17" s="22" t="s">
        <v>179</v>
      </c>
      <c r="H17" s="23">
        <v>227230</v>
      </c>
      <c r="I17" s="23">
        <f>+Table1[[#This Row],[Monto Facturado DOP]]</f>
        <v>227230</v>
      </c>
      <c r="J17" s="23">
        <f>+Table1[[#This Row],[Monto Facturado DOP]]-Table1[[#This Row],[Monto Pagado DOP]]</f>
        <v>0</v>
      </c>
      <c r="K17" s="24" t="s">
        <v>108</v>
      </c>
      <c r="L17" s="25">
        <f>+Table1[[#This Row],[Fecha de Documento]]+15</f>
        <v>45136</v>
      </c>
      <c r="V17" s="1"/>
    </row>
    <row r="18" spans="1:22" ht="109.2" x14ac:dyDescent="0.3">
      <c r="A18" s="19">
        <f t="shared" si="0"/>
        <v>9</v>
      </c>
      <c r="B18" s="19" t="s">
        <v>97</v>
      </c>
      <c r="C18" s="20" t="s">
        <v>303</v>
      </c>
      <c r="D18" s="21" t="s">
        <v>326</v>
      </c>
      <c r="E18" s="20" t="s">
        <v>44</v>
      </c>
      <c r="F18" s="22" t="s">
        <v>127</v>
      </c>
      <c r="G18" s="22" t="s">
        <v>180</v>
      </c>
      <c r="H18" s="23">
        <v>31879</v>
      </c>
      <c r="I18" s="23">
        <f>+Table1[[#This Row],[Monto Facturado DOP]]</f>
        <v>31879</v>
      </c>
      <c r="J18" s="23">
        <f>+Table1[[#This Row],[Monto Facturado DOP]]-Table1[[#This Row],[Monto Pagado DOP]]</f>
        <v>0</v>
      </c>
      <c r="K18" s="24" t="s">
        <v>108</v>
      </c>
      <c r="L18" s="25">
        <f>+Table1[[#This Row],[Fecha de Documento]]+15</f>
        <v>45132</v>
      </c>
      <c r="V18" s="1"/>
    </row>
    <row r="19" spans="1:22" ht="124.8" x14ac:dyDescent="0.3">
      <c r="A19" s="19">
        <f t="shared" si="0"/>
        <v>10</v>
      </c>
      <c r="B19" s="19" t="s">
        <v>97</v>
      </c>
      <c r="C19" s="20" t="s">
        <v>450</v>
      </c>
      <c r="D19" s="21" t="s">
        <v>327</v>
      </c>
      <c r="E19" s="20" t="s">
        <v>44</v>
      </c>
      <c r="F19" s="22" t="s">
        <v>127</v>
      </c>
      <c r="G19" s="22" t="s">
        <v>181</v>
      </c>
      <c r="H19" s="23">
        <v>80675</v>
      </c>
      <c r="I19" s="23">
        <f>+Table1[[#This Row],[Monto Facturado DOP]]</f>
        <v>80675</v>
      </c>
      <c r="J19" s="23">
        <f>+Table1[[#This Row],[Monto Facturado DOP]]-Table1[[#This Row],[Monto Pagado DOP]]</f>
        <v>0</v>
      </c>
      <c r="K19" s="24" t="s">
        <v>108</v>
      </c>
      <c r="L19" s="25">
        <f>+Table1[[#This Row],[Fecha de Documento]]+15</f>
        <v>45136</v>
      </c>
      <c r="V19" s="1"/>
    </row>
    <row r="20" spans="1:22" ht="124.8" x14ac:dyDescent="0.3">
      <c r="A20" s="19">
        <f t="shared" si="0"/>
        <v>11</v>
      </c>
      <c r="B20" s="19" t="s">
        <v>97</v>
      </c>
      <c r="C20" s="20" t="s">
        <v>303</v>
      </c>
      <c r="D20" s="21" t="s">
        <v>328</v>
      </c>
      <c r="E20" s="20" t="s">
        <v>30</v>
      </c>
      <c r="F20" s="22" t="s">
        <v>127</v>
      </c>
      <c r="G20" s="22" t="s">
        <v>182</v>
      </c>
      <c r="H20" s="23">
        <v>92980.7</v>
      </c>
      <c r="I20" s="23">
        <f>+Table1[[#This Row],[Monto Facturado DOP]]</f>
        <v>92980.7</v>
      </c>
      <c r="J20" s="23">
        <f>+Table1[[#This Row],[Monto Facturado DOP]]-Table1[[#This Row],[Monto Pagado DOP]]</f>
        <v>0</v>
      </c>
      <c r="K20" s="24" t="s">
        <v>108</v>
      </c>
      <c r="L20" s="25">
        <f>+Table1[[#This Row],[Fecha de Documento]]+15</f>
        <v>45132</v>
      </c>
      <c r="V20" s="1"/>
    </row>
    <row r="21" spans="1:22" ht="93.6" x14ac:dyDescent="0.3">
      <c r="A21" s="19">
        <f t="shared" si="0"/>
        <v>12</v>
      </c>
      <c r="B21" s="19" t="s">
        <v>97</v>
      </c>
      <c r="C21" s="20" t="s">
        <v>451</v>
      </c>
      <c r="D21" s="21" t="s">
        <v>329</v>
      </c>
      <c r="E21" s="20" t="s">
        <v>303</v>
      </c>
      <c r="F21" s="22" t="s">
        <v>17</v>
      </c>
      <c r="G21" s="22" t="s">
        <v>183</v>
      </c>
      <c r="H21" s="23">
        <v>398357.89</v>
      </c>
      <c r="I21" s="23">
        <f>+Table1[[#This Row],[Monto Facturado DOP]]</f>
        <v>398357.89</v>
      </c>
      <c r="J21" s="23">
        <f>+Table1[[#This Row],[Monto Facturado DOP]]-Table1[[#This Row],[Monto Pagado DOP]]</f>
        <v>0</v>
      </c>
      <c r="K21" s="24" t="s">
        <v>108</v>
      </c>
      <c r="L21" s="25">
        <f>+Table1[[#This Row],[Fecha de Documento]]+15</f>
        <v>45147</v>
      </c>
      <c r="V21" s="1"/>
    </row>
    <row r="22" spans="1:22" ht="93.6" x14ac:dyDescent="0.3">
      <c r="A22" s="19">
        <f t="shared" si="0"/>
        <v>13</v>
      </c>
      <c r="B22" s="19" t="s">
        <v>97</v>
      </c>
      <c r="C22" s="20" t="s">
        <v>452</v>
      </c>
      <c r="D22" s="21" t="s">
        <v>330</v>
      </c>
      <c r="E22" s="20" t="s">
        <v>2</v>
      </c>
      <c r="F22" s="22" t="s">
        <v>17</v>
      </c>
      <c r="G22" s="22" t="s">
        <v>184</v>
      </c>
      <c r="H22" s="23">
        <v>63134.5</v>
      </c>
      <c r="I22" s="23">
        <f>+Table1[[#This Row],[Monto Facturado DOP]]</f>
        <v>63134.5</v>
      </c>
      <c r="J22" s="23">
        <f>+Table1[[#This Row],[Monto Facturado DOP]]-Table1[[#This Row],[Monto Pagado DOP]]</f>
        <v>0</v>
      </c>
      <c r="K22" s="24" t="s">
        <v>108</v>
      </c>
      <c r="L22" s="25">
        <f>+Table1[[#This Row],[Fecha de Documento]]+15</f>
        <v>45142</v>
      </c>
      <c r="V22" s="1"/>
    </row>
    <row r="23" spans="1:22" ht="109.2" x14ac:dyDescent="0.3">
      <c r="A23" s="19">
        <f t="shared" si="0"/>
        <v>14</v>
      </c>
      <c r="B23" s="19" t="s">
        <v>97</v>
      </c>
      <c r="C23" s="20" t="s">
        <v>451</v>
      </c>
      <c r="D23" s="21" t="s">
        <v>331</v>
      </c>
      <c r="E23" s="20" t="s">
        <v>303</v>
      </c>
      <c r="F23" s="22" t="s">
        <v>17</v>
      </c>
      <c r="G23" s="22" t="s">
        <v>185</v>
      </c>
      <c r="H23" s="23">
        <v>1622527.66</v>
      </c>
      <c r="I23" s="23">
        <f>+Table1[[#This Row],[Monto Facturado DOP]]</f>
        <v>1622527.66</v>
      </c>
      <c r="J23" s="23">
        <f>+Table1[[#This Row],[Monto Facturado DOP]]-Table1[[#This Row],[Monto Pagado DOP]]</f>
        <v>0</v>
      </c>
      <c r="K23" s="24" t="s">
        <v>108</v>
      </c>
      <c r="L23" s="25">
        <f>+Table1[[#This Row],[Fecha de Documento]]+15</f>
        <v>45147</v>
      </c>
      <c r="V23" s="1"/>
    </row>
    <row r="24" spans="1:22" ht="109.2" x14ac:dyDescent="0.3">
      <c r="A24" s="19">
        <f t="shared" si="0"/>
        <v>15</v>
      </c>
      <c r="B24" s="19" t="s">
        <v>97</v>
      </c>
      <c r="C24" s="20" t="s">
        <v>451</v>
      </c>
      <c r="D24" s="21" t="s">
        <v>332</v>
      </c>
      <c r="E24" s="20" t="s">
        <v>303</v>
      </c>
      <c r="F24" s="22" t="s">
        <v>17</v>
      </c>
      <c r="G24" s="22" t="s">
        <v>186</v>
      </c>
      <c r="H24" s="23">
        <v>29419.29</v>
      </c>
      <c r="I24" s="23">
        <f>+Table1[[#This Row],[Monto Facturado DOP]]</f>
        <v>29419.29</v>
      </c>
      <c r="J24" s="23">
        <f>+Table1[[#This Row],[Monto Facturado DOP]]-Table1[[#This Row],[Monto Pagado DOP]]</f>
        <v>0</v>
      </c>
      <c r="K24" s="24" t="s">
        <v>108</v>
      </c>
      <c r="L24" s="25">
        <f>+Table1[[#This Row],[Fecha de Documento]]+15</f>
        <v>45147</v>
      </c>
      <c r="V24" s="1"/>
    </row>
    <row r="25" spans="1:22" ht="78" x14ac:dyDescent="0.3">
      <c r="A25" s="19">
        <f t="shared" si="0"/>
        <v>16</v>
      </c>
      <c r="B25" s="19" t="s">
        <v>97</v>
      </c>
      <c r="C25" s="20" t="s">
        <v>452</v>
      </c>
      <c r="D25" s="21" t="s">
        <v>333</v>
      </c>
      <c r="E25" s="20" t="s">
        <v>16</v>
      </c>
      <c r="F25" s="22" t="s">
        <v>22</v>
      </c>
      <c r="G25" s="22" t="s">
        <v>187</v>
      </c>
      <c r="H25" s="23">
        <v>155556.35999999999</v>
      </c>
      <c r="I25" s="23">
        <f>+Table1[[#This Row],[Monto Facturado DOP]]</f>
        <v>155556.35999999999</v>
      </c>
      <c r="J25" s="23">
        <f>+Table1[[#This Row],[Monto Facturado DOP]]-Table1[[#This Row],[Monto Pagado DOP]]</f>
        <v>0</v>
      </c>
      <c r="K25" s="24" t="s">
        <v>108</v>
      </c>
      <c r="L25" s="25">
        <f>+Table1[[#This Row],[Fecha de Documento]]+15</f>
        <v>45142</v>
      </c>
      <c r="V25" s="1"/>
    </row>
    <row r="26" spans="1:22" ht="109.2" x14ac:dyDescent="0.3">
      <c r="A26" s="19">
        <f t="shared" si="0"/>
        <v>17</v>
      </c>
      <c r="B26" s="19" t="s">
        <v>97</v>
      </c>
      <c r="C26" s="20" t="s">
        <v>305</v>
      </c>
      <c r="D26" s="21" t="s">
        <v>334</v>
      </c>
      <c r="E26" s="20" t="s">
        <v>20</v>
      </c>
      <c r="F26" s="22" t="s">
        <v>25</v>
      </c>
      <c r="G26" s="22" t="s">
        <v>188</v>
      </c>
      <c r="H26" s="23">
        <v>116682.18</v>
      </c>
      <c r="I26" s="23">
        <f>+Table1[[#This Row],[Monto Facturado DOP]]</f>
        <v>116682.18</v>
      </c>
      <c r="J26" s="23">
        <f>+Table1[[#This Row],[Monto Facturado DOP]]-Table1[[#This Row],[Monto Pagado DOP]]</f>
        <v>0</v>
      </c>
      <c r="K26" s="24" t="s">
        <v>108</v>
      </c>
      <c r="L26" s="25">
        <f>+Table1[[#This Row],[Fecha de Documento]]+15</f>
        <v>45125</v>
      </c>
      <c r="V26" s="1"/>
    </row>
    <row r="27" spans="1:22" ht="156" x14ac:dyDescent="0.3">
      <c r="A27" s="19">
        <f t="shared" si="0"/>
        <v>18</v>
      </c>
      <c r="B27" s="19" t="s">
        <v>97</v>
      </c>
      <c r="C27" s="20" t="s">
        <v>305</v>
      </c>
      <c r="D27" s="21" t="s">
        <v>335</v>
      </c>
      <c r="E27" s="20" t="s">
        <v>23</v>
      </c>
      <c r="F27" s="22" t="s">
        <v>128</v>
      </c>
      <c r="G27" s="22" t="s">
        <v>189</v>
      </c>
      <c r="H27" s="23">
        <v>15148.9</v>
      </c>
      <c r="I27" s="23">
        <f>+Table1[[#This Row],[Monto Facturado DOP]]</f>
        <v>15148.9</v>
      </c>
      <c r="J27" s="23">
        <f>+Table1[[#This Row],[Monto Facturado DOP]]-Table1[[#This Row],[Monto Pagado DOP]]</f>
        <v>0</v>
      </c>
      <c r="K27" s="24" t="s">
        <v>108</v>
      </c>
      <c r="L27" s="25">
        <f>+Table1[[#This Row],[Fecha de Documento]]+15</f>
        <v>45125</v>
      </c>
      <c r="V27" s="1"/>
    </row>
    <row r="28" spans="1:22" ht="109.2" x14ac:dyDescent="0.3">
      <c r="A28" s="19">
        <f t="shared" si="0"/>
        <v>19</v>
      </c>
      <c r="B28" s="19" t="s">
        <v>97</v>
      </c>
      <c r="C28" s="20" t="s">
        <v>302</v>
      </c>
      <c r="D28" s="21" t="s">
        <v>336</v>
      </c>
      <c r="E28" s="20" t="s">
        <v>20</v>
      </c>
      <c r="F28" s="22" t="s">
        <v>129</v>
      </c>
      <c r="G28" s="22" t="s">
        <v>190</v>
      </c>
      <c r="H28" s="23">
        <v>24221.72</v>
      </c>
      <c r="I28" s="23">
        <f>+Table1[[#This Row],[Monto Facturado DOP]]</f>
        <v>24221.72</v>
      </c>
      <c r="J28" s="23">
        <f>+Table1[[#This Row],[Monto Facturado DOP]]-Table1[[#This Row],[Monto Pagado DOP]]</f>
        <v>0</v>
      </c>
      <c r="K28" s="24" t="s">
        <v>108</v>
      </c>
      <c r="L28" s="25">
        <f>+Table1[[#This Row],[Fecha de Documento]]+15</f>
        <v>45126</v>
      </c>
      <c r="V28" s="1"/>
    </row>
    <row r="29" spans="1:22" ht="109.2" x14ac:dyDescent="0.3">
      <c r="A29" s="19">
        <f t="shared" si="0"/>
        <v>20</v>
      </c>
      <c r="B29" s="19" t="s">
        <v>97</v>
      </c>
      <c r="C29" s="20" t="s">
        <v>305</v>
      </c>
      <c r="D29" s="21" t="s">
        <v>337</v>
      </c>
      <c r="E29" s="20" t="s">
        <v>20</v>
      </c>
      <c r="F29" s="22" t="s">
        <v>28</v>
      </c>
      <c r="G29" s="22" t="s">
        <v>191</v>
      </c>
      <c r="H29" s="23">
        <v>75000.800000000003</v>
      </c>
      <c r="I29" s="23">
        <f>+Table1[[#This Row],[Monto Facturado DOP]]</f>
        <v>75000.800000000003</v>
      </c>
      <c r="J29" s="23">
        <f>+Table1[[#This Row],[Monto Facturado DOP]]-Table1[[#This Row],[Monto Pagado DOP]]</f>
        <v>0</v>
      </c>
      <c r="K29" s="24" t="s">
        <v>108</v>
      </c>
      <c r="L29" s="25">
        <f>+Table1[[#This Row],[Fecha de Documento]]+15</f>
        <v>45125</v>
      </c>
      <c r="V29" s="1"/>
    </row>
    <row r="30" spans="1:22" ht="109.2" x14ac:dyDescent="0.3">
      <c r="A30" s="19">
        <f t="shared" si="0"/>
        <v>21</v>
      </c>
      <c r="B30" s="19" t="s">
        <v>97</v>
      </c>
      <c r="C30" s="20" t="s">
        <v>305</v>
      </c>
      <c r="D30" s="21" t="s">
        <v>337</v>
      </c>
      <c r="E30" s="20" t="s">
        <v>14</v>
      </c>
      <c r="F30" s="22" t="s">
        <v>28</v>
      </c>
      <c r="G30" s="22" t="s">
        <v>191</v>
      </c>
      <c r="H30" s="23">
        <v>75000.800000000003</v>
      </c>
      <c r="I30" s="23">
        <f>+Table1[[#This Row],[Monto Facturado DOP]]</f>
        <v>75000.800000000003</v>
      </c>
      <c r="J30" s="23">
        <f>+Table1[[#This Row],[Monto Facturado DOP]]-Table1[[#This Row],[Monto Pagado DOP]]</f>
        <v>0</v>
      </c>
      <c r="K30" s="24" t="s">
        <v>108</v>
      </c>
      <c r="L30" s="25">
        <f>+Table1[[#This Row],[Fecha de Documento]]+15</f>
        <v>45125</v>
      </c>
      <c r="V30" s="1"/>
    </row>
    <row r="31" spans="1:22" ht="109.2" x14ac:dyDescent="0.3">
      <c r="A31" s="19">
        <f t="shared" si="0"/>
        <v>22</v>
      </c>
      <c r="B31" s="19" t="s">
        <v>97</v>
      </c>
      <c r="C31" s="20" t="s">
        <v>305</v>
      </c>
      <c r="D31" s="21" t="s">
        <v>337</v>
      </c>
      <c r="E31" s="20" t="s">
        <v>10</v>
      </c>
      <c r="F31" s="22" t="s">
        <v>28</v>
      </c>
      <c r="G31" s="22" t="s">
        <v>191</v>
      </c>
      <c r="H31" s="23">
        <v>75000.800000000003</v>
      </c>
      <c r="I31" s="23">
        <f>+Table1[[#This Row],[Monto Facturado DOP]]</f>
        <v>75000.800000000003</v>
      </c>
      <c r="J31" s="23">
        <f>+Table1[[#This Row],[Monto Facturado DOP]]-Table1[[#This Row],[Monto Pagado DOP]]</f>
        <v>0</v>
      </c>
      <c r="K31" s="24" t="s">
        <v>108</v>
      </c>
      <c r="L31" s="25">
        <f>+Table1[[#This Row],[Fecha de Documento]]+15</f>
        <v>45125</v>
      </c>
      <c r="V31" s="1"/>
    </row>
    <row r="32" spans="1:22" ht="140.4" x14ac:dyDescent="0.3">
      <c r="A32" s="19">
        <f t="shared" si="0"/>
        <v>23</v>
      </c>
      <c r="B32" s="19" t="s">
        <v>97</v>
      </c>
      <c r="C32" s="20" t="s">
        <v>453</v>
      </c>
      <c r="D32" s="21" t="s">
        <v>338</v>
      </c>
      <c r="E32" s="20" t="s">
        <v>19</v>
      </c>
      <c r="F32" s="22" t="s">
        <v>130</v>
      </c>
      <c r="G32" s="22" t="s">
        <v>192</v>
      </c>
      <c r="H32" s="23">
        <v>42966.89</v>
      </c>
      <c r="I32" s="23">
        <f>+Table1[[#This Row],[Monto Facturado DOP]]</f>
        <v>42966.89</v>
      </c>
      <c r="J32" s="23">
        <f>+Table1[[#This Row],[Monto Facturado DOP]]-Table1[[#This Row],[Monto Pagado DOP]]</f>
        <v>0</v>
      </c>
      <c r="K32" s="24" t="s">
        <v>108</v>
      </c>
      <c r="L32" s="25">
        <f>+Table1[[#This Row],[Fecha de Documento]]+15</f>
        <v>45135</v>
      </c>
      <c r="V32" s="1"/>
    </row>
    <row r="33" spans="1:22" ht="109.2" x14ac:dyDescent="0.3">
      <c r="A33" s="19">
        <f t="shared" si="0"/>
        <v>24</v>
      </c>
      <c r="B33" s="19" t="s">
        <v>97</v>
      </c>
      <c r="C33" s="20" t="s">
        <v>302</v>
      </c>
      <c r="D33" s="21" t="s">
        <v>339</v>
      </c>
      <c r="E33" s="20" t="s">
        <v>74</v>
      </c>
      <c r="F33" s="22" t="s">
        <v>131</v>
      </c>
      <c r="G33" s="22" t="s">
        <v>193</v>
      </c>
      <c r="H33" s="23">
        <v>110500</v>
      </c>
      <c r="I33" s="23">
        <f>+Table1[[#This Row],[Monto Facturado DOP]]</f>
        <v>110500</v>
      </c>
      <c r="J33" s="23">
        <f>+Table1[[#This Row],[Monto Facturado DOP]]-Table1[[#This Row],[Monto Pagado DOP]]</f>
        <v>0</v>
      </c>
      <c r="K33" s="24" t="s">
        <v>108</v>
      </c>
      <c r="L33" s="25">
        <f>+Table1[[#This Row],[Fecha de Documento]]+15</f>
        <v>45126</v>
      </c>
      <c r="V33" s="1"/>
    </row>
    <row r="34" spans="1:22" ht="93.6" x14ac:dyDescent="0.3">
      <c r="A34" s="19">
        <f t="shared" si="0"/>
        <v>25</v>
      </c>
      <c r="B34" s="19" t="s">
        <v>97</v>
      </c>
      <c r="C34" s="20" t="s">
        <v>453</v>
      </c>
      <c r="D34" s="21" t="s">
        <v>340</v>
      </c>
      <c r="E34" s="20" t="s">
        <v>72</v>
      </c>
      <c r="F34" s="22" t="s">
        <v>132</v>
      </c>
      <c r="G34" s="22" t="s">
        <v>194</v>
      </c>
      <c r="H34" s="23">
        <v>32760</v>
      </c>
      <c r="I34" s="23">
        <f>+Table1[[#This Row],[Monto Facturado DOP]]</f>
        <v>32760</v>
      </c>
      <c r="J34" s="23">
        <f>+Table1[[#This Row],[Monto Facturado DOP]]-Table1[[#This Row],[Monto Pagado DOP]]</f>
        <v>0</v>
      </c>
      <c r="K34" s="24" t="s">
        <v>108</v>
      </c>
      <c r="L34" s="25">
        <f>+Table1[[#This Row],[Fecha de Documento]]+15</f>
        <v>45135</v>
      </c>
      <c r="V34" s="1"/>
    </row>
    <row r="35" spans="1:22" ht="140.4" x14ac:dyDescent="0.3">
      <c r="A35" s="19">
        <f t="shared" si="0"/>
        <v>26</v>
      </c>
      <c r="B35" s="19" t="s">
        <v>97</v>
      </c>
      <c r="C35" s="20" t="s">
        <v>302</v>
      </c>
      <c r="D35" s="21" t="s">
        <v>341</v>
      </c>
      <c r="E35" s="20" t="s">
        <v>1</v>
      </c>
      <c r="F35" s="22" t="s">
        <v>133</v>
      </c>
      <c r="G35" s="22" t="s">
        <v>195</v>
      </c>
      <c r="H35" s="23">
        <v>61087.96</v>
      </c>
      <c r="I35" s="23">
        <f>+Table1[[#This Row],[Monto Facturado DOP]]</f>
        <v>61087.96</v>
      </c>
      <c r="J35" s="23">
        <f>+Table1[[#This Row],[Monto Facturado DOP]]-Table1[[#This Row],[Monto Pagado DOP]]</f>
        <v>0</v>
      </c>
      <c r="K35" s="24" t="s">
        <v>108</v>
      </c>
      <c r="L35" s="25">
        <f>+Table1[[#This Row],[Fecha de Documento]]+15</f>
        <v>45126</v>
      </c>
      <c r="V35" s="1"/>
    </row>
    <row r="36" spans="1:22" ht="140.4" x14ac:dyDescent="0.3">
      <c r="A36" s="19">
        <f t="shared" si="0"/>
        <v>27</v>
      </c>
      <c r="B36" s="19" t="s">
        <v>97</v>
      </c>
      <c r="C36" s="20" t="s">
        <v>454</v>
      </c>
      <c r="D36" s="21" t="s">
        <v>342</v>
      </c>
      <c r="E36" s="20" t="s">
        <v>12</v>
      </c>
      <c r="F36" s="22" t="s">
        <v>46</v>
      </c>
      <c r="G36" s="22" t="s">
        <v>196</v>
      </c>
      <c r="H36" s="23">
        <v>105397.6</v>
      </c>
      <c r="I36" s="23">
        <f>+Table1[[#This Row],[Monto Facturado DOP]]</f>
        <v>105397.6</v>
      </c>
      <c r="J36" s="23">
        <f>+Table1[[#This Row],[Monto Facturado DOP]]-Table1[[#This Row],[Monto Pagado DOP]]</f>
        <v>0</v>
      </c>
      <c r="K36" s="24" t="s">
        <v>108</v>
      </c>
      <c r="L36" s="25">
        <f>+Table1[[#This Row],[Fecha de Documento]]+15</f>
        <v>45127</v>
      </c>
      <c r="V36" s="1"/>
    </row>
    <row r="37" spans="1:22" ht="78" x14ac:dyDescent="0.3">
      <c r="A37" s="19">
        <f t="shared" si="0"/>
        <v>28</v>
      </c>
      <c r="B37" s="19" t="s">
        <v>97</v>
      </c>
      <c r="C37" s="20" t="s">
        <v>455</v>
      </c>
      <c r="D37" s="21" t="s">
        <v>343</v>
      </c>
      <c r="E37" s="20" t="s">
        <v>24</v>
      </c>
      <c r="F37" s="22" t="s">
        <v>46</v>
      </c>
      <c r="G37" s="22" t="s">
        <v>197</v>
      </c>
      <c r="H37" s="23">
        <v>289527.15999999997</v>
      </c>
      <c r="I37" s="23">
        <f>+Table1[[#This Row],[Monto Facturado DOP]]</f>
        <v>289527.15999999997</v>
      </c>
      <c r="J37" s="23">
        <f>+Table1[[#This Row],[Monto Facturado DOP]]-Table1[[#This Row],[Monto Pagado DOP]]</f>
        <v>0</v>
      </c>
      <c r="K37" s="24" t="s">
        <v>108</v>
      </c>
      <c r="L37" s="25">
        <f>+Table1[[#This Row],[Fecha de Documento]]+15</f>
        <v>45129</v>
      </c>
      <c r="V37" s="1"/>
    </row>
    <row r="38" spans="1:22" ht="140.4" x14ac:dyDescent="0.3">
      <c r="A38" s="19">
        <f t="shared" si="0"/>
        <v>29</v>
      </c>
      <c r="B38" s="19" t="s">
        <v>97</v>
      </c>
      <c r="C38" s="20" t="s">
        <v>452</v>
      </c>
      <c r="D38" s="21" t="s">
        <v>344</v>
      </c>
      <c r="E38" s="20" t="s">
        <v>304</v>
      </c>
      <c r="F38" s="22" t="s">
        <v>48</v>
      </c>
      <c r="G38" s="22" t="s">
        <v>198</v>
      </c>
      <c r="H38" s="23">
        <v>158427.62</v>
      </c>
      <c r="I38" s="23">
        <f>+Table1[[#This Row],[Monto Facturado DOP]]</f>
        <v>158427.62</v>
      </c>
      <c r="J38" s="23">
        <f>+Table1[[#This Row],[Monto Facturado DOP]]-Table1[[#This Row],[Monto Pagado DOP]]</f>
        <v>0</v>
      </c>
      <c r="K38" s="24" t="s">
        <v>108</v>
      </c>
      <c r="L38" s="25">
        <f>+Table1[[#This Row],[Fecha de Documento]]+15</f>
        <v>45142</v>
      </c>
      <c r="V38" s="1"/>
    </row>
    <row r="39" spans="1:22" ht="124.8" x14ac:dyDescent="0.3">
      <c r="A39" s="19">
        <f t="shared" si="0"/>
        <v>30</v>
      </c>
      <c r="B39" s="19" t="s">
        <v>97</v>
      </c>
      <c r="C39" s="20" t="s">
        <v>450</v>
      </c>
      <c r="D39" s="21" t="s">
        <v>345</v>
      </c>
      <c r="E39" s="20" t="s">
        <v>305</v>
      </c>
      <c r="F39" s="22" t="s">
        <v>52</v>
      </c>
      <c r="G39" s="22" t="s">
        <v>199</v>
      </c>
      <c r="H39" s="23">
        <v>950000</v>
      </c>
      <c r="I39" s="23">
        <f>+Table1[[#This Row],[Monto Facturado DOP]]</f>
        <v>950000</v>
      </c>
      <c r="J39" s="23">
        <f>+Table1[[#This Row],[Monto Facturado DOP]]-Table1[[#This Row],[Monto Pagado DOP]]</f>
        <v>0</v>
      </c>
      <c r="K39" s="24" t="s">
        <v>108</v>
      </c>
      <c r="L39" s="25">
        <f>+Table1[[#This Row],[Fecha de Documento]]+15</f>
        <v>45136</v>
      </c>
      <c r="V39" s="1"/>
    </row>
    <row r="40" spans="1:22" ht="140.4" x14ac:dyDescent="0.3">
      <c r="A40" s="19">
        <f t="shared" si="0"/>
        <v>31</v>
      </c>
      <c r="B40" s="19" t="s">
        <v>97</v>
      </c>
      <c r="C40" s="20" t="s">
        <v>303</v>
      </c>
      <c r="D40" s="21" t="s">
        <v>346</v>
      </c>
      <c r="E40" s="20" t="s">
        <v>24</v>
      </c>
      <c r="F40" s="22" t="s">
        <v>134</v>
      </c>
      <c r="G40" s="22" t="s">
        <v>200</v>
      </c>
      <c r="H40" s="23">
        <v>174326.25</v>
      </c>
      <c r="I40" s="23">
        <f>+Table1[[#This Row],[Monto Facturado DOP]]</f>
        <v>174326.25</v>
      </c>
      <c r="J40" s="23">
        <f>+Table1[[#This Row],[Monto Facturado DOP]]-Table1[[#This Row],[Monto Pagado DOP]]</f>
        <v>0</v>
      </c>
      <c r="K40" s="24" t="s">
        <v>108</v>
      </c>
      <c r="L40" s="25">
        <f>+Table1[[#This Row],[Fecha de Documento]]+15</f>
        <v>45132</v>
      </c>
      <c r="V40" s="1"/>
    </row>
    <row r="41" spans="1:22" ht="140.4" x14ac:dyDescent="0.3">
      <c r="A41" s="19">
        <f t="shared" si="0"/>
        <v>32</v>
      </c>
      <c r="B41" s="19" t="s">
        <v>97</v>
      </c>
      <c r="C41" s="20" t="s">
        <v>449</v>
      </c>
      <c r="D41" s="21" t="s">
        <v>347</v>
      </c>
      <c r="E41" s="20" t="s">
        <v>304</v>
      </c>
      <c r="F41" s="22" t="s">
        <v>54</v>
      </c>
      <c r="G41" s="22" t="s">
        <v>201</v>
      </c>
      <c r="H41" s="23">
        <v>586021.79</v>
      </c>
      <c r="I41" s="23">
        <f>+Table1[[#This Row],[Monto Facturado DOP]]</f>
        <v>586021.79</v>
      </c>
      <c r="J41" s="23">
        <f>+Table1[[#This Row],[Monto Facturado DOP]]-Table1[[#This Row],[Monto Pagado DOP]]</f>
        <v>0</v>
      </c>
      <c r="K41" s="24" t="s">
        <v>108</v>
      </c>
      <c r="L41" s="25">
        <f>+Table1[[#This Row],[Fecha de Documento]]+15</f>
        <v>45134</v>
      </c>
      <c r="V41" s="1"/>
    </row>
    <row r="42" spans="1:22" ht="78" x14ac:dyDescent="0.3">
      <c r="A42" s="19">
        <f t="shared" si="0"/>
        <v>33</v>
      </c>
      <c r="B42" s="19" t="s">
        <v>97</v>
      </c>
      <c r="C42" s="20" t="s">
        <v>451</v>
      </c>
      <c r="D42" s="21" t="s">
        <v>348</v>
      </c>
      <c r="E42" s="20" t="s">
        <v>4</v>
      </c>
      <c r="F42" s="22" t="s">
        <v>55</v>
      </c>
      <c r="G42" s="22" t="s">
        <v>202</v>
      </c>
      <c r="H42" s="23">
        <v>16315</v>
      </c>
      <c r="I42" s="23">
        <f>+Table1[[#This Row],[Monto Facturado DOP]]</f>
        <v>16315</v>
      </c>
      <c r="J42" s="23">
        <f>+Table1[[#This Row],[Monto Facturado DOP]]-Table1[[#This Row],[Monto Pagado DOP]]</f>
        <v>0</v>
      </c>
      <c r="K42" s="24" t="s">
        <v>108</v>
      </c>
      <c r="L42" s="25">
        <f>+Table1[[#This Row],[Fecha de Documento]]+15</f>
        <v>45147</v>
      </c>
      <c r="V42" s="1"/>
    </row>
    <row r="43" spans="1:22" ht="78" x14ac:dyDescent="0.3">
      <c r="A43" s="19">
        <f t="shared" si="0"/>
        <v>34</v>
      </c>
      <c r="B43" s="19" t="s">
        <v>97</v>
      </c>
      <c r="C43" s="20" t="s">
        <v>451</v>
      </c>
      <c r="D43" s="21" t="s">
        <v>348</v>
      </c>
      <c r="E43" s="20" t="s">
        <v>306</v>
      </c>
      <c r="F43" s="22" t="s">
        <v>55</v>
      </c>
      <c r="G43" s="22" t="s">
        <v>202</v>
      </c>
      <c r="H43" s="23">
        <v>16315</v>
      </c>
      <c r="I43" s="23">
        <f>+Table1[[#This Row],[Monto Facturado DOP]]</f>
        <v>16315</v>
      </c>
      <c r="J43" s="23">
        <f>+Table1[[#This Row],[Monto Facturado DOP]]-Table1[[#This Row],[Monto Pagado DOP]]</f>
        <v>0</v>
      </c>
      <c r="K43" s="24" t="s">
        <v>108</v>
      </c>
      <c r="L43" s="25">
        <f>+Table1[[#This Row],[Fecha de Documento]]+15</f>
        <v>45147</v>
      </c>
      <c r="V43" s="1"/>
    </row>
    <row r="44" spans="1:22" ht="124.8" x14ac:dyDescent="0.3">
      <c r="A44" s="19">
        <f t="shared" si="0"/>
        <v>35</v>
      </c>
      <c r="B44" s="19" t="s">
        <v>97</v>
      </c>
      <c r="C44" s="20" t="s">
        <v>451</v>
      </c>
      <c r="D44" s="21" t="s">
        <v>349</v>
      </c>
      <c r="E44" s="20" t="s">
        <v>307</v>
      </c>
      <c r="F44" s="22" t="s">
        <v>55</v>
      </c>
      <c r="G44" s="22" t="s">
        <v>203</v>
      </c>
      <c r="H44" s="23">
        <v>149167.60999999999</v>
      </c>
      <c r="I44" s="23">
        <f>+Table1[[#This Row],[Monto Facturado DOP]]</f>
        <v>149167.60999999999</v>
      </c>
      <c r="J44" s="23">
        <f>+Table1[[#This Row],[Monto Facturado DOP]]-Table1[[#This Row],[Monto Pagado DOP]]</f>
        <v>0</v>
      </c>
      <c r="K44" s="24" t="s">
        <v>108</v>
      </c>
      <c r="L44" s="25">
        <f>+Table1[[#This Row],[Fecha de Documento]]+15</f>
        <v>45147</v>
      </c>
      <c r="V44" s="1"/>
    </row>
    <row r="45" spans="1:22" ht="124.8" x14ac:dyDescent="0.3">
      <c r="A45" s="19">
        <f t="shared" si="0"/>
        <v>36</v>
      </c>
      <c r="B45" s="19" t="s">
        <v>97</v>
      </c>
      <c r="C45" s="20" t="s">
        <v>451</v>
      </c>
      <c r="D45" s="21" t="s">
        <v>349</v>
      </c>
      <c r="E45" s="20" t="s">
        <v>308</v>
      </c>
      <c r="F45" s="22" t="s">
        <v>55</v>
      </c>
      <c r="G45" s="22" t="s">
        <v>203</v>
      </c>
      <c r="H45" s="23">
        <v>149168.18</v>
      </c>
      <c r="I45" s="23">
        <f>+Table1[[#This Row],[Monto Facturado DOP]]</f>
        <v>149168.18</v>
      </c>
      <c r="J45" s="23">
        <f>+Table1[[#This Row],[Monto Facturado DOP]]-Table1[[#This Row],[Monto Pagado DOP]]</f>
        <v>0</v>
      </c>
      <c r="K45" s="24" t="s">
        <v>108</v>
      </c>
      <c r="L45" s="25">
        <f>+Table1[[#This Row],[Fecha de Documento]]+15</f>
        <v>45147</v>
      </c>
      <c r="V45" s="1"/>
    </row>
    <row r="46" spans="1:22" ht="124.8" x14ac:dyDescent="0.3">
      <c r="A46" s="19">
        <f t="shared" si="0"/>
        <v>37</v>
      </c>
      <c r="B46" s="19" t="s">
        <v>97</v>
      </c>
      <c r="C46" s="20" t="s">
        <v>448</v>
      </c>
      <c r="D46" s="21" t="s">
        <v>350</v>
      </c>
      <c r="E46" s="20" t="s">
        <v>57</v>
      </c>
      <c r="F46" s="22" t="s">
        <v>58</v>
      </c>
      <c r="G46" s="22" t="s">
        <v>204</v>
      </c>
      <c r="H46" s="23">
        <v>37450.400000000001</v>
      </c>
      <c r="I46" s="23">
        <f>+Table1[[#This Row],[Monto Facturado DOP]]</f>
        <v>37450.400000000001</v>
      </c>
      <c r="J46" s="23">
        <f>+Table1[[#This Row],[Monto Facturado DOP]]-Table1[[#This Row],[Monto Pagado DOP]]</f>
        <v>0</v>
      </c>
      <c r="K46" s="24" t="s">
        <v>108</v>
      </c>
      <c r="L46" s="25">
        <f>+Table1[[#This Row],[Fecha de Documento]]+15</f>
        <v>45148</v>
      </c>
      <c r="V46" s="1"/>
    </row>
    <row r="47" spans="1:22" ht="171.6" x14ac:dyDescent="0.3">
      <c r="A47" s="19">
        <f t="shared" si="0"/>
        <v>38</v>
      </c>
      <c r="B47" s="19" t="s">
        <v>97</v>
      </c>
      <c r="C47" s="20" t="s">
        <v>302</v>
      </c>
      <c r="D47" s="21" t="s">
        <v>351</v>
      </c>
      <c r="E47" s="20" t="s">
        <v>4</v>
      </c>
      <c r="F47" s="22" t="s">
        <v>58</v>
      </c>
      <c r="G47" s="22" t="s">
        <v>205</v>
      </c>
      <c r="H47" s="23">
        <v>157200</v>
      </c>
      <c r="I47" s="23">
        <f>+Table1[[#This Row],[Monto Facturado DOP]]</f>
        <v>157200</v>
      </c>
      <c r="J47" s="23">
        <f>+Table1[[#This Row],[Monto Facturado DOP]]-Table1[[#This Row],[Monto Pagado DOP]]</f>
        <v>0</v>
      </c>
      <c r="K47" s="24" t="s">
        <v>108</v>
      </c>
      <c r="L47" s="25">
        <f>+Table1[[#This Row],[Fecha de Documento]]+15</f>
        <v>45126</v>
      </c>
      <c r="V47" s="1"/>
    </row>
    <row r="48" spans="1:22" ht="171.6" x14ac:dyDescent="0.3">
      <c r="A48" s="19">
        <f t="shared" si="0"/>
        <v>39</v>
      </c>
      <c r="B48" s="19" t="s">
        <v>97</v>
      </c>
      <c r="C48" s="20" t="s">
        <v>456</v>
      </c>
      <c r="D48" s="21" t="s">
        <v>352</v>
      </c>
      <c r="E48" s="20" t="s">
        <v>305</v>
      </c>
      <c r="F48" s="22" t="s">
        <v>58</v>
      </c>
      <c r="G48" s="22" t="s">
        <v>206</v>
      </c>
      <c r="H48" s="23">
        <v>114300</v>
      </c>
      <c r="I48" s="23">
        <f>+Table1[[#This Row],[Monto Facturado DOP]]</f>
        <v>114300</v>
      </c>
      <c r="J48" s="23">
        <f>+Table1[[#This Row],[Monto Facturado DOP]]-Table1[[#This Row],[Monto Pagado DOP]]</f>
        <v>0</v>
      </c>
      <c r="K48" s="24" t="s">
        <v>108</v>
      </c>
      <c r="L48" s="25">
        <f>+Table1[[#This Row],[Fecha de Documento]]+15</f>
        <v>45150</v>
      </c>
      <c r="V48" s="1"/>
    </row>
    <row r="49" spans="1:22" ht="171.6" x14ac:dyDescent="0.3">
      <c r="A49" s="19">
        <f t="shared" si="0"/>
        <v>40</v>
      </c>
      <c r="B49" s="19" t="s">
        <v>97</v>
      </c>
      <c r="C49" s="20" t="s">
        <v>457</v>
      </c>
      <c r="D49" s="21" t="s">
        <v>353</v>
      </c>
      <c r="E49" s="20" t="s">
        <v>16</v>
      </c>
      <c r="F49" s="22" t="s">
        <v>135</v>
      </c>
      <c r="G49" s="22" t="s">
        <v>207</v>
      </c>
      <c r="H49" s="23">
        <v>354708</v>
      </c>
      <c r="I49" s="23">
        <f>+Table1[[#This Row],[Monto Facturado DOP]]</f>
        <v>354708</v>
      </c>
      <c r="J49" s="23">
        <f>+Table1[[#This Row],[Monto Facturado DOP]]-Table1[[#This Row],[Monto Pagado DOP]]</f>
        <v>0</v>
      </c>
      <c r="K49" s="24" t="s">
        <v>108</v>
      </c>
      <c r="L49" s="25">
        <f>+Table1[[#This Row],[Fecha de Documento]]+15</f>
        <v>45153</v>
      </c>
      <c r="V49" s="1"/>
    </row>
    <row r="50" spans="1:22" ht="109.2" x14ac:dyDescent="0.3">
      <c r="A50" s="19">
        <f t="shared" si="0"/>
        <v>41</v>
      </c>
      <c r="B50" s="19" t="s">
        <v>97</v>
      </c>
      <c r="C50" s="20" t="s">
        <v>450</v>
      </c>
      <c r="D50" s="21" t="s">
        <v>354</v>
      </c>
      <c r="E50" s="20" t="s">
        <v>11</v>
      </c>
      <c r="F50" s="22" t="s">
        <v>136</v>
      </c>
      <c r="G50" s="22" t="s">
        <v>208</v>
      </c>
      <c r="H50" s="23">
        <v>207904.2</v>
      </c>
      <c r="I50" s="23">
        <f>+Table1[[#This Row],[Monto Facturado DOP]]</f>
        <v>207904.2</v>
      </c>
      <c r="J50" s="23">
        <f>+Table1[[#This Row],[Monto Facturado DOP]]-Table1[[#This Row],[Monto Pagado DOP]]</f>
        <v>0</v>
      </c>
      <c r="K50" s="24" t="s">
        <v>108</v>
      </c>
      <c r="L50" s="25">
        <f>+Table1[[#This Row],[Fecha de Documento]]+15</f>
        <v>45136</v>
      </c>
      <c r="V50" s="1"/>
    </row>
    <row r="51" spans="1:22" ht="124.8" x14ac:dyDescent="0.3">
      <c r="A51" s="19">
        <f t="shared" si="0"/>
        <v>42</v>
      </c>
      <c r="B51" s="19" t="s">
        <v>97</v>
      </c>
      <c r="C51" s="20" t="s">
        <v>455</v>
      </c>
      <c r="D51" s="21" t="s">
        <v>355</v>
      </c>
      <c r="E51" s="20" t="s">
        <v>309</v>
      </c>
      <c r="F51" s="22" t="s">
        <v>136</v>
      </c>
      <c r="G51" s="22" t="s">
        <v>209</v>
      </c>
      <c r="H51" s="23">
        <v>254607.35999999999</v>
      </c>
      <c r="I51" s="23">
        <f>+Table1[[#This Row],[Monto Facturado DOP]]</f>
        <v>254607.35999999999</v>
      </c>
      <c r="J51" s="23">
        <f>+Table1[[#This Row],[Monto Facturado DOP]]-Table1[[#This Row],[Monto Pagado DOP]]</f>
        <v>0</v>
      </c>
      <c r="K51" s="24" t="s">
        <v>108</v>
      </c>
      <c r="L51" s="25">
        <f>+Table1[[#This Row],[Fecha de Documento]]+15</f>
        <v>45129</v>
      </c>
      <c r="V51" s="1"/>
    </row>
    <row r="52" spans="1:22" ht="156" x14ac:dyDescent="0.3">
      <c r="A52" s="19">
        <f t="shared" si="0"/>
        <v>43</v>
      </c>
      <c r="B52" s="19" t="s">
        <v>97</v>
      </c>
      <c r="C52" s="20" t="s">
        <v>452</v>
      </c>
      <c r="D52" s="21" t="s">
        <v>356</v>
      </c>
      <c r="E52" s="20" t="s">
        <v>77</v>
      </c>
      <c r="F52" s="22" t="s">
        <v>137</v>
      </c>
      <c r="G52" s="22" t="s">
        <v>210</v>
      </c>
      <c r="H52" s="23">
        <v>103840</v>
      </c>
      <c r="I52" s="23">
        <f>+Table1[[#This Row],[Monto Facturado DOP]]</f>
        <v>103840</v>
      </c>
      <c r="J52" s="23">
        <f>+Table1[[#This Row],[Monto Facturado DOP]]-Table1[[#This Row],[Monto Pagado DOP]]</f>
        <v>0</v>
      </c>
      <c r="K52" s="24" t="s">
        <v>108</v>
      </c>
      <c r="L52" s="25">
        <f>+Table1[[#This Row],[Fecha de Documento]]+15</f>
        <v>45142</v>
      </c>
      <c r="V52" s="1"/>
    </row>
    <row r="53" spans="1:22" ht="124.8" x14ac:dyDescent="0.3">
      <c r="A53" s="19">
        <f t="shared" si="0"/>
        <v>44</v>
      </c>
      <c r="B53" s="19" t="s">
        <v>97</v>
      </c>
      <c r="C53" s="20" t="s">
        <v>448</v>
      </c>
      <c r="D53" s="21" t="s">
        <v>357</v>
      </c>
      <c r="E53" s="20" t="s">
        <v>67</v>
      </c>
      <c r="F53" s="22" t="s">
        <v>138</v>
      </c>
      <c r="G53" s="22" t="s">
        <v>211</v>
      </c>
      <c r="H53" s="23">
        <v>212400</v>
      </c>
      <c r="I53" s="23">
        <f>+Table1[[#This Row],[Monto Facturado DOP]]</f>
        <v>212400</v>
      </c>
      <c r="J53" s="23">
        <f>+Table1[[#This Row],[Monto Facturado DOP]]-Table1[[#This Row],[Monto Pagado DOP]]</f>
        <v>0</v>
      </c>
      <c r="K53" s="24" t="s">
        <v>108</v>
      </c>
      <c r="L53" s="25">
        <f>+Table1[[#This Row],[Fecha de Documento]]+15</f>
        <v>45148</v>
      </c>
      <c r="V53" s="1"/>
    </row>
    <row r="54" spans="1:22" ht="124.8" x14ac:dyDescent="0.3">
      <c r="A54" s="19">
        <f t="shared" si="0"/>
        <v>45</v>
      </c>
      <c r="B54" s="19" t="s">
        <v>97</v>
      </c>
      <c r="C54" s="20" t="s">
        <v>305</v>
      </c>
      <c r="D54" s="21" t="s">
        <v>358</v>
      </c>
      <c r="E54" s="20" t="s">
        <v>309</v>
      </c>
      <c r="F54" s="22" t="s">
        <v>139</v>
      </c>
      <c r="G54" s="22" t="s">
        <v>212</v>
      </c>
      <c r="H54" s="23">
        <v>380000.01</v>
      </c>
      <c r="I54" s="23">
        <f>+Table1[[#This Row],[Monto Facturado DOP]]</f>
        <v>380000.01</v>
      </c>
      <c r="J54" s="23">
        <f>+Table1[[#This Row],[Monto Facturado DOP]]-Table1[[#This Row],[Monto Pagado DOP]]</f>
        <v>0</v>
      </c>
      <c r="K54" s="24" t="s">
        <v>108</v>
      </c>
      <c r="L54" s="25">
        <f>+Table1[[#This Row],[Fecha de Documento]]+15</f>
        <v>45125</v>
      </c>
      <c r="V54" s="1"/>
    </row>
    <row r="55" spans="1:22" ht="124.8" x14ac:dyDescent="0.3">
      <c r="A55" s="19">
        <f t="shared" si="0"/>
        <v>46</v>
      </c>
      <c r="B55" s="19" t="s">
        <v>97</v>
      </c>
      <c r="C55" s="20" t="s">
        <v>458</v>
      </c>
      <c r="D55" s="21" t="s">
        <v>359</v>
      </c>
      <c r="E55" s="20" t="s">
        <v>310</v>
      </c>
      <c r="F55" s="22" t="s">
        <v>61</v>
      </c>
      <c r="G55" s="22" t="s">
        <v>213</v>
      </c>
      <c r="H55" s="23">
        <v>38160</v>
      </c>
      <c r="I55" s="23">
        <f>+Table1[[#This Row],[Monto Facturado DOP]]</f>
        <v>38160</v>
      </c>
      <c r="J55" s="23">
        <f>+Table1[[#This Row],[Monto Facturado DOP]]-Table1[[#This Row],[Monto Pagado DOP]]</f>
        <v>0</v>
      </c>
      <c r="K55" s="24" t="s">
        <v>108</v>
      </c>
      <c r="L55" s="25">
        <f>+Table1[[#This Row],[Fecha de Documento]]+15</f>
        <v>45149</v>
      </c>
      <c r="V55" s="1"/>
    </row>
    <row r="56" spans="1:22" ht="124.8" x14ac:dyDescent="0.3">
      <c r="A56" s="19">
        <f t="shared" si="0"/>
        <v>47</v>
      </c>
      <c r="B56" s="19" t="s">
        <v>97</v>
      </c>
      <c r="C56" s="20" t="s">
        <v>458</v>
      </c>
      <c r="D56" s="21" t="s">
        <v>359</v>
      </c>
      <c r="E56" s="20" t="s">
        <v>62</v>
      </c>
      <c r="F56" s="22" t="s">
        <v>61</v>
      </c>
      <c r="G56" s="22" t="s">
        <v>213</v>
      </c>
      <c r="H56" s="23">
        <v>94559.42</v>
      </c>
      <c r="I56" s="23">
        <f>+Table1[[#This Row],[Monto Facturado DOP]]</f>
        <v>94559.42</v>
      </c>
      <c r="J56" s="23">
        <f>+Table1[[#This Row],[Monto Facturado DOP]]-Table1[[#This Row],[Monto Pagado DOP]]</f>
        <v>0</v>
      </c>
      <c r="K56" s="24" t="s">
        <v>108</v>
      </c>
      <c r="L56" s="25">
        <f>+Table1[[#This Row],[Fecha de Documento]]+15</f>
        <v>45149</v>
      </c>
      <c r="V56" s="1"/>
    </row>
    <row r="57" spans="1:22" ht="124.8" x14ac:dyDescent="0.3">
      <c r="A57" s="19">
        <f t="shared" si="0"/>
        <v>48</v>
      </c>
      <c r="B57" s="19" t="s">
        <v>97</v>
      </c>
      <c r="C57" s="20" t="s">
        <v>458</v>
      </c>
      <c r="D57" s="21" t="s">
        <v>359</v>
      </c>
      <c r="E57" s="20" t="s">
        <v>63</v>
      </c>
      <c r="F57" s="22" t="s">
        <v>61</v>
      </c>
      <c r="G57" s="22" t="s">
        <v>213</v>
      </c>
      <c r="H57" s="23">
        <v>54972</v>
      </c>
      <c r="I57" s="23">
        <f>+Table1[[#This Row],[Monto Facturado DOP]]</f>
        <v>54972</v>
      </c>
      <c r="J57" s="23">
        <f>+Table1[[#This Row],[Monto Facturado DOP]]-Table1[[#This Row],[Monto Pagado DOP]]</f>
        <v>0</v>
      </c>
      <c r="K57" s="24" t="s">
        <v>108</v>
      </c>
      <c r="L57" s="25">
        <f>+Table1[[#This Row],[Fecha de Documento]]+15</f>
        <v>45149</v>
      </c>
      <c r="V57" s="1"/>
    </row>
    <row r="58" spans="1:22" ht="124.8" x14ac:dyDescent="0.3">
      <c r="A58" s="19">
        <f t="shared" si="0"/>
        <v>49</v>
      </c>
      <c r="B58" s="19" t="s">
        <v>97</v>
      </c>
      <c r="C58" s="20" t="s">
        <v>458</v>
      </c>
      <c r="D58" s="21" t="s">
        <v>359</v>
      </c>
      <c r="E58" s="20" t="s">
        <v>39</v>
      </c>
      <c r="F58" s="22" t="s">
        <v>61</v>
      </c>
      <c r="G58" s="22" t="s">
        <v>213</v>
      </c>
      <c r="H58" s="23">
        <v>56160</v>
      </c>
      <c r="I58" s="23">
        <f>+Table1[[#This Row],[Monto Facturado DOP]]</f>
        <v>56160</v>
      </c>
      <c r="J58" s="23">
        <f>+Table1[[#This Row],[Monto Facturado DOP]]-Table1[[#This Row],[Monto Pagado DOP]]</f>
        <v>0</v>
      </c>
      <c r="K58" s="24" t="s">
        <v>108</v>
      </c>
      <c r="L58" s="25">
        <f>+Table1[[#This Row],[Fecha de Documento]]+15</f>
        <v>45149</v>
      </c>
      <c r="V58" s="1"/>
    </row>
    <row r="59" spans="1:22" ht="124.8" x14ac:dyDescent="0.3">
      <c r="A59" s="19">
        <f t="shared" si="0"/>
        <v>50</v>
      </c>
      <c r="B59" s="19" t="s">
        <v>97</v>
      </c>
      <c r="C59" s="20" t="s">
        <v>458</v>
      </c>
      <c r="D59" s="21" t="s">
        <v>359</v>
      </c>
      <c r="E59" s="20" t="s">
        <v>29</v>
      </c>
      <c r="F59" s="22" t="s">
        <v>61</v>
      </c>
      <c r="G59" s="22" t="s">
        <v>213</v>
      </c>
      <c r="H59" s="23">
        <v>68470.7</v>
      </c>
      <c r="I59" s="23">
        <f>+Table1[[#This Row],[Monto Facturado DOP]]</f>
        <v>68470.7</v>
      </c>
      <c r="J59" s="23">
        <f>+Table1[[#This Row],[Monto Facturado DOP]]-Table1[[#This Row],[Monto Pagado DOP]]</f>
        <v>0</v>
      </c>
      <c r="K59" s="24" t="s">
        <v>108</v>
      </c>
      <c r="L59" s="25">
        <f>+Table1[[#This Row],[Fecha de Documento]]+15</f>
        <v>45149</v>
      </c>
      <c r="V59" s="1"/>
    </row>
    <row r="60" spans="1:22" ht="124.8" x14ac:dyDescent="0.3">
      <c r="A60" s="19">
        <f t="shared" si="0"/>
        <v>51</v>
      </c>
      <c r="B60" s="19" t="s">
        <v>97</v>
      </c>
      <c r="C60" s="20" t="s">
        <v>450</v>
      </c>
      <c r="D60" s="21" t="s">
        <v>360</v>
      </c>
      <c r="E60" s="20" t="s">
        <v>32</v>
      </c>
      <c r="F60" s="22" t="s">
        <v>61</v>
      </c>
      <c r="G60" s="22" t="s">
        <v>214</v>
      </c>
      <c r="H60" s="23">
        <v>67280.69</v>
      </c>
      <c r="I60" s="23">
        <f>+Table1[[#This Row],[Monto Facturado DOP]]</f>
        <v>67280.69</v>
      </c>
      <c r="J60" s="23">
        <f>+Table1[[#This Row],[Monto Facturado DOP]]-Table1[[#This Row],[Monto Pagado DOP]]</f>
        <v>0</v>
      </c>
      <c r="K60" s="24" t="s">
        <v>108</v>
      </c>
      <c r="L60" s="25">
        <f>+Table1[[#This Row],[Fecha de Documento]]+15</f>
        <v>45136</v>
      </c>
      <c r="V60" s="1"/>
    </row>
    <row r="61" spans="1:22" ht="140.4" x14ac:dyDescent="0.3">
      <c r="A61" s="19">
        <f t="shared" si="0"/>
        <v>52</v>
      </c>
      <c r="B61" s="19" t="s">
        <v>97</v>
      </c>
      <c r="C61" s="20" t="s">
        <v>308</v>
      </c>
      <c r="D61" s="21" t="s">
        <v>361</v>
      </c>
      <c r="E61" s="20" t="s">
        <v>21</v>
      </c>
      <c r="F61" s="22" t="s">
        <v>65</v>
      </c>
      <c r="G61" s="22" t="s">
        <v>215</v>
      </c>
      <c r="H61" s="23">
        <v>268892.52</v>
      </c>
      <c r="I61" s="23">
        <f>+Table1[[#This Row],[Monto Facturado DOP]]</f>
        <v>268892.52</v>
      </c>
      <c r="J61" s="23">
        <f>+Table1[[#This Row],[Monto Facturado DOP]]-Table1[[#This Row],[Monto Pagado DOP]]</f>
        <v>0</v>
      </c>
      <c r="K61" s="24" t="s">
        <v>108</v>
      </c>
      <c r="L61" s="25">
        <f>+Table1[[#This Row],[Fecha de Documento]]+15</f>
        <v>45133</v>
      </c>
      <c r="V61" s="1"/>
    </row>
    <row r="62" spans="1:22" ht="109.2" x14ac:dyDescent="0.3">
      <c r="A62" s="19">
        <f t="shared" si="0"/>
        <v>53</v>
      </c>
      <c r="B62" s="19" t="s">
        <v>97</v>
      </c>
      <c r="C62" s="20" t="s">
        <v>456</v>
      </c>
      <c r="D62" s="21" t="s">
        <v>362</v>
      </c>
      <c r="E62" s="20" t="s">
        <v>6</v>
      </c>
      <c r="F62" s="22" t="s">
        <v>65</v>
      </c>
      <c r="G62" s="22" t="s">
        <v>216</v>
      </c>
      <c r="H62" s="23">
        <v>135024.92000000001</v>
      </c>
      <c r="I62" s="23">
        <f>+Table1[[#This Row],[Monto Facturado DOP]]</f>
        <v>135024.92000000001</v>
      </c>
      <c r="J62" s="23">
        <f>+Table1[[#This Row],[Monto Facturado DOP]]-Table1[[#This Row],[Monto Pagado DOP]]</f>
        <v>0</v>
      </c>
      <c r="K62" s="24" t="s">
        <v>108</v>
      </c>
      <c r="L62" s="25">
        <f>+Table1[[#This Row],[Fecha de Documento]]+15</f>
        <v>45150</v>
      </c>
      <c r="V62" s="1"/>
    </row>
    <row r="63" spans="1:22" ht="124.8" x14ac:dyDescent="0.3">
      <c r="A63" s="19">
        <f t="shared" si="0"/>
        <v>54</v>
      </c>
      <c r="B63" s="19" t="s">
        <v>97</v>
      </c>
      <c r="C63" s="20" t="s">
        <v>459</v>
      </c>
      <c r="D63" s="21" t="s">
        <v>363</v>
      </c>
      <c r="E63" s="20" t="s">
        <v>16</v>
      </c>
      <c r="F63" s="22" t="s">
        <v>66</v>
      </c>
      <c r="G63" s="22" t="s">
        <v>217</v>
      </c>
      <c r="H63" s="23">
        <v>91200</v>
      </c>
      <c r="I63" s="23">
        <f>+Table1[[#This Row],[Monto Facturado DOP]]</f>
        <v>91200</v>
      </c>
      <c r="J63" s="23">
        <f>+Table1[[#This Row],[Monto Facturado DOP]]-Table1[[#This Row],[Monto Pagado DOP]]</f>
        <v>0</v>
      </c>
      <c r="K63" s="24" t="s">
        <v>108</v>
      </c>
      <c r="L63" s="25">
        <f>+Table1[[#This Row],[Fecha de Documento]]+15</f>
        <v>45141</v>
      </c>
      <c r="V63" s="1"/>
    </row>
    <row r="64" spans="1:22" ht="93.6" x14ac:dyDescent="0.3">
      <c r="A64" s="19">
        <f t="shared" si="0"/>
        <v>55</v>
      </c>
      <c r="B64" s="19" t="s">
        <v>97</v>
      </c>
      <c r="C64" s="20" t="s">
        <v>458</v>
      </c>
      <c r="D64" s="21" t="s">
        <v>364</v>
      </c>
      <c r="E64" s="20" t="s">
        <v>35</v>
      </c>
      <c r="F64" s="22" t="s">
        <v>66</v>
      </c>
      <c r="G64" s="22" t="s">
        <v>218</v>
      </c>
      <c r="H64" s="23">
        <v>54924</v>
      </c>
      <c r="I64" s="23">
        <f>+Table1[[#This Row],[Monto Facturado DOP]]</f>
        <v>54924</v>
      </c>
      <c r="J64" s="23">
        <f>+Table1[[#This Row],[Monto Facturado DOP]]-Table1[[#This Row],[Monto Pagado DOP]]</f>
        <v>0</v>
      </c>
      <c r="K64" s="24" t="s">
        <v>108</v>
      </c>
      <c r="L64" s="25">
        <f>+Table1[[#This Row],[Fecha de Documento]]+15</f>
        <v>45149</v>
      </c>
      <c r="V64" s="1"/>
    </row>
    <row r="65" spans="1:22" ht="109.2" x14ac:dyDescent="0.3">
      <c r="A65" s="19">
        <f t="shared" si="0"/>
        <v>56</v>
      </c>
      <c r="B65" s="19" t="s">
        <v>97</v>
      </c>
      <c r="C65" s="20" t="s">
        <v>302</v>
      </c>
      <c r="D65" s="21" t="s">
        <v>365</v>
      </c>
      <c r="E65" s="20" t="s">
        <v>44</v>
      </c>
      <c r="F65" s="22" t="s">
        <v>69</v>
      </c>
      <c r="G65" s="22" t="s">
        <v>219</v>
      </c>
      <c r="H65" s="23">
        <v>73396</v>
      </c>
      <c r="I65" s="23">
        <f>+Table1[[#This Row],[Monto Facturado DOP]]</f>
        <v>73396</v>
      </c>
      <c r="J65" s="23">
        <f>+Table1[[#This Row],[Monto Facturado DOP]]-Table1[[#This Row],[Monto Pagado DOP]]</f>
        <v>0</v>
      </c>
      <c r="K65" s="24" t="s">
        <v>108</v>
      </c>
      <c r="L65" s="25">
        <f>+Table1[[#This Row],[Fecha de Documento]]+15</f>
        <v>45126</v>
      </c>
      <c r="V65" s="1"/>
    </row>
    <row r="66" spans="1:22" ht="109.2" x14ac:dyDescent="0.3">
      <c r="A66" s="19">
        <f t="shared" si="0"/>
        <v>57</v>
      </c>
      <c r="B66" s="19" t="s">
        <v>97</v>
      </c>
      <c r="C66" s="20" t="s">
        <v>458</v>
      </c>
      <c r="D66" s="21" t="s">
        <v>366</v>
      </c>
      <c r="E66" s="20" t="s">
        <v>309</v>
      </c>
      <c r="F66" s="22" t="s">
        <v>70</v>
      </c>
      <c r="G66" s="22" t="s">
        <v>220</v>
      </c>
      <c r="H66" s="23">
        <v>304499.89</v>
      </c>
      <c r="I66" s="23">
        <f>+Table1[[#This Row],[Monto Facturado DOP]]</f>
        <v>304499.89</v>
      </c>
      <c r="J66" s="23">
        <f>+Table1[[#This Row],[Monto Facturado DOP]]-Table1[[#This Row],[Monto Pagado DOP]]</f>
        <v>0</v>
      </c>
      <c r="K66" s="24" t="s">
        <v>108</v>
      </c>
      <c r="L66" s="25">
        <f>+Table1[[#This Row],[Fecha de Documento]]+15</f>
        <v>45149</v>
      </c>
      <c r="V66" s="1"/>
    </row>
    <row r="67" spans="1:22" ht="93.6" x14ac:dyDescent="0.3">
      <c r="A67" s="19">
        <f t="shared" si="0"/>
        <v>58</v>
      </c>
      <c r="B67" s="19" t="s">
        <v>97</v>
      </c>
      <c r="C67" s="20" t="s">
        <v>452</v>
      </c>
      <c r="D67" s="21" t="s">
        <v>367</v>
      </c>
      <c r="E67" s="20" t="s">
        <v>6</v>
      </c>
      <c r="F67" s="22" t="s">
        <v>140</v>
      </c>
      <c r="G67" s="22" t="s">
        <v>221</v>
      </c>
      <c r="H67" s="23">
        <v>93367.5</v>
      </c>
      <c r="I67" s="23">
        <f>+Table1[[#This Row],[Monto Facturado DOP]]</f>
        <v>93367.5</v>
      </c>
      <c r="J67" s="23">
        <f>+Table1[[#This Row],[Monto Facturado DOP]]-Table1[[#This Row],[Monto Pagado DOP]]</f>
        <v>0</v>
      </c>
      <c r="K67" s="24" t="s">
        <v>108</v>
      </c>
      <c r="L67" s="25">
        <f>+Table1[[#This Row],[Fecha de Documento]]+15</f>
        <v>45142</v>
      </c>
      <c r="V67" s="1"/>
    </row>
    <row r="68" spans="1:22" ht="109.2" x14ac:dyDescent="0.3">
      <c r="A68" s="19">
        <f t="shared" si="0"/>
        <v>59</v>
      </c>
      <c r="B68" s="19" t="s">
        <v>97</v>
      </c>
      <c r="C68" s="20" t="s">
        <v>449</v>
      </c>
      <c r="D68" s="21" t="s">
        <v>368</v>
      </c>
      <c r="E68" s="20" t="s">
        <v>32</v>
      </c>
      <c r="F68" s="22" t="s">
        <v>141</v>
      </c>
      <c r="G68" s="22" t="s">
        <v>222</v>
      </c>
      <c r="H68" s="23">
        <v>730000</v>
      </c>
      <c r="I68" s="23">
        <f>+Table1[[#This Row],[Monto Facturado DOP]]</f>
        <v>730000</v>
      </c>
      <c r="J68" s="23">
        <f>+Table1[[#This Row],[Monto Facturado DOP]]-Table1[[#This Row],[Monto Pagado DOP]]</f>
        <v>0</v>
      </c>
      <c r="K68" s="24" t="s">
        <v>108</v>
      </c>
      <c r="L68" s="25">
        <f>+Table1[[#This Row],[Fecha de Documento]]+15</f>
        <v>45134</v>
      </c>
      <c r="V68" s="1"/>
    </row>
    <row r="69" spans="1:22" ht="109.2" x14ac:dyDescent="0.3">
      <c r="A69" s="19">
        <f t="shared" si="0"/>
        <v>60</v>
      </c>
      <c r="B69" s="19" t="s">
        <v>97</v>
      </c>
      <c r="C69" s="20" t="s">
        <v>449</v>
      </c>
      <c r="D69" s="21" t="s">
        <v>368</v>
      </c>
      <c r="E69" s="20" t="s">
        <v>311</v>
      </c>
      <c r="F69" s="22" t="s">
        <v>141</v>
      </c>
      <c r="G69" s="22" t="s">
        <v>222</v>
      </c>
      <c r="H69" s="23">
        <v>702000.01</v>
      </c>
      <c r="I69" s="23">
        <f>+Table1[[#This Row],[Monto Facturado DOP]]</f>
        <v>702000.01</v>
      </c>
      <c r="J69" s="23">
        <f>+Table1[[#This Row],[Monto Facturado DOP]]-Table1[[#This Row],[Monto Pagado DOP]]</f>
        <v>0</v>
      </c>
      <c r="K69" s="24" t="s">
        <v>108</v>
      </c>
      <c r="L69" s="25">
        <f>+Table1[[#This Row],[Fecha de Documento]]+15</f>
        <v>45134</v>
      </c>
      <c r="V69" s="1"/>
    </row>
    <row r="70" spans="1:22" ht="93.6" x14ac:dyDescent="0.3">
      <c r="A70" s="19">
        <f t="shared" si="0"/>
        <v>61</v>
      </c>
      <c r="B70" s="19" t="s">
        <v>97</v>
      </c>
      <c r="C70" s="20" t="s">
        <v>452</v>
      </c>
      <c r="D70" s="21" t="s">
        <v>369</v>
      </c>
      <c r="E70" s="20" t="s">
        <v>68</v>
      </c>
      <c r="F70" s="22" t="s">
        <v>142</v>
      </c>
      <c r="G70" s="22" t="s">
        <v>223</v>
      </c>
      <c r="H70" s="23">
        <v>53280</v>
      </c>
      <c r="I70" s="23">
        <f>+Table1[[#This Row],[Monto Facturado DOP]]</f>
        <v>53280</v>
      </c>
      <c r="J70" s="23">
        <f>+Table1[[#This Row],[Monto Facturado DOP]]-Table1[[#This Row],[Monto Pagado DOP]]</f>
        <v>0</v>
      </c>
      <c r="K70" s="24" t="s">
        <v>108</v>
      </c>
      <c r="L70" s="25">
        <f>+Table1[[#This Row],[Fecha de Documento]]+15</f>
        <v>45142</v>
      </c>
      <c r="V70" s="1"/>
    </row>
    <row r="71" spans="1:22" ht="171.6" x14ac:dyDescent="0.3">
      <c r="A71" s="19">
        <f t="shared" si="0"/>
        <v>62</v>
      </c>
      <c r="B71" s="19" t="s">
        <v>97</v>
      </c>
      <c r="C71" s="20" t="s">
        <v>448</v>
      </c>
      <c r="D71" s="21" t="s">
        <v>370</v>
      </c>
      <c r="E71" s="20" t="s">
        <v>24</v>
      </c>
      <c r="F71" s="22" t="s">
        <v>143</v>
      </c>
      <c r="G71" s="22" t="s">
        <v>224</v>
      </c>
      <c r="H71" s="23">
        <v>200000</v>
      </c>
      <c r="I71" s="23">
        <f>+Table1[[#This Row],[Monto Facturado DOP]]</f>
        <v>200000</v>
      </c>
      <c r="J71" s="23">
        <f>+Table1[[#This Row],[Monto Facturado DOP]]-Table1[[#This Row],[Monto Pagado DOP]]</f>
        <v>0</v>
      </c>
      <c r="K71" s="24" t="s">
        <v>108</v>
      </c>
      <c r="L71" s="25">
        <f>+Table1[[#This Row],[Fecha de Documento]]+15</f>
        <v>45148</v>
      </c>
      <c r="V71" s="1"/>
    </row>
    <row r="72" spans="1:22" ht="156" x14ac:dyDescent="0.3">
      <c r="A72" s="19">
        <f t="shared" si="0"/>
        <v>63</v>
      </c>
      <c r="B72" s="19" t="s">
        <v>97</v>
      </c>
      <c r="C72" s="20" t="s">
        <v>449</v>
      </c>
      <c r="D72" s="21" t="s">
        <v>371</v>
      </c>
      <c r="E72" s="20" t="s">
        <v>20</v>
      </c>
      <c r="F72" s="22" t="s">
        <v>144</v>
      </c>
      <c r="G72" s="22" t="s">
        <v>225</v>
      </c>
      <c r="H72" s="23">
        <v>728060</v>
      </c>
      <c r="I72" s="23">
        <f>+Table1[[#This Row],[Monto Facturado DOP]]</f>
        <v>728060</v>
      </c>
      <c r="J72" s="23">
        <f>+Table1[[#This Row],[Monto Facturado DOP]]-Table1[[#This Row],[Monto Pagado DOP]]</f>
        <v>0</v>
      </c>
      <c r="K72" s="24" t="s">
        <v>108</v>
      </c>
      <c r="L72" s="25">
        <f>+Table1[[#This Row],[Fecha de Documento]]+15</f>
        <v>45134</v>
      </c>
      <c r="V72" s="1"/>
    </row>
    <row r="73" spans="1:22" ht="109.2" x14ac:dyDescent="0.3">
      <c r="A73" s="19">
        <f t="shared" si="0"/>
        <v>64</v>
      </c>
      <c r="B73" s="19" t="s">
        <v>97</v>
      </c>
      <c r="C73" s="20" t="s">
        <v>308</v>
      </c>
      <c r="D73" s="21" t="s">
        <v>372</v>
      </c>
      <c r="E73" s="20" t="s">
        <v>312</v>
      </c>
      <c r="F73" s="22" t="s">
        <v>145</v>
      </c>
      <c r="G73" s="22" t="s">
        <v>226</v>
      </c>
      <c r="H73" s="23">
        <v>23164.23</v>
      </c>
      <c r="I73" s="23">
        <f>+Table1[[#This Row],[Monto Facturado DOP]]</f>
        <v>23164.23</v>
      </c>
      <c r="J73" s="23">
        <f>+Table1[[#This Row],[Monto Facturado DOP]]-Table1[[#This Row],[Monto Pagado DOP]]</f>
        <v>0</v>
      </c>
      <c r="K73" s="24" t="s">
        <v>108</v>
      </c>
      <c r="L73" s="25">
        <f>+Table1[[#This Row],[Fecha de Documento]]+15</f>
        <v>45133</v>
      </c>
      <c r="V73" s="1"/>
    </row>
    <row r="74" spans="1:22" ht="140.4" x14ac:dyDescent="0.3">
      <c r="A74" s="19">
        <f t="shared" si="0"/>
        <v>65</v>
      </c>
      <c r="B74" s="19" t="s">
        <v>97</v>
      </c>
      <c r="C74" s="20" t="s">
        <v>460</v>
      </c>
      <c r="D74" s="21" t="s">
        <v>373</v>
      </c>
      <c r="E74" s="20" t="s">
        <v>313</v>
      </c>
      <c r="F74" s="22" t="s">
        <v>73</v>
      </c>
      <c r="G74" s="22" t="s">
        <v>227</v>
      </c>
      <c r="H74" s="23">
        <v>177300</v>
      </c>
      <c r="I74" s="23">
        <f>+Table1[[#This Row],[Monto Facturado DOP]]</f>
        <v>177300</v>
      </c>
      <c r="J74" s="23">
        <f>+Table1[[#This Row],[Monto Facturado DOP]]-Table1[[#This Row],[Monto Pagado DOP]]</f>
        <v>0</v>
      </c>
      <c r="K74" s="24" t="s">
        <v>108</v>
      </c>
      <c r="L74" s="25">
        <f>+Table1[[#This Row],[Fecha de Documento]]+15</f>
        <v>45143</v>
      </c>
      <c r="V74" s="1"/>
    </row>
    <row r="75" spans="1:22" ht="156" x14ac:dyDescent="0.3">
      <c r="A75" s="19">
        <f t="shared" si="0"/>
        <v>66</v>
      </c>
      <c r="B75" s="19" t="s">
        <v>97</v>
      </c>
      <c r="C75" s="20" t="s">
        <v>454</v>
      </c>
      <c r="D75" s="21" t="s">
        <v>374</v>
      </c>
      <c r="E75" s="20" t="s">
        <v>42</v>
      </c>
      <c r="F75" s="22" t="s">
        <v>146</v>
      </c>
      <c r="G75" s="22" t="s">
        <v>228</v>
      </c>
      <c r="H75" s="23">
        <v>31111.1</v>
      </c>
      <c r="I75" s="23">
        <f>+Table1[[#This Row],[Monto Facturado DOP]]</f>
        <v>31111.1</v>
      </c>
      <c r="J75" s="23">
        <f>+Table1[[#This Row],[Monto Facturado DOP]]-Table1[[#This Row],[Monto Pagado DOP]]</f>
        <v>0</v>
      </c>
      <c r="K75" s="24" t="s">
        <v>108</v>
      </c>
      <c r="L75" s="25">
        <f>+Table1[[#This Row],[Fecha de Documento]]+15</f>
        <v>45127</v>
      </c>
      <c r="V75" s="1"/>
    </row>
    <row r="76" spans="1:22" ht="109.2" x14ac:dyDescent="0.3">
      <c r="A76" s="19">
        <f t="shared" ref="A76:A139" si="1">+A75+1</f>
        <v>67</v>
      </c>
      <c r="B76" s="19" t="s">
        <v>97</v>
      </c>
      <c r="C76" s="20" t="s">
        <v>456</v>
      </c>
      <c r="D76" s="21" t="s">
        <v>375</v>
      </c>
      <c r="E76" s="20" t="s">
        <v>12</v>
      </c>
      <c r="F76" s="22" t="s">
        <v>147</v>
      </c>
      <c r="G76" s="22" t="s">
        <v>229</v>
      </c>
      <c r="H76" s="23">
        <v>132750</v>
      </c>
      <c r="I76" s="23">
        <f>+Table1[[#This Row],[Monto Facturado DOP]]</f>
        <v>132750</v>
      </c>
      <c r="J76" s="23">
        <f>+Table1[[#This Row],[Monto Facturado DOP]]-Table1[[#This Row],[Monto Pagado DOP]]</f>
        <v>0</v>
      </c>
      <c r="K76" s="24" t="s">
        <v>108</v>
      </c>
      <c r="L76" s="25">
        <f>+Table1[[#This Row],[Fecha de Documento]]+15</f>
        <v>45150</v>
      </c>
      <c r="V76" s="1"/>
    </row>
    <row r="77" spans="1:22" ht="156" x14ac:dyDescent="0.3">
      <c r="A77" s="19">
        <f t="shared" si="1"/>
        <v>68</v>
      </c>
      <c r="B77" s="19" t="s">
        <v>97</v>
      </c>
      <c r="C77" s="20" t="s">
        <v>305</v>
      </c>
      <c r="D77" s="21" t="s">
        <v>376</v>
      </c>
      <c r="E77" s="20" t="s">
        <v>57</v>
      </c>
      <c r="F77" s="22" t="s">
        <v>75</v>
      </c>
      <c r="G77" s="22" t="s">
        <v>230</v>
      </c>
      <c r="H77" s="23">
        <v>14750</v>
      </c>
      <c r="I77" s="23">
        <f>+Table1[[#This Row],[Monto Facturado DOP]]</f>
        <v>14750</v>
      </c>
      <c r="J77" s="23">
        <f>+Table1[[#This Row],[Monto Facturado DOP]]-Table1[[#This Row],[Monto Pagado DOP]]</f>
        <v>0</v>
      </c>
      <c r="K77" s="24" t="s">
        <v>108</v>
      </c>
      <c r="L77" s="25">
        <f>+Table1[[#This Row],[Fecha de Documento]]+15</f>
        <v>45125</v>
      </c>
      <c r="V77" s="1"/>
    </row>
    <row r="78" spans="1:22" ht="93.6" x14ac:dyDescent="0.3">
      <c r="A78" s="19">
        <f t="shared" si="1"/>
        <v>69</v>
      </c>
      <c r="B78" s="19" t="s">
        <v>97</v>
      </c>
      <c r="C78" s="20" t="s">
        <v>451</v>
      </c>
      <c r="D78" s="21" t="s">
        <v>377</v>
      </c>
      <c r="E78" s="20" t="s">
        <v>59</v>
      </c>
      <c r="F78" s="22" t="s">
        <v>75</v>
      </c>
      <c r="G78" s="22" t="s">
        <v>231</v>
      </c>
      <c r="H78" s="23">
        <v>162291.44</v>
      </c>
      <c r="I78" s="23">
        <f>+Table1[[#This Row],[Monto Facturado DOP]]</f>
        <v>162291.44</v>
      </c>
      <c r="J78" s="23">
        <f>+Table1[[#This Row],[Monto Facturado DOP]]-Table1[[#This Row],[Monto Pagado DOP]]</f>
        <v>0</v>
      </c>
      <c r="K78" s="24" t="s">
        <v>108</v>
      </c>
      <c r="L78" s="25">
        <f>+Table1[[#This Row],[Fecha de Documento]]+15</f>
        <v>45147</v>
      </c>
      <c r="V78" s="1"/>
    </row>
    <row r="79" spans="1:22" ht="93.6" x14ac:dyDescent="0.3">
      <c r="A79" s="19">
        <f t="shared" si="1"/>
        <v>70</v>
      </c>
      <c r="B79" s="19" t="s">
        <v>97</v>
      </c>
      <c r="C79" s="20" t="s">
        <v>451</v>
      </c>
      <c r="D79" s="21" t="s">
        <v>377</v>
      </c>
      <c r="E79" s="20" t="s">
        <v>51</v>
      </c>
      <c r="F79" s="22" t="s">
        <v>75</v>
      </c>
      <c r="G79" s="22" t="s">
        <v>231</v>
      </c>
      <c r="H79" s="23">
        <v>40183.629999999997</v>
      </c>
      <c r="I79" s="23">
        <f>+Table1[[#This Row],[Monto Facturado DOP]]</f>
        <v>40183.629999999997</v>
      </c>
      <c r="J79" s="23">
        <f>+Table1[[#This Row],[Monto Facturado DOP]]-Table1[[#This Row],[Monto Pagado DOP]]</f>
        <v>0</v>
      </c>
      <c r="K79" s="24" t="s">
        <v>108</v>
      </c>
      <c r="L79" s="25">
        <f>+Table1[[#This Row],[Fecha de Documento]]+15</f>
        <v>45147</v>
      </c>
      <c r="V79" s="1"/>
    </row>
    <row r="80" spans="1:22" ht="124.8" x14ac:dyDescent="0.3">
      <c r="A80" s="19">
        <f t="shared" si="1"/>
        <v>71</v>
      </c>
      <c r="B80" s="19" t="s">
        <v>97</v>
      </c>
      <c r="C80" s="20" t="s">
        <v>454</v>
      </c>
      <c r="D80" s="21" t="s">
        <v>378</v>
      </c>
      <c r="E80" s="20" t="s">
        <v>33</v>
      </c>
      <c r="F80" s="22" t="s">
        <v>76</v>
      </c>
      <c r="G80" s="22" t="s">
        <v>232</v>
      </c>
      <c r="H80" s="23">
        <v>47450.400000000001</v>
      </c>
      <c r="I80" s="23">
        <f>+Table1[[#This Row],[Monto Facturado DOP]]</f>
        <v>47450.400000000001</v>
      </c>
      <c r="J80" s="23">
        <f>+Table1[[#This Row],[Monto Facturado DOP]]-Table1[[#This Row],[Monto Pagado DOP]]</f>
        <v>0</v>
      </c>
      <c r="K80" s="24" t="s">
        <v>108</v>
      </c>
      <c r="L80" s="25">
        <f>+Table1[[#This Row],[Fecha de Documento]]+15</f>
        <v>45127</v>
      </c>
      <c r="V80" s="1"/>
    </row>
    <row r="81" spans="1:22" ht="124.8" x14ac:dyDescent="0.3">
      <c r="A81" s="19">
        <f t="shared" si="1"/>
        <v>72</v>
      </c>
      <c r="B81" s="19" t="s">
        <v>97</v>
      </c>
      <c r="C81" s="20" t="s">
        <v>303</v>
      </c>
      <c r="D81" s="21" t="s">
        <v>379</v>
      </c>
      <c r="E81" s="20" t="s">
        <v>34</v>
      </c>
      <c r="F81" s="22" t="s">
        <v>148</v>
      </c>
      <c r="G81" s="22" t="s">
        <v>233</v>
      </c>
      <c r="H81" s="23">
        <v>38350</v>
      </c>
      <c r="I81" s="23">
        <f>+Table1[[#This Row],[Monto Facturado DOP]]</f>
        <v>38350</v>
      </c>
      <c r="J81" s="23">
        <f>+Table1[[#This Row],[Monto Facturado DOP]]-Table1[[#This Row],[Monto Pagado DOP]]</f>
        <v>0</v>
      </c>
      <c r="K81" s="24" t="s">
        <v>108</v>
      </c>
      <c r="L81" s="25">
        <f>+Table1[[#This Row],[Fecha de Documento]]+15</f>
        <v>45132</v>
      </c>
      <c r="V81" s="1"/>
    </row>
    <row r="82" spans="1:22" ht="124.8" x14ac:dyDescent="0.3">
      <c r="A82" s="19">
        <f t="shared" si="1"/>
        <v>73</v>
      </c>
      <c r="B82" s="19" t="s">
        <v>97</v>
      </c>
      <c r="C82" s="20" t="s">
        <v>302</v>
      </c>
      <c r="D82" s="21" t="s">
        <v>380</v>
      </c>
      <c r="E82" s="20" t="s">
        <v>42</v>
      </c>
      <c r="F82" s="22" t="s">
        <v>149</v>
      </c>
      <c r="G82" s="22" t="s">
        <v>234</v>
      </c>
      <c r="H82" s="23">
        <v>17110</v>
      </c>
      <c r="I82" s="23">
        <f>+Table1[[#This Row],[Monto Facturado DOP]]</f>
        <v>17110</v>
      </c>
      <c r="J82" s="23">
        <f>+Table1[[#This Row],[Monto Facturado DOP]]-Table1[[#This Row],[Monto Pagado DOP]]</f>
        <v>0</v>
      </c>
      <c r="K82" s="24" t="s">
        <v>108</v>
      </c>
      <c r="L82" s="25">
        <f>+Table1[[#This Row],[Fecha de Documento]]+15</f>
        <v>45126</v>
      </c>
      <c r="V82" s="1"/>
    </row>
    <row r="83" spans="1:22" ht="140.4" x14ac:dyDescent="0.3">
      <c r="A83" s="19">
        <f t="shared" si="1"/>
        <v>74</v>
      </c>
      <c r="B83" s="19" t="s">
        <v>97</v>
      </c>
      <c r="C83" s="20" t="s">
        <v>454</v>
      </c>
      <c r="D83" s="21" t="s">
        <v>381</v>
      </c>
      <c r="E83" s="20" t="s">
        <v>45</v>
      </c>
      <c r="F83" s="22" t="s">
        <v>149</v>
      </c>
      <c r="G83" s="22" t="s">
        <v>235</v>
      </c>
      <c r="H83" s="23">
        <v>27081</v>
      </c>
      <c r="I83" s="23">
        <f>+Table1[[#This Row],[Monto Facturado DOP]]</f>
        <v>27081</v>
      </c>
      <c r="J83" s="23">
        <f>+Table1[[#This Row],[Monto Facturado DOP]]-Table1[[#This Row],[Monto Pagado DOP]]</f>
        <v>0</v>
      </c>
      <c r="K83" s="24" t="s">
        <v>108</v>
      </c>
      <c r="L83" s="25">
        <f>+Table1[[#This Row],[Fecha de Documento]]+15</f>
        <v>45127</v>
      </c>
      <c r="V83" s="1"/>
    </row>
    <row r="84" spans="1:22" ht="140.4" x14ac:dyDescent="0.3">
      <c r="A84" s="19">
        <f t="shared" si="1"/>
        <v>75</v>
      </c>
      <c r="B84" s="19" t="s">
        <v>97</v>
      </c>
      <c r="C84" s="20" t="s">
        <v>454</v>
      </c>
      <c r="D84" s="21" t="s">
        <v>381</v>
      </c>
      <c r="E84" s="20" t="s">
        <v>80</v>
      </c>
      <c r="F84" s="22" t="s">
        <v>149</v>
      </c>
      <c r="G84" s="22" t="s">
        <v>235</v>
      </c>
      <c r="H84" s="23">
        <v>6962</v>
      </c>
      <c r="I84" s="23">
        <f>+Table1[[#This Row],[Monto Facturado DOP]]</f>
        <v>6962</v>
      </c>
      <c r="J84" s="23">
        <f>+Table1[[#This Row],[Monto Facturado DOP]]-Table1[[#This Row],[Monto Pagado DOP]]</f>
        <v>0</v>
      </c>
      <c r="K84" s="24" t="s">
        <v>108</v>
      </c>
      <c r="L84" s="25">
        <f>+Table1[[#This Row],[Fecha de Documento]]+15</f>
        <v>45127</v>
      </c>
      <c r="V84" s="1"/>
    </row>
    <row r="85" spans="1:22" ht="140.4" x14ac:dyDescent="0.3">
      <c r="A85" s="19">
        <f t="shared" si="1"/>
        <v>76</v>
      </c>
      <c r="B85" s="19" t="s">
        <v>97</v>
      </c>
      <c r="C85" s="20" t="s">
        <v>452</v>
      </c>
      <c r="D85" s="21" t="s">
        <v>382</v>
      </c>
      <c r="E85" s="20" t="s">
        <v>80</v>
      </c>
      <c r="F85" s="22" t="s">
        <v>149</v>
      </c>
      <c r="G85" s="22" t="s">
        <v>236</v>
      </c>
      <c r="H85" s="23">
        <v>5369</v>
      </c>
      <c r="I85" s="23">
        <f>+Table1[[#This Row],[Monto Facturado DOP]]</f>
        <v>5369</v>
      </c>
      <c r="J85" s="23">
        <f>+Table1[[#This Row],[Monto Facturado DOP]]-Table1[[#This Row],[Monto Pagado DOP]]</f>
        <v>0</v>
      </c>
      <c r="K85" s="24" t="s">
        <v>108</v>
      </c>
      <c r="L85" s="25">
        <f>+Table1[[#This Row],[Fecha de Documento]]+15</f>
        <v>45142</v>
      </c>
      <c r="V85" s="1"/>
    </row>
    <row r="86" spans="1:22" ht="140.4" x14ac:dyDescent="0.3">
      <c r="A86" s="19">
        <f t="shared" si="1"/>
        <v>77</v>
      </c>
      <c r="B86" s="19" t="s">
        <v>97</v>
      </c>
      <c r="C86" s="20" t="s">
        <v>452</v>
      </c>
      <c r="D86" s="21" t="s">
        <v>382</v>
      </c>
      <c r="E86" s="20" t="s">
        <v>40</v>
      </c>
      <c r="F86" s="22" t="s">
        <v>149</v>
      </c>
      <c r="G86" s="22" t="s">
        <v>236</v>
      </c>
      <c r="H86" s="23">
        <v>13688</v>
      </c>
      <c r="I86" s="23">
        <f>+Table1[[#This Row],[Monto Facturado DOP]]</f>
        <v>13688</v>
      </c>
      <c r="J86" s="23">
        <f>+Table1[[#This Row],[Monto Facturado DOP]]-Table1[[#This Row],[Monto Pagado DOP]]</f>
        <v>0</v>
      </c>
      <c r="K86" s="24" t="s">
        <v>108</v>
      </c>
      <c r="L86" s="25">
        <f>+Table1[[#This Row],[Fecha de Documento]]+15</f>
        <v>45142</v>
      </c>
      <c r="V86" s="1"/>
    </row>
    <row r="87" spans="1:22" ht="78" x14ac:dyDescent="0.3">
      <c r="A87" s="19">
        <f t="shared" si="1"/>
        <v>78</v>
      </c>
      <c r="B87" s="19" t="s">
        <v>97</v>
      </c>
      <c r="C87" s="20" t="s">
        <v>458</v>
      </c>
      <c r="D87" s="21" t="s">
        <v>383</v>
      </c>
      <c r="E87" s="20" t="s">
        <v>34</v>
      </c>
      <c r="F87" s="22" t="s">
        <v>150</v>
      </c>
      <c r="G87" s="22" t="s">
        <v>237</v>
      </c>
      <c r="H87" s="23">
        <v>285324</v>
      </c>
      <c r="I87" s="23">
        <f>+Table1[[#This Row],[Monto Facturado DOP]]</f>
        <v>285324</v>
      </c>
      <c r="J87" s="23">
        <f>+Table1[[#This Row],[Monto Facturado DOP]]-Table1[[#This Row],[Monto Pagado DOP]]</f>
        <v>0</v>
      </c>
      <c r="K87" s="24" t="s">
        <v>108</v>
      </c>
      <c r="L87" s="25">
        <f>+Table1[[#This Row],[Fecha de Documento]]+15</f>
        <v>45149</v>
      </c>
      <c r="V87" s="1"/>
    </row>
    <row r="88" spans="1:22" ht="78" x14ac:dyDescent="0.3">
      <c r="A88" s="19">
        <f t="shared" si="1"/>
        <v>79</v>
      </c>
      <c r="B88" s="19" t="s">
        <v>97</v>
      </c>
      <c r="C88" s="20" t="s">
        <v>458</v>
      </c>
      <c r="D88" s="21" t="s">
        <v>383</v>
      </c>
      <c r="E88" s="20" t="s">
        <v>49</v>
      </c>
      <c r="F88" s="22" t="s">
        <v>150</v>
      </c>
      <c r="G88" s="22" t="s">
        <v>237</v>
      </c>
      <c r="H88" s="23">
        <v>347362.5</v>
      </c>
      <c r="I88" s="23">
        <f>+Table1[[#This Row],[Monto Facturado DOP]]</f>
        <v>347362.5</v>
      </c>
      <c r="J88" s="23">
        <f>+Table1[[#This Row],[Monto Facturado DOP]]-Table1[[#This Row],[Monto Pagado DOP]]</f>
        <v>0</v>
      </c>
      <c r="K88" s="24" t="s">
        <v>108</v>
      </c>
      <c r="L88" s="25">
        <f>+Table1[[#This Row],[Fecha de Documento]]+15</f>
        <v>45149</v>
      </c>
      <c r="V88" s="1"/>
    </row>
    <row r="89" spans="1:22" ht="124.8" x14ac:dyDescent="0.3">
      <c r="A89" s="19">
        <f t="shared" si="1"/>
        <v>80</v>
      </c>
      <c r="B89" s="19" t="s">
        <v>97</v>
      </c>
      <c r="C89" s="20" t="s">
        <v>308</v>
      </c>
      <c r="D89" s="21" t="s">
        <v>384</v>
      </c>
      <c r="E89" s="20" t="s">
        <v>45</v>
      </c>
      <c r="F89" s="22" t="s">
        <v>151</v>
      </c>
      <c r="G89" s="22" t="s">
        <v>238</v>
      </c>
      <c r="H89" s="23">
        <v>81302</v>
      </c>
      <c r="I89" s="23">
        <f>+Table1[[#This Row],[Monto Facturado DOP]]</f>
        <v>81302</v>
      </c>
      <c r="J89" s="23">
        <f>+Table1[[#This Row],[Monto Facturado DOP]]-Table1[[#This Row],[Monto Pagado DOP]]</f>
        <v>0</v>
      </c>
      <c r="K89" s="24" t="s">
        <v>108</v>
      </c>
      <c r="L89" s="25">
        <f>+Table1[[#This Row],[Fecha de Documento]]+15</f>
        <v>45133</v>
      </c>
      <c r="V89" s="1"/>
    </row>
    <row r="90" spans="1:22" ht="109.2" x14ac:dyDescent="0.3">
      <c r="A90" s="19">
        <f t="shared" si="1"/>
        <v>81</v>
      </c>
      <c r="B90" s="19" t="s">
        <v>97</v>
      </c>
      <c r="C90" s="20" t="s">
        <v>302</v>
      </c>
      <c r="D90" s="21" t="s">
        <v>385</v>
      </c>
      <c r="E90" s="20" t="s">
        <v>45</v>
      </c>
      <c r="F90" s="22" t="s">
        <v>78</v>
      </c>
      <c r="G90" s="22" t="s">
        <v>239</v>
      </c>
      <c r="H90" s="23">
        <v>1875</v>
      </c>
      <c r="I90" s="23">
        <f>+Table1[[#This Row],[Monto Facturado DOP]]</f>
        <v>1875</v>
      </c>
      <c r="J90" s="23">
        <f>+Table1[[#This Row],[Monto Facturado DOP]]-Table1[[#This Row],[Monto Pagado DOP]]</f>
        <v>0</v>
      </c>
      <c r="K90" s="24" t="s">
        <v>108</v>
      </c>
      <c r="L90" s="25">
        <f>+Table1[[#This Row],[Fecha de Documento]]+15</f>
        <v>45126</v>
      </c>
      <c r="V90" s="1"/>
    </row>
    <row r="91" spans="1:22" ht="109.2" x14ac:dyDescent="0.3">
      <c r="A91" s="19">
        <f t="shared" si="1"/>
        <v>82</v>
      </c>
      <c r="B91" s="19" t="s">
        <v>97</v>
      </c>
      <c r="C91" s="20" t="s">
        <v>302</v>
      </c>
      <c r="D91" s="21" t="s">
        <v>386</v>
      </c>
      <c r="E91" s="20" t="s">
        <v>60</v>
      </c>
      <c r="F91" s="22" t="s">
        <v>78</v>
      </c>
      <c r="G91" s="22" t="s">
        <v>240</v>
      </c>
      <c r="H91" s="23">
        <v>15725.97</v>
      </c>
      <c r="I91" s="23">
        <f>+Table1[[#This Row],[Monto Facturado DOP]]</f>
        <v>15725.97</v>
      </c>
      <c r="J91" s="23">
        <f>+Table1[[#This Row],[Monto Facturado DOP]]-Table1[[#This Row],[Monto Pagado DOP]]</f>
        <v>0</v>
      </c>
      <c r="K91" s="24" t="s">
        <v>108</v>
      </c>
      <c r="L91" s="25">
        <f>+Table1[[#This Row],[Fecha de Documento]]+15</f>
        <v>45126</v>
      </c>
      <c r="V91" s="1"/>
    </row>
    <row r="92" spans="1:22" ht="109.2" x14ac:dyDescent="0.3">
      <c r="A92" s="19">
        <f t="shared" si="1"/>
        <v>83</v>
      </c>
      <c r="B92" s="19" t="s">
        <v>97</v>
      </c>
      <c r="C92" s="20" t="s">
        <v>302</v>
      </c>
      <c r="D92" s="21" t="s">
        <v>386</v>
      </c>
      <c r="E92" s="20" t="s">
        <v>45</v>
      </c>
      <c r="F92" s="22" t="s">
        <v>78</v>
      </c>
      <c r="G92" s="22" t="s">
        <v>240</v>
      </c>
      <c r="H92" s="23">
        <v>13674.56</v>
      </c>
      <c r="I92" s="23">
        <f>+Table1[[#This Row],[Monto Facturado DOP]]</f>
        <v>13674.56</v>
      </c>
      <c r="J92" s="23">
        <f>+Table1[[#This Row],[Monto Facturado DOP]]-Table1[[#This Row],[Monto Pagado DOP]]</f>
        <v>0</v>
      </c>
      <c r="K92" s="24" t="s">
        <v>108</v>
      </c>
      <c r="L92" s="25">
        <f>+Table1[[#This Row],[Fecha de Documento]]+15</f>
        <v>45126</v>
      </c>
      <c r="V92" s="1"/>
    </row>
    <row r="93" spans="1:22" ht="93.6" x14ac:dyDescent="0.3">
      <c r="A93" s="19">
        <f t="shared" si="1"/>
        <v>84</v>
      </c>
      <c r="B93" s="19" t="s">
        <v>97</v>
      </c>
      <c r="C93" s="20" t="s">
        <v>453</v>
      </c>
      <c r="D93" s="21" t="s">
        <v>387</v>
      </c>
      <c r="E93" s="20" t="s">
        <v>60</v>
      </c>
      <c r="F93" s="22" t="s">
        <v>78</v>
      </c>
      <c r="G93" s="22" t="s">
        <v>241</v>
      </c>
      <c r="H93" s="23">
        <v>126119.58</v>
      </c>
      <c r="I93" s="23">
        <f>+Table1[[#This Row],[Monto Facturado DOP]]</f>
        <v>126119.58</v>
      </c>
      <c r="J93" s="23">
        <f>+Table1[[#This Row],[Monto Facturado DOP]]-Table1[[#This Row],[Monto Pagado DOP]]</f>
        <v>0</v>
      </c>
      <c r="K93" s="24" t="s">
        <v>108</v>
      </c>
      <c r="L93" s="25">
        <f>+Table1[[#This Row],[Fecha de Documento]]+15</f>
        <v>45135</v>
      </c>
      <c r="V93" s="1"/>
    </row>
    <row r="94" spans="1:22" ht="93.6" x14ac:dyDescent="0.3">
      <c r="A94" s="19">
        <f t="shared" si="1"/>
        <v>85</v>
      </c>
      <c r="B94" s="19" t="s">
        <v>97</v>
      </c>
      <c r="C94" s="20" t="s">
        <v>453</v>
      </c>
      <c r="D94" s="21" t="s">
        <v>387</v>
      </c>
      <c r="E94" s="20" t="s">
        <v>45</v>
      </c>
      <c r="F94" s="22" t="s">
        <v>78</v>
      </c>
      <c r="G94" s="22" t="s">
        <v>241</v>
      </c>
      <c r="H94" s="23">
        <v>36957.440000000002</v>
      </c>
      <c r="I94" s="23">
        <f>+Table1[[#This Row],[Monto Facturado DOP]]</f>
        <v>36957.440000000002</v>
      </c>
      <c r="J94" s="23">
        <f>+Table1[[#This Row],[Monto Facturado DOP]]-Table1[[#This Row],[Monto Pagado DOP]]</f>
        <v>0</v>
      </c>
      <c r="K94" s="24" t="s">
        <v>108</v>
      </c>
      <c r="L94" s="25">
        <f>+Table1[[#This Row],[Fecha de Documento]]+15</f>
        <v>45135</v>
      </c>
      <c r="V94" s="1"/>
    </row>
    <row r="95" spans="1:22" ht="93.6" x14ac:dyDescent="0.3">
      <c r="A95" s="19">
        <f t="shared" si="1"/>
        <v>86</v>
      </c>
      <c r="B95" s="19" t="s">
        <v>97</v>
      </c>
      <c r="C95" s="20" t="s">
        <v>302</v>
      </c>
      <c r="D95" s="21" t="s">
        <v>388</v>
      </c>
      <c r="E95" s="20" t="s">
        <v>79</v>
      </c>
      <c r="F95" s="22" t="s">
        <v>78</v>
      </c>
      <c r="G95" s="22" t="s">
        <v>242</v>
      </c>
      <c r="H95" s="23">
        <v>67425.649999999994</v>
      </c>
      <c r="I95" s="23">
        <f>+Table1[[#This Row],[Monto Facturado DOP]]</f>
        <v>67425.649999999994</v>
      </c>
      <c r="J95" s="23">
        <f>+Table1[[#This Row],[Monto Facturado DOP]]-Table1[[#This Row],[Monto Pagado DOP]]</f>
        <v>0</v>
      </c>
      <c r="K95" s="24" t="s">
        <v>108</v>
      </c>
      <c r="L95" s="25">
        <f>+Table1[[#This Row],[Fecha de Documento]]+15</f>
        <v>45126</v>
      </c>
      <c r="V95" s="1"/>
    </row>
    <row r="96" spans="1:22" ht="93.6" x14ac:dyDescent="0.3">
      <c r="A96" s="19">
        <f t="shared" si="1"/>
        <v>87</v>
      </c>
      <c r="B96" s="19" t="s">
        <v>97</v>
      </c>
      <c r="C96" s="20" t="s">
        <v>302</v>
      </c>
      <c r="D96" s="21" t="s">
        <v>388</v>
      </c>
      <c r="E96" s="20" t="s">
        <v>34</v>
      </c>
      <c r="F96" s="22" t="s">
        <v>78</v>
      </c>
      <c r="G96" s="22" t="s">
        <v>242</v>
      </c>
      <c r="H96" s="23">
        <v>66062.559999999998</v>
      </c>
      <c r="I96" s="23">
        <f>+Table1[[#This Row],[Monto Facturado DOP]]</f>
        <v>66062.559999999998</v>
      </c>
      <c r="J96" s="23">
        <f>+Table1[[#This Row],[Monto Facturado DOP]]-Table1[[#This Row],[Monto Pagado DOP]]</f>
        <v>0</v>
      </c>
      <c r="K96" s="24" t="s">
        <v>108</v>
      </c>
      <c r="L96" s="25">
        <f>+Table1[[#This Row],[Fecha de Documento]]+15</f>
        <v>45126</v>
      </c>
      <c r="V96" s="1"/>
    </row>
    <row r="97" spans="1:22" ht="109.2" x14ac:dyDescent="0.3">
      <c r="A97" s="19">
        <f t="shared" si="1"/>
        <v>88</v>
      </c>
      <c r="B97" s="19" t="s">
        <v>97</v>
      </c>
      <c r="C97" s="20" t="s">
        <v>305</v>
      </c>
      <c r="D97" s="21" t="s">
        <v>389</v>
      </c>
      <c r="E97" s="20" t="s">
        <v>44</v>
      </c>
      <c r="F97" s="22" t="s">
        <v>78</v>
      </c>
      <c r="G97" s="22" t="s">
        <v>243</v>
      </c>
      <c r="H97" s="23">
        <v>4779.46</v>
      </c>
      <c r="I97" s="23">
        <f>+Table1[[#This Row],[Monto Facturado DOP]]</f>
        <v>4779.46</v>
      </c>
      <c r="J97" s="23">
        <f>+Table1[[#This Row],[Monto Facturado DOP]]-Table1[[#This Row],[Monto Pagado DOP]]</f>
        <v>0</v>
      </c>
      <c r="K97" s="24" t="s">
        <v>108</v>
      </c>
      <c r="L97" s="25">
        <f>+Table1[[#This Row],[Fecha de Documento]]+15</f>
        <v>45125</v>
      </c>
      <c r="V97" s="1"/>
    </row>
    <row r="98" spans="1:22" ht="109.2" x14ac:dyDescent="0.3">
      <c r="A98" s="19">
        <f t="shared" si="1"/>
        <v>89</v>
      </c>
      <c r="B98" s="19" t="s">
        <v>97</v>
      </c>
      <c r="C98" s="20" t="s">
        <v>449</v>
      </c>
      <c r="D98" s="21" t="s">
        <v>390</v>
      </c>
      <c r="E98" s="20" t="s">
        <v>60</v>
      </c>
      <c r="F98" s="22" t="s">
        <v>78</v>
      </c>
      <c r="G98" s="22" t="s">
        <v>244</v>
      </c>
      <c r="H98" s="23">
        <v>37156.85</v>
      </c>
      <c r="I98" s="23">
        <f>+Table1[[#This Row],[Monto Facturado DOP]]</f>
        <v>37156.85</v>
      </c>
      <c r="J98" s="23">
        <f>+Table1[[#This Row],[Monto Facturado DOP]]-Table1[[#This Row],[Monto Pagado DOP]]</f>
        <v>0</v>
      </c>
      <c r="K98" s="24" t="s">
        <v>108</v>
      </c>
      <c r="L98" s="25">
        <f>+Table1[[#This Row],[Fecha de Documento]]+15</f>
        <v>45134</v>
      </c>
      <c r="V98" s="1"/>
    </row>
    <row r="99" spans="1:22" ht="109.2" x14ac:dyDescent="0.3">
      <c r="A99" s="19">
        <f t="shared" si="1"/>
        <v>90</v>
      </c>
      <c r="B99" s="19" t="s">
        <v>97</v>
      </c>
      <c r="C99" s="20" t="s">
        <v>449</v>
      </c>
      <c r="D99" s="21" t="s">
        <v>390</v>
      </c>
      <c r="E99" s="20" t="s">
        <v>44</v>
      </c>
      <c r="F99" s="22" t="s">
        <v>78</v>
      </c>
      <c r="G99" s="22" t="s">
        <v>244</v>
      </c>
      <c r="H99" s="23">
        <v>52057.21</v>
      </c>
      <c r="I99" s="23">
        <f>+Table1[[#This Row],[Monto Facturado DOP]]</f>
        <v>52057.21</v>
      </c>
      <c r="J99" s="23">
        <f>+Table1[[#This Row],[Monto Facturado DOP]]-Table1[[#This Row],[Monto Pagado DOP]]</f>
        <v>0</v>
      </c>
      <c r="K99" s="24" t="s">
        <v>108</v>
      </c>
      <c r="L99" s="25">
        <f>+Table1[[#This Row],[Fecha de Documento]]+15</f>
        <v>45134</v>
      </c>
      <c r="V99" s="1"/>
    </row>
    <row r="100" spans="1:22" ht="109.2" x14ac:dyDescent="0.3">
      <c r="A100" s="19">
        <f t="shared" si="1"/>
        <v>91</v>
      </c>
      <c r="B100" s="19" t="s">
        <v>97</v>
      </c>
      <c r="C100" s="20" t="s">
        <v>303</v>
      </c>
      <c r="D100" s="21" t="s">
        <v>391</v>
      </c>
      <c r="E100" s="20" t="s">
        <v>31</v>
      </c>
      <c r="F100" s="22" t="s">
        <v>78</v>
      </c>
      <c r="G100" s="22" t="s">
        <v>245</v>
      </c>
      <c r="H100" s="23">
        <v>23790</v>
      </c>
      <c r="I100" s="23">
        <f>+Table1[[#This Row],[Monto Facturado DOP]]</f>
        <v>23790</v>
      </c>
      <c r="J100" s="23">
        <f>+Table1[[#This Row],[Monto Facturado DOP]]-Table1[[#This Row],[Monto Pagado DOP]]</f>
        <v>0</v>
      </c>
      <c r="K100" s="24" t="s">
        <v>108</v>
      </c>
      <c r="L100" s="25">
        <f>+Table1[[#This Row],[Fecha de Documento]]+15</f>
        <v>45132</v>
      </c>
      <c r="V100" s="1"/>
    </row>
    <row r="101" spans="1:22" ht="109.2" x14ac:dyDescent="0.3">
      <c r="A101" s="19">
        <f t="shared" si="1"/>
        <v>92</v>
      </c>
      <c r="B101" s="19" t="s">
        <v>97</v>
      </c>
      <c r="C101" s="20" t="s">
        <v>460</v>
      </c>
      <c r="D101" s="21" t="s">
        <v>392</v>
      </c>
      <c r="E101" s="20" t="s">
        <v>80</v>
      </c>
      <c r="F101" s="22" t="s">
        <v>78</v>
      </c>
      <c r="G101" s="22" t="s">
        <v>246</v>
      </c>
      <c r="H101" s="23">
        <v>73911.5</v>
      </c>
      <c r="I101" s="23">
        <f>+Table1[[#This Row],[Monto Facturado DOP]]</f>
        <v>73911.5</v>
      </c>
      <c r="J101" s="23">
        <f>+Table1[[#This Row],[Monto Facturado DOP]]-Table1[[#This Row],[Monto Pagado DOP]]</f>
        <v>0</v>
      </c>
      <c r="K101" s="24" t="s">
        <v>108</v>
      </c>
      <c r="L101" s="25">
        <f>+Table1[[#This Row],[Fecha de Documento]]+15</f>
        <v>45143</v>
      </c>
      <c r="V101" s="1"/>
    </row>
    <row r="102" spans="1:22" ht="109.2" x14ac:dyDescent="0.3">
      <c r="A102" s="19">
        <f t="shared" si="1"/>
        <v>93</v>
      </c>
      <c r="B102" s="19" t="s">
        <v>97</v>
      </c>
      <c r="C102" s="20" t="s">
        <v>448</v>
      </c>
      <c r="D102" s="21" t="s">
        <v>393</v>
      </c>
      <c r="E102" s="20" t="s">
        <v>5</v>
      </c>
      <c r="F102" s="22" t="s">
        <v>81</v>
      </c>
      <c r="G102" s="22" t="s">
        <v>247</v>
      </c>
      <c r="H102" s="23">
        <v>54945</v>
      </c>
      <c r="I102" s="23">
        <f>+Table1[[#This Row],[Monto Facturado DOP]]</f>
        <v>54945</v>
      </c>
      <c r="J102" s="23">
        <f>+Table1[[#This Row],[Monto Facturado DOP]]-Table1[[#This Row],[Monto Pagado DOP]]</f>
        <v>0</v>
      </c>
      <c r="K102" s="24" t="s">
        <v>108</v>
      </c>
      <c r="L102" s="25">
        <f>+Table1[[#This Row],[Fecha de Documento]]+15</f>
        <v>45148</v>
      </c>
      <c r="V102" s="1"/>
    </row>
    <row r="103" spans="1:22" ht="78" x14ac:dyDescent="0.3">
      <c r="A103" s="19">
        <f t="shared" si="1"/>
        <v>94</v>
      </c>
      <c r="B103" s="19" t="s">
        <v>97</v>
      </c>
      <c r="C103" s="20" t="s">
        <v>455</v>
      </c>
      <c r="D103" s="21" t="s">
        <v>394</v>
      </c>
      <c r="E103" s="20" t="s">
        <v>24</v>
      </c>
      <c r="F103" s="22" t="s">
        <v>82</v>
      </c>
      <c r="G103" s="22" t="s">
        <v>248</v>
      </c>
      <c r="H103" s="23">
        <v>8440</v>
      </c>
      <c r="I103" s="23">
        <f>+Table1[[#This Row],[Monto Facturado DOP]]</f>
        <v>8440</v>
      </c>
      <c r="J103" s="23">
        <f>+Table1[[#This Row],[Monto Facturado DOP]]-Table1[[#This Row],[Monto Pagado DOP]]</f>
        <v>0</v>
      </c>
      <c r="K103" s="24" t="s">
        <v>108</v>
      </c>
      <c r="L103" s="25">
        <f>+Table1[[#This Row],[Fecha de Documento]]+15</f>
        <v>45129</v>
      </c>
      <c r="V103" s="1"/>
    </row>
    <row r="104" spans="1:22" ht="124.8" x14ac:dyDescent="0.3">
      <c r="A104" s="19">
        <f t="shared" si="1"/>
        <v>95</v>
      </c>
      <c r="B104" s="19" t="s">
        <v>97</v>
      </c>
      <c r="C104" s="20" t="s">
        <v>305</v>
      </c>
      <c r="D104" s="21" t="s">
        <v>395</v>
      </c>
      <c r="E104" s="20" t="s">
        <v>309</v>
      </c>
      <c r="F104" s="22" t="s">
        <v>152</v>
      </c>
      <c r="G104" s="22" t="s">
        <v>249</v>
      </c>
      <c r="H104" s="23">
        <v>124023.9</v>
      </c>
      <c r="I104" s="23">
        <f>+Table1[[#This Row],[Monto Facturado DOP]]</f>
        <v>124023.9</v>
      </c>
      <c r="J104" s="23">
        <f>+Table1[[#This Row],[Monto Facturado DOP]]-Table1[[#This Row],[Monto Pagado DOP]]</f>
        <v>0</v>
      </c>
      <c r="K104" s="24" t="s">
        <v>108</v>
      </c>
      <c r="L104" s="25">
        <f>+Table1[[#This Row],[Fecha de Documento]]+15</f>
        <v>45125</v>
      </c>
      <c r="V104" s="1"/>
    </row>
    <row r="105" spans="1:22" ht="93.6" x14ac:dyDescent="0.3">
      <c r="A105" s="19">
        <f t="shared" si="1"/>
        <v>96</v>
      </c>
      <c r="B105" s="19" t="s">
        <v>97</v>
      </c>
      <c r="C105" s="20" t="s">
        <v>450</v>
      </c>
      <c r="D105" s="21" t="s">
        <v>396</v>
      </c>
      <c r="E105" s="20" t="s">
        <v>29</v>
      </c>
      <c r="F105" s="22" t="s">
        <v>83</v>
      </c>
      <c r="G105" s="22" t="s">
        <v>250</v>
      </c>
      <c r="H105" s="23">
        <v>19950</v>
      </c>
      <c r="I105" s="23">
        <f>+Table1[[#This Row],[Monto Facturado DOP]]</f>
        <v>19950</v>
      </c>
      <c r="J105" s="23">
        <f>+Table1[[#This Row],[Monto Facturado DOP]]-Table1[[#This Row],[Monto Pagado DOP]]</f>
        <v>0</v>
      </c>
      <c r="K105" s="24" t="s">
        <v>108</v>
      </c>
      <c r="L105" s="25">
        <f>+Table1[[#This Row],[Fecha de Documento]]+15</f>
        <v>45136</v>
      </c>
      <c r="V105" s="1"/>
    </row>
    <row r="106" spans="1:22" ht="93.6" x14ac:dyDescent="0.3">
      <c r="A106" s="19">
        <f t="shared" si="1"/>
        <v>97</v>
      </c>
      <c r="B106" s="19" t="s">
        <v>97</v>
      </c>
      <c r="C106" s="20" t="s">
        <v>450</v>
      </c>
      <c r="D106" s="21" t="s">
        <v>396</v>
      </c>
      <c r="E106" s="20" t="s">
        <v>59</v>
      </c>
      <c r="F106" s="22" t="s">
        <v>83</v>
      </c>
      <c r="G106" s="22" t="s">
        <v>250</v>
      </c>
      <c r="H106" s="23">
        <v>20130.400000000001</v>
      </c>
      <c r="I106" s="23">
        <f>+Table1[[#This Row],[Monto Facturado DOP]]</f>
        <v>20130.400000000001</v>
      </c>
      <c r="J106" s="23">
        <f>+Table1[[#This Row],[Monto Facturado DOP]]-Table1[[#This Row],[Monto Pagado DOP]]</f>
        <v>0</v>
      </c>
      <c r="K106" s="24" t="s">
        <v>108</v>
      </c>
      <c r="L106" s="25">
        <f>+Table1[[#This Row],[Fecha de Documento]]+15</f>
        <v>45136</v>
      </c>
      <c r="V106" s="1"/>
    </row>
    <row r="107" spans="1:22" ht="109.2" x14ac:dyDescent="0.3">
      <c r="A107" s="19">
        <f t="shared" si="1"/>
        <v>98</v>
      </c>
      <c r="B107" s="19" t="s">
        <v>97</v>
      </c>
      <c r="C107" s="20" t="s">
        <v>453</v>
      </c>
      <c r="D107" s="21" t="s">
        <v>397</v>
      </c>
      <c r="E107" s="20" t="s">
        <v>50</v>
      </c>
      <c r="F107" s="22" t="s">
        <v>83</v>
      </c>
      <c r="G107" s="22" t="s">
        <v>251</v>
      </c>
      <c r="H107" s="23">
        <v>89850</v>
      </c>
      <c r="I107" s="23">
        <f>+Table1[[#This Row],[Monto Facturado DOP]]</f>
        <v>89850</v>
      </c>
      <c r="J107" s="23">
        <f>+Table1[[#This Row],[Monto Facturado DOP]]-Table1[[#This Row],[Monto Pagado DOP]]</f>
        <v>0</v>
      </c>
      <c r="K107" s="24" t="s">
        <v>108</v>
      </c>
      <c r="L107" s="25">
        <f>+Table1[[#This Row],[Fecha de Documento]]+15</f>
        <v>45135</v>
      </c>
      <c r="V107" s="1"/>
    </row>
    <row r="108" spans="1:22" ht="93.6" x14ac:dyDescent="0.3">
      <c r="A108" s="19">
        <f t="shared" si="1"/>
        <v>99</v>
      </c>
      <c r="B108" s="19" t="s">
        <v>97</v>
      </c>
      <c r="C108" s="20" t="s">
        <v>448</v>
      </c>
      <c r="D108" s="21" t="s">
        <v>398</v>
      </c>
      <c r="E108" s="20" t="s">
        <v>10</v>
      </c>
      <c r="F108" s="22" t="s">
        <v>153</v>
      </c>
      <c r="G108" s="22" t="s">
        <v>252</v>
      </c>
      <c r="H108" s="23">
        <v>127500</v>
      </c>
      <c r="I108" s="23">
        <f>+Table1[[#This Row],[Monto Facturado DOP]]</f>
        <v>127500</v>
      </c>
      <c r="J108" s="23">
        <f>+Table1[[#This Row],[Monto Facturado DOP]]-Table1[[#This Row],[Monto Pagado DOP]]</f>
        <v>0</v>
      </c>
      <c r="K108" s="24" t="s">
        <v>108</v>
      </c>
      <c r="L108" s="25">
        <f>+Table1[[#This Row],[Fecha de Documento]]+15</f>
        <v>45148</v>
      </c>
      <c r="V108" s="1"/>
    </row>
    <row r="109" spans="1:22" ht="93.6" x14ac:dyDescent="0.3">
      <c r="A109" s="19">
        <f t="shared" si="1"/>
        <v>100</v>
      </c>
      <c r="B109" s="19" t="s">
        <v>97</v>
      </c>
      <c r="C109" s="20" t="s">
        <v>303</v>
      </c>
      <c r="D109" s="21" t="s">
        <v>399</v>
      </c>
      <c r="E109" s="20" t="s">
        <v>43</v>
      </c>
      <c r="F109" s="22" t="s">
        <v>154</v>
      </c>
      <c r="G109" s="22" t="s">
        <v>253</v>
      </c>
      <c r="H109" s="23">
        <v>398840</v>
      </c>
      <c r="I109" s="23">
        <f>+Table1[[#This Row],[Monto Facturado DOP]]</f>
        <v>398840</v>
      </c>
      <c r="J109" s="23">
        <f>+Table1[[#This Row],[Monto Facturado DOP]]-Table1[[#This Row],[Monto Pagado DOP]]</f>
        <v>0</v>
      </c>
      <c r="K109" s="24" t="s">
        <v>108</v>
      </c>
      <c r="L109" s="25">
        <f>+Table1[[#This Row],[Fecha de Documento]]+15</f>
        <v>45132</v>
      </c>
      <c r="V109" s="1"/>
    </row>
    <row r="110" spans="1:22" ht="140.4" x14ac:dyDescent="0.3">
      <c r="A110" s="19">
        <f t="shared" si="1"/>
        <v>101</v>
      </c>
      <c r="B110" s="19" t="s">
        <v>97</v>
      </c>
      <c r="C110" s="20" t="s">
        <v>302</v>
      </c>
      <c r="D110" s="21" t="s">
        <v>400</v>
      </c>
      <c r="E110" s="20" t="s">
        <v>20</v>
      </c>
      <c r="F110" s="22" t="s">
        <v>155</v>
      </c>
      <c r="G110" s="22" t="s">
        <v>254</v>
      </c>
      <c r="H110" s="23">
        <v>40061</v>
      </c>
      <c r="I110" s="23">
        <f>+Table1[[#This Row],[Monto Facturado DOP]]</f>
        <v>40061</v>
      </c>
      <c r="J110" s="23">
        <f>+Table1[[#This Row],[Monto Facturado DOP]]-Table1[[#This Row],[Monto Pagado DOP]]</f>
        <v>0</v>
      </c>
      <c r="K110" s="24" t="s">
        <v>108</v>
      </c>
      <c r="L110" s="25">
        <f>+Table1[[#This Row],[Fecha de Documento]]+15</f>
        <v>45126</v>
      </c>
      <c r="V110" s="1"/>
    </row>
    <row r="111" spans="1:22" ht="124.8" x14ac:dyDescent="0.3">
      <c r="A111" s="19">
        <f t="shared" si="1"/>
        <v>102</v>
      </c>
      <c r="B111" s="19" t="s">
        <v>97</v>
      </c>
      <c r="C111" s="20" t="s">
        <v>457</v>
      </c>
      <c r="D111" s="21" t="s">
        <v>401</v>
      </c>
      <c r="E111" s="20" t="s">
        <v>57</v>
      </c>
      <c r="F111" s="22" t="s">
        <v>156</v>
      </c>
      <c r="G111" s="22" t="s">
        <v>255</v>
      </c>
      <c r="H111" s="23">
        <v>313573.2</v>
      </c>
      <c r="I111" s="23">
        <f>+Table1[[#This Row],[Monto Facturado DOP]]</f>
        <v>313573.2</v>
      </c>
      <c r="J111" s="23">
        <f>+Table1[[#This Row],[Monto Facturado DOP]]-Table1[[#This Row],[Monto Pagado DOP]]</f>
        <v>0</v>
      </c>
      <c r="K111" s="24" t="s">
        <v>108</v>
      </c>
      <c r="L111" s="25">
        <f>+Table1[[#This Row],[Fecha de Documento]]+15</f>
        <v>45153</v>
      </c>
      <c r="V111" s="1"/>
    </row>
    <row r="112" spans="1:22" ht="93.6" x14ac:dyDescent="0.3">
      <c r="A112" s="19">
        <f t="shared" si="1"/>
        <v>103</v>
      </c>
      <c r="B112" s="19" t="s">
        <v>97</v>
      </c>
      <c r="C112" s="20" t="s">
        <v>459</v>
      </c>
      <c r="D112" s="21" t="s">
        <v>402</v>
      </c>
      <c r="E112" s="20" t="s">
        <v>37</v>
      </c>
      <c r="F112" s="22" t="s">
        <v>84</v>
      </c>
      <c r="G112" s="22" t="s">
        <v>256</v>
      </c>
      <c r="H112" s="23">
        <v>54291.28</v>
      </c>
      <c r="I112" s="23">
        <f>+Table1[[#This Row],[Monto Facturado DOP]]</f>
        <v>54291.28</v>
      </c>
      <c r="J112" s="23">
        <f>+Table1[[#This Row],[Monto Facturado DOP]]-Table1[[#This Row],[Monto Pagado DOP]]</f>
        <v>0</v>
      </c>
      <c r="K112" s="24" t="s">
        <v>108</v>
      </c>
      <c r="L112" s="25">
        <f>+Table1[[#This Row],[Fecha de Documento]]+15</f>
        <v>45141</v>
      </c>
      <c r="V112" s="1"/>
    </row>
    <row r="113" spans="1:22" ht="156" x14ac:dyDescent="0.3">
      <c r="A113" s="19">
        <f t="shared" si="1"/>
        <v>104</v>
      </c>
      <c r="B113" s="19" t="s">
        <v>97</v>
      </c>
      <c r="C113" s="20" t="s">
        <v>453</v>
      </c>
      <c r="D113" s="21" t="s">
        <v>403</v>
      </c>
      <c r="E113" s="20" t="s">
        <v>314</v>
      </c>
      <c r="F113" s="22" t="s">
        <v>85</v>
      </c>
      <c r="G113" s="22" t="s">
        <v>257</v>
      </c>
      <c r="H113" s="23">
        <v>389400</v>
      </c>
      <c r="I113" s="23">
        <f>+Table1[[#This Row],[Monto Facturado DOP]]</f>
        <v>389400</v>
      </c>
      <c r="J113" s="23">
        <f>+Table1[[#This Row],[Monto Facturado DOP]]-Table1[[#This Row],[Monto Pagado DOP]]</f>
        <v>0</v>
      </c>
      <c r="K113" s="24" t="s">
        <v>108</v>
      </c>
      <c r="L113" s="25">
        <f>+Table1[[#This Row],[Fecha de Documento]]+15</f>
        <v>45135</v>
      </c>
      <c r="V113" s="1"/>
    </row>
    <row r="114" spans="1:22" ht="124.8" x14ac:dyDescent="0.3">
      <c r="A114" s="19">
        <f t="shared" si="1"/>
        <v>105</v>
      </c>
      <c r="B114" s="19" t="s">
        <v>97</v>
      </c>
      <c r="C114" s="20" t="s">
        <v>302</v>
      </c>
      <c r="D114" s="21" t="s">
        <v>404</v>
      </c>
      <c r="E114" s="20" t="s">
        <v>41</v>
      </c>
      <c r="F114" s="22" t="s">
        <v>85</v>
      </c>
      <c r="G114" s="22" t="s">
        <v>258</v>
      </c>
      <c r="H114" s="23">
        <v>64605</v>
      </c>
      <c r="I114" s="23">
        <f>+Table1[[#This Row],[Monto Facturado DOP]]</f>
        <v>64605</v>
      </c>
      <c r="J114" s="23">
        <f>+Table1[[#This Row],[Monto Facturado DOP]]-Table1[[#This Row],[Monto Pagado DOP]]</f>
        <v>0</v>
      </c>
      <c r="K114" s="24" t="s">
        <v>108</v>
      </c>
      <c r="L114" s="25">
        <f>+Table1[[#This Row],[Fecha de Documento]]+15</f>
        <v>45126</v>
      </c>
      <c r="V114" s="1"/>
    </row>
    <row r="115" spans="1:22" ht="124.8" x14ac:dyDescent="0.3">
      <c r="A115" s="19">
        <f t="shared" si="1"/>
        <v>106</v>
      </c>
      <c r="B115" s="19" t="s">
        <v>97</v>
      </c>
      <c r="C115" s="20" t="s">
        <v>458</v>
      </c>
      <c r="D115" s="21" t="s">
        <v>405</v>
      </c>
      <c r="E115" s="20" t="s">
        <v>12</v>
      </c>
      <c r="F115" s="22" t="s">
        <v>157</v>
      </c>
      <c r="G115" s="22" t="s">
        <v>259</v>
      </c>
      <c r="H115" s="23">
        <v>35400</v>
      </c>
      <c r="I115" s="23">
        <f>+Table1[[#This Row],[Monto Facturado DOP]]</f>
        <v>35400</v>
      </c>
      <c r="J115" s="23">
        <f>+Table1[[#This Row],[Monto Facturado DOP]]-Table1[[#This Row],[Monto Pagado DOP]]</f>
        <v>0</v>
      </c>
      <c r="K115" s="24" t="s">
        <v>108</v>
      </c>
      <c r="L115" s="25">
        <f>+Table1[[#This Row],[Fecha de Documento]]+15</f>
        <v>45149</v>
      </c>
      <c r="V115" s="1"/>
    </row>
    <row r="116" spans="1:22" ht="109.2" x14ac:dyDescent="0.3">
      <c r="A116" s="19">
        <f t="shared" si="1"/>
        <v>107</v>
      </c>
      <c r="B116" s="19" t="s">
        <v>97</v>
      </c>
      <c r="C116" s="20" t="s">
        <v>302</v>
      </c>
      <c r="D116" s="21" t="s">
        <v>406</v>
      </c>
      <c r="E116" s="20" t="s">
        <v>13</v>
      </c>
      <c r="F116" s="22" t="s">
        <v>157</v>
      </c>
      <c r="G116" s="22" t="s">
        <v>260</v>
      </c>
      <c r="H116" s="23">
        <v>93456</v>
      </c>
      <c r="I116" s="23">
        <f>+Table1[[#This Row],[Monto Facturado DOP]]</f>
        <v>93456</v>
      </c>
      <c r="J116" s="23">
        <f>+Table1[[#This Row],[Monto Facturado DOP]]-Table1[[#This Row],[Monto Pagado DOP]]</f>
        <v>0</v>
      </c>
      <c r="K116" s="24" t="s">
        <v>108</v>
      </c>
      <c r="L116" s="25">
        <f>+Table1[[#This Row],[Fecha de Documento]]+15</f>
        <v>45126</v>
      </c>
      <c r="V116" s="1"/>
    </row>
    <row r="117" spans="1:22" ht="109.2" x14ac:dyDescent="0.3">
      <c r="A117" s="19">
        <f t="shared" si="1"/>
        <v>108</v>
      </c>
      <c r="B117" s="19" t="s">
        <v>97</v>
      </c>
      <c r="C117" s="20" t="s">
        <v>305</v>
      </c>
      <c r="D117" s="21" t="s">
        <v>407</v>
      </c>
      <c r="E117" s="20" t="s">
        <v>9</v>
      </c>
      <c r="F117" s="22" t="s">
        <v>158</v>
      </c>
      <c r="G117" s="22" t="s">
        <v>261</v>
      </c>
      <c r="H117" s="23">
        <v>9180.4</v>
      </c>
      <c r="I117" s="23">
        <f>+Table1[[#This Row],[Monto Facturado DOP]]</f>
        <v>9180.4</v>
      </c>
      <c r="J117" s="23">
        <f>+Table1[[#This Row],[Monto Facturado DOP]]-Table1[[#This Row],[Monto Pagado DOP]]</f>
        <v>0</v>
      </c>
      <c r="K117" s="24" t="s">
        <v>108</v>
      </c>
      <c r="L117" s="25">
        <f>+Table1[[#This Row],[Fecha de Documento]]+15</f>
        <v>45125</v>
      </c>
      <c r="V117" s="1"/>
    </row>
    <row r="118" spans="1:22" ht="156" x14ac:dyDescent="0.3">
      <c r="A118" s="19">
        <f t="shared" si="1"/>
        <v>109</v>
      </c>
      <c r="B118" s="19" t="s">
        <v>97</v>
      </c>
      <c r="C118" s="20" t="s">
        <v>450</v>
      </c>
      <c r="D118" s="21" t="s">
        <v>408</v>
      </c>
      <c r="E118" s="20" t="s">
        <v>12</v>
      </c>
      <c r="F118" s="22" t="s">
        <v>159</v>
      </c>
      <c r="G118" s="22" t="s">
        <v>262</v>
      </c>
      <c r="H118" s="23">
        <v>201550</v>
      </c>
      <c r="I118" s="23">
        <f>+Table1[[#This Row],[Monto Facturado DOP]]</f>
        <v>201550</v>
      </c>
      <c r="J118" s="23">
        <f>+Table1[[#This Row],[Monto Facturado DOP]]-Table1[[#This Row],[Monto Pagado DOP]]</f>
        <v>0</v>
      </c>
      <c r="K118" s="24" t="s">
        <v>108</v>
      </c>
      <c r="L118" s="25">
        <f>+Table1[[#This Row],[Fecha de Documento]]+15</f>
        <v>45136</v>
      </c>
      <c r="V118" s="1"/>
    </row>
    <row r="119" spans="1:22" ht="109.2" x14ac:dyDescent="0.3">
      <c r="A119" s="19">
        <f t="shared" si="1"/>
        <v>110</v>
      </c>
      <c r="B119" s="19" t="s">
        <v>97</v>
      </c>
      <c r="C119" s="20" t="s">
        <v>461</v>
      </c>
      <c r="D119" s="21" t="s">
        <v>409</v>
      </c>
      <c r="E119" s="20" t="s">
        <v>71</v>
      </c>
      <c r="F119" s="22" t="s">
        <v>86</v>
      </c>
      <c r="G119" s="22" t="s">
        <v>263</v>
      </c>
      <c r="H119" s="23">
        <v>228023.36</v>
      </c>
      <c r="I119" s="23">
        <f>+Table1[[#This Row],[Monto Facturado DOP]]</f>
        <v>228023.36</v>
      </c>
      <c r="J119" s="23">
        <f>+Table1[[#This Row],[Monto Facturado DOP]]-Table1[[#This Row],[Monto Pagado DOP]]</f>
        <v>0</v>
      </c>
      <c r="K119" s="24" t="s">
        <v>108</v>
      </c>
      <c r="L119" s="25">
        <f>+Table1[[#This Row],[Fecha de Documento]]+15</f>
        <v>45128</v>
      </c>
      <c r="V119" s="1"/>
    </row>
    <row r="120" spans="1:22" ht="109.2" x14ac:dyDescent="0.3">
      <c r="A120" s="19">
        <f t="shared" si="1"/>
        <v>111</v>
      </c>
      <c r="B120" s="19" t="s">
        <v>97</v>
      </c>
      <c r="C120" s="20" t="s">
        <v>453</v>
      </c>
      <c r="D120" s="21" t="s">
        <v>410</v>
      </c>
      <c r="E120" s="20" t="s">
        <v>37</v>
      </c>
      <c r="F120" s="22" t="s">
        <v>87</v>
      </c>
      <c r="G120" s="22" t="s">
        <v>264</v>
      </c>
      <c r="H120" s="23">
        <v>17050</v>
      </c>
      <c r="I120" s="23">
        <f>+Table1[[#This Row],[Monto Facturado DOP]]</f>
        <v>17050</v>
      </c>
      <c r="J120" s="23">
        <f>+Table1[[#This Row],[Monto Facturado DOP]]-Table1[[#This Row],[Monto Pagado DOP]]</f>
        <v>0</v>
      </c>
      <c r="K120" s="24" t="s">
        <v>108</v>
      </c>
      <c r="L120" s="25">
        <f>+Table1[[#This Row],[Fecha de Documento]]+15</f>
        <v>45135</v>
      </c>
      <c r="V120" s="1"/>
    </row>
    <row r="121" spans="1:22" ht="140.4" x14ac:dyDescent="0.3">
      <c r="A121" s="19">
        <f t="shared" si="1"/>
        <v>112</v>
      </c>
      <c r="B121" s="19" t="s">
        <v>97</v>
      </c>
      <c r="C121" s="20" t="s">
        <v>462</v>
      </c>
      <c r="D121" s="21" t="s">
        <v>411</v>
      </c>
      <c r="E121" s="20" t="s">
        <v>315</v>
      </c>
      <c r="F121" s="22" t="s">
        <v>160</v>
      </c>
      <c r="G121" s="22" t="s">
        <v>265</v>
      </c>
      <c r="H121" s="23">
        <v>297438.84999999998</v>
      </c>
      <c r="I121" s="23">
        <f>+Table1[[#This Row],[Monto Facturado DOP]]</f>
        <v>297438.84999999998</v>
      </c>
      <c r="J121" s="23">
        <f>+Table1[[#This Row],[Monto Facturado DOP]]-Table1[[#This Row],[Monto Pagado DOP]]</f>
        <v>0</v>
      </c>
      <c r="K121" s="24" t="s">
        <v>108</v>
      </c>
      <c r="L121" s="25">
        <f>+Table1[[#This Row],[Fecha de Documento]]+15</f>
        <v>45146</v>
      </c>
      <c r="V121" s="1"/>
    </row>
    <row r="122" spans="1:22" ht="109.2" x14ac:dyDescent="0.3">
      <c r="A122" s="19">
        <f t="shared" si="1"/>
        <v>113</v>
      </c>
      <c r="B122" s="19" t="s">
        <v>97</v>
      </c>
      <c r="C122" s="20" t="s">
        <v>453</v>
      </c>
      <c r="D122" s="21" t="s">
        <v>412</v>
      </c>
      <c r="E122" s="20" t="s">
        <v>309</v>
      </c>
      <c r="F122" s="22" t="s">
        <v>88</v>
      </c>
      <c r="G122" s="22" t="s">
        <v>266</v>
      </c>
      <c r="H122" s="23">
        <v>55790.400000000001</v>
      </c>
      <c r="I122" s="23">
        <f>+Table1[[#This Row],[Monto Facturado DOP]]</f>
        <v>55790.400000000001</v>
      </c>
      <c r="J122" s="23">
        <f>+Table1[[#This Row],[Monto Facturado DOP]]-Table1[[#This Row],[Monto Pagado DOP]]</f>
        <v>0</v>
      </c>
      <c r="K122" s="24" t="s">
        <v>108</v>
      </c>
      <c r="L122" s="25">
        <f>+Table1[[#This Row],[Fecha de Documento]]+15</f>
        <v>45135</v>
      </c>
      <c r="V122" s="1"/>
    </row>
    <row r="123" spans="1:22" ht="124.8" x14ac:dyDescent="0.3">
      <c r="A123" s="19">
        <f t="shared" si="1"/>
        <v>114</v>
      </c>
      <c r="B123" s="19" t="s">
        <v>97</v>
      </c>
      <c r="C123" s="20" t="s">
        <v>452</v>
      </c>
      <c r="D123" s="21" t="s">
        <v>413</v>
      </c>
      <c r="E123" s="20" t="s">
        <v>89</v>
      </c>
      <c r="F123" s="22" t="s">
        <v>88</v>
      </c>
      <c r="G123" s="22" t="s">
        <v>267</v>
      </c>
      <c r="H123" s="23">
        <v>29060</v>
      </c>
      <c r="I123" s="23">
        <f>+Table1[[#This Row],[Monto Facturado DOP]]</f>
        <v>29060</v>
      </c>
      <c r="J123" s="23">
        <f>+Table1[[#This Row],[Monto Facturado DOP]]-Table1[[#This Row],[Monto Pagado DOP]]</f>
        <v>0</v>
      </c>
      <c r="K123" s="24" t="s">
        <v>108</v>
      </c>
      <c r="L123" s="25">
        <f>+Table1[[#This Row],[Fecha de Documento]]+15</f>
        <v>45142</v>
      </c>
      <c r="V123" s="1"/>
    </row>
    <row r="124" spans="1:22" ht="109.2" x14ac:dyDescent="0.3">
      <c r="A124" s="19">
        <f t="shared" si="1"/>
        <v>115</v>
      </c>
      <c r="B124" s="19" t="s">
        <v>97</v>
      </c>
      <c r="C124" s="20" t="s">
        <v>458</v>
      </c>
      <c r="D124" s="21" t="s">
        <v>414</v>
      </c>
      <c r="E124" s="20" t="s">
        <v>57</v>
      </c>
      <c r="F124" s="22" t="s">
        <v>161</v>
      </c>
      <c r="G124" s="22" t="s">
        <v>268</v>
      </c>
      <c r="H124" s="23">
        <v>38232</v>
      </c>
      <c r="I124" s="23">
        <f>+Table1[[#This Row],[Monto Facturado DOP]]</f>
        <v>38232</v>
      </c>
      <c r="J124" s="23">
        <f>+Table1[[#This Row],[Monto Facturado DOP]]-Table1[[#This Row],[Monto Pagado DOP]]</f>
        <v>0</v>
      </c>
      <c r="K124" s="24" t="s">
        <v>108</v>
      </c>
      <c r="L124" s="25">
        <f>+Table1[[#This Row],[Fecha de Documento]]+15</f>
        <v>45149</v>
      </c>
      <c r="V124" s="1"/>
    </row>
    <row r="125" spans="1:22" ht="93.6" x14ac:dyDescent="0.3">
      <c r="A125" s="19">
        <f t="shared" si="1"/>
        <v>116</v>
      </c>
      <c r="B125" s="19" t="s">
        <v>97</v>
      </c>
      <c r="C125" s="20" t="s">
        <v>448</v>
      </c>
      <c r="D125" s="21" t="s">
        <v>415</v>
      </c>
      <c r="E125" s="20" t="s">
        <v>7</v>
      </c>
      <c r="F125" s="22" t="s">
        <v>161</v>
      </c>
      <c r="G125" s="22" t="s">
        <v>269</v>
      </c>
      <c r="H125" s="23">
        <v>50504</v>
      </c>
      <c r="I125" s="23">
        <f>+Table1[[#This Row],[Monto Facturado DOP]]</f>
        <v>50504</v>
      </c>
      <c r="J125" s="23">
        <f>+Table1[[#This Row],[Monto Facturado DOP]]-Table1[[#This Row],[Monto Pagado DOP]]</f>
        <v>0</v>
      </c>
      <c r="K125" s="24" t="s">
        <v>108</v>
      </c>
      <c r="L125" s="25">
        <f>+Table1[[#This Row],[Fecha de Documento]]+15</f>
        <v>45148</v>
      </c>
      <c r="V125" s="1"/>
    </row>
    <row r="126" spans="1:22" ht="109.2" x14ac:dyDescent="0.3">
      <c r="A126" s="19">
        <f t="shared" si="1"/>
        <v>117</v>
      </c>
      <c r="B126" s="19" t="s">
        <v>97</v>
      </c>
      <c r="C126" s="20" t="s">
        <v>458</v>
      </c>
      <c r="D126" s="21" t="s">
        <v>416</v>
      </c>
      <c r="E126" s="20" t="s">
        <v>309</v>
      </c>
      <c r="F126" s="22" t="s">
        <v>161</v>
      </c>
      <c r="G126" s="22" t="s">
        <v>270</v>
      </c>
      <c r="H126" s="23">
        <v>91756.800000000003</v>
      </c>
      <c r="I126" s="23">
        <f>+Table1[[#This Row],[Monto Facturado DOP]]</f>
        <v>91756.800000000003</v>
      </c>
      <c r="J126" s="23">
        <f>+Table1[[#This Row],[Monto Facturado DOP]]-Table1[[#This Row],[Monto Pagado DOP]]</f>
        <v>0</v>
      </c>
      <c r="K126" s="24" t="s">
        <v>108</v>
      </c>
      <c r="L126" s="25">
        <f>+Table1[[#This Row],[Fecha de Documento]]+15</f>
        <v>45149</v>
      </c>
      <c r="V126" s="1"/>
    </row>
    <row r="127" spans="1:22" ht="109.2" x14ac:dyDescent="0.3">
      <c r="A127" s="19">
        <f t="shared" si="1"/>
        <v>118</v>
      </c>
      <c r="B127" s="19" t="s">
        <v>97</v>
      </c>
      <c r="C127" s="20" t="s">
        <v>451</v>
      </c>
      <c r="D127" s="21" t="s">
        <v>417</v>
      </c>
      <c r="E127" s="20" t="s">
        <v>47</v>
      </c>
      <c r="F127" s="22" t="s">
        <v>162</v>
      </c>
      <c r="G127" s="22" t="s">
        <v>271</v>
      </c>
      <c r="H127" s="23">
        <v>93600.01</v>
      </c>
      <c r="I127" s="23">
        <f>+Table1[[#This Row],[Monto Facturado DOP]]</f>
        <v>93600.01</v>
      </c>
      <c r="J127" s="23">
        <f>+Table1[[#This Row],[Monto Facturado DOP]]-Table1[[#This Row],[Monto Pagado DOP]]</f>
        <v>0</v>
      </c>
      <c r="K127" s="24" t="s">
        <v>108</v>
      </c>
      <c r="L127" s="25">
        <f>+Table1[[#This Row],[Fecha de Documento]]+15</f>
        <v>45147</v>
      </c>
      <c r="V127" s="1"/>
    </row>
    <row r="128" spans="1:22" ht="109.2" x14ac:dyDescent="0.3">
      <c r="A128" s="19">
        <f t="shared" si="1"/>
        <v>119</v>
      </c>
      <c r="B128" s="19" t="s">
        <v>97</v>
      </c>
      <c r="C128" s="20" t="s">
        <v>305</v>
      </c>
      <c r="D128" s="21" t="s">
        <v>418</v>
      </c>
      <c r="E128" s="20" t="s">
        <v>38</v>
      </c>
      <c r="F128" s="22" t="s">
        <v>163</v>
      </c>
      <c r="G128" s="22" t="s">
        <v>272</v>
      </c>
      <c r="H128" s="23">
        <v>366508</v>
      </c>
      <c r="I128" s="23">
        <f>+Table1[[#This Row],[Monto Facturado DOP]]</f>
        <v>366508</v>
      </c>
      <c r="J128" s="23">
        <f>+Table1[[#This Row],[Monto Facturado DOP]]-Table1[[#This Row],[Monto Pagado DOP]]</f>
        <v>0</v>
      </c>
      <c r="K128" s="24" t="s">
        <v>108</v>
      </c>
      <c r="L128" s="25">
        <f>+Table1[[#This Row],[Fecha de Documento]]+15</f>
        <v>45125</v>
      </c>
      <c r="V128" s="1"/>
    </row>
    <row r="129" spans="1:22" ht="93.6" x14ac:dyDescent="0.3">
      <c r="A129" s="19">
        <f t="shared" si="1"/>
        <v>120</v>
      </c>
      <c r="B129" s="19" t="s">
        <v>97</v>
      </c>
      <c r="C129" s="20" t="s">
        <v>454</v>
      </c>
      <c r="D129" s="21" t="s">
        <v>419</v>
      </c>
      <c r="E129" s="20" t="s">
        <v>11</v>
      </c>
      <c r="F129" s="22" t="s">
        <v>90</v>
      </c>
      <c r="G129" s="22" t="s">
        <v>273</v>
      </c>
      <c r="H129" s="23">
        <v>44250</v>
      </c>
      <c r="I129" s="23">
        <f>+Table1[[#This Row],[Monto Facturado DOP]]</f>
        <v>44250</v>
      </c>
      <c r="J129" s="23">
        <f>+Table1[[#This Row],[Monto Facturado DOP]]-Table1[[#This Row],[Monto Pagado DOP]]</f>
        <v>0</v>
      </c>
      <c r="K129" s="24" t="s">
        <v>108</v>
      </c>
      <c r="L129" s="25">
        <f>+Table1[[#This Row],[Fecha de Documento]]+15</f>
        <v>45127</v>
      </c>
      <c r="V129" s="1"/>
    </row>
    <row r="130" spans="1:22" ht="93.6" x14ac:dyDescent="0.3">
      <c r="A130" s="19">
        <f t="shared" si="1"/>
        <v>121</v>
      </c>
      <c r="B130" s="19" t="s">
        <v>97</v>
      </c>
      <c r="C130" s="20" t="s">
        <v>461</v>
      </c>
      <c r="D130" s="21" t="s">
        <v>420</v>
      </c>
      <c r="E130" s="20" t="s">
        <v>4</v>
      </c>
      <c r="F130" s="22" t="s">
        <v>90</v>
      </c>
      <c r="G130" s="22" t="s">
        <v>274</v>
      </c>
      <c r="H130" s="23">
        <v>176404.1</v>
      </c>
      <c r="I130" s="23">
        <f>+Table1[[#This Row],[Monto Facturado DOP]]</f>
        <v>176404.1</v>
      </c>
      <c r="J130" s="23">
        <f>+Table1[[#This Row],[Monto Facturado DOP]]-Table1[[#This Row],[Monto Pagado DOP]]</f>
        <v>0</v>
      </c>
      <c r="K130" s="24" t="s">
        <v>108</v>
      </c>
      <c r="L130" s="25">
        <f>+Table1[[#This Row],[Fecha de Documento]]+15</f>
        <v>45128</v>
      </c>
      <c r="V130" s="1"/>
    </row>
    <row r="131" spans="1:22" ht="124.8" x14ac:dyDescent="0.3">
      <c r="A131" s="19">
        <f t="shared" si="1"/>
        <v>122</v>
      </c>
      <c r="B131" s="19" t="s">
        <v>97</v>
      </c>
      <c r="C131" s="20" t="s">
        <v>460</v>
      </c>
      <c r="D131" s="21" t="s">
        <v>421</v>
      </c>
      <c r="E131" s="20" t="s">
        <v>15</v>
      </c>
      <c r="F131" s="22" t="s">
        <v>90</v>
      </c>
      <c r="G131" s="22" t="s">
        <v>275</v>
      </c>
      <c r="H131" s="23">
        <v>37505.85</v>
      </c>
      <c r="I131" s="23">
        <f>+Table1[[#This Row],[Monto Facturado DOP]]</f>
        <v>37505.85</v>
      </c>
      <c r="J131" s="23">
        <f>+Table1[[#This Row],[Monto Facturado DOP]]-Table1[[#This Row],[Monto Pagado DOP]]</f>
        <v>0</v>
      </c>
      <c r="K131" s="24" t="s">
        <v>108</v>
      </c>
      <c r="L131" s="25">
        <f>+Table1[[#This Row],[Fecha de Documento]]+15</f>
        <v>45143</v>
      </c>
      <c r="V131" s="1"/>
    </row>
    <row r="132" spans="1:22" ht="109.2" x14ac:dyDescent="0.3">
      <c r="A132" s="19">
        <f t="shared" si="1"/>
        <v>123</v>
      </c>
      <c r="B132" s="19" t="s">
        <v>97</v>
      </c>
      <c r="C132" s="20" t="s">
        <v>452</v>
      </c>
      <c r="D132" s="21" t="s">
        <v>422</v>
      </c>
      <c r="E132" s="20" t="s">
        <v>15</v>
      </c>
      <c r="F132" s="22" t="s">
        <v>90</v>
      </c>
      <c r="G132" s="22" t="s">
        <v>276</v>
      </c>
      <c r="H132" s="23">
        <v>39419.699999999997</v>
      </c>
      <c r="I132" s="23">
        <f>+Table1[[#This Row],[Monto Facturado DOP]]</f>
        <v>39419.699999999997</v>
      </c>
      <c r="J132" s="23">
        <f>+Table1[[#This Row],[Monto Facturado DOP]]-Table1[[#This Row],[Monto Pagado DOP]]</f>
        <v>0</v>
      </c>
      <c r="K132" s="24" t="s">
        <v>108</v>
      </c>
      <c r="L132" s="25">
        <f>+Table1[[#This Row],[Fecha de Documento]]+15</f>
        <v>45142</v>
      </c>
      <c r="V132" s="1"/>
    </row>
    <row r="133" spans="1:22" ht="140.4" x14ac:dyDescent="0.3">
      <c r="A133" s="19">
        <f t="shared" si="1"/>
        <v>124</v>
      </c>
      <c r="B133" s="19" t="s">
        <v>97</v>
      </c>
      <c r="C133" s="20" t="s">
        <v>302</v>
      </c>
      <c r="D133" s="21" t="s">
        <v>423</v>
      </c>
      <c r="E133" s="20" t="s">
        <v>15</v>
      </c>
      <c r="F133" s="22" t="s">
        <v>90</v>
      </c>
      <c r="G133" s="22" t="s">
        <v>277</v>
      </c>
      <c r="H133" s="23">
        <v>49360</v>
      </c>
      <c r="I133" s="23">
        <f>+Table1[[#This Row],[Monto Facturado DOP]]</f>
        <v>49360</v>
      </c>
      <c r="J133" s="23">
        <f>+Table1[[#This Row],[Monto Facturado DOP]]-Table1[[#This Row],[Monto Pagado DOP]]</f>
        <v>0</v>
      </c>
      <c r="K133" s="24" t="s">
        <v>108</v>
      </c>
      <c r="L133" s="25">
        <f>+Table1[[#This Row],[Fecha de Documento]]+15</f>
        <v>45126</v>
      </c>
      <c r="V133" s="1"/>
    </row>
    <row r="134" spans="1:22" ht="93.6" x14ac:dyDescent="0.3">
      <c r="A134" s="19">
        <f t="shared" si="1"/>
        <v>125</v>
      </c>
      <c r="B134" s="19" t="s">
        <v>97</v>
      </c>
      <c r="C134" s="20" t="s">
        <v>453</v>
      </c>
      <c r="D134" s="21" t="s">
        <v>424</v>
      </c>
      <c r="E134" s="20" t="s">
        <v>20</v>
      </c>
      <c r="F134" s="22" t="s">
        <v>90</v>
      </c>
      <c r="G134" s="22" t="s">
        <v>278</v>
      </c>
      <c r="H134" s="23">
        <v>63849.5</v>
      </c>
      <c r="I134" s="23">
        <f>+Table1[[#This Row],[Monto Facturado DOP]]</f>
        <v>63849.5</v>
      </c>
      <c r="J134" s="23">
        <f>+Table1[[#This Row],[Monto Facturado DOP]]-Table1[[#This Row],[Monto Pagado DOP]]</f>
        <v>0</v>
      </c>
      <c r="K134" s="24" t="s">
        <v>108</v>
      </c>
      <c r="L134" s="25">
        <f>+Table1[[#This Row],[Fecha de Documento]]+15</f>
        <v>45135</v>
      </c>
      <c r="V134" s="1"/>
    </row>
    <row r="135" spans="1:22" ht="124.8" x14ac:dyDescent="0.3">
      <c r="A135" s="19">
        <f t="shared" si="1"/>
        <v>126</v>
      </c>
      <c r="B135" s="19" t="s">
        <v>97</v>
      </c>
      <c r="C135" s="20" t="s">
        <v>453</v>
      </c>
      <c r="D135" s="21" t="s">
        <v>425</v>
      </c>
      <c r="E135" s="20" t="s">
        <v>20</v>
      </c>
      <c r="F135" s="22" t="s">
        <v>90</v>
      </c>
      <c r="G135" s="22" t="s">
        <v>279</v>
      </c>
      <c r="H135" s="23">
        <v>29482.639999999999</v>
      </c>
      <c r="I135" s="23">
        <f>+Table1[[#This Row],[Monto Facturado DOP]]</f>
        <v>29482.639999999999</v>
      </c>
      <c r="J135" s="23">
        <f>+Table1[[#This Row],[Monto Facturado DOP]]-Table1[[#This Row],[Monto Pagado DOP]]</f>
        <v>0</v>
      </c>
      <c r="K135" s="24" t="s">
        <v>108</v>
      </c>
      <c r="L135" s="25">
        <f>+Table1[[#This Row],[Fecha de Documento]]+15</f>
        <v>45135</v>
      </c>
      <c r="V135" s="1"/>
    </row>
    <row r="136" spans="1:22" ht="109.2" x14ac:dyDescent="0.3">
      <c r="A136" s="19">
        <f t="shared" si="1"/>
        <v>127</v>
      </c>
      <c r="B136" s="19" t="s">
        <v>97</v>
      </c>
      <c r="C136" s="20" t="s">
        <v>308</v>
      </c>
      <c r="D136" s="21" t="s">
        <v>426</v>
      </c>
      <c r="E136" s="20" t="s">
        <v>14</v>
      </c>
      <c r="F136" s="22" t="s">
        <v>90</v>
      </c>
      <c r="G136" s="22" t="s">
        <v>280</v>
      </c>
      <c r="H136" s="23">
        <v>7645101.2699999996</v>
      </c>
      <c r="I136" s="23">
        <f>+Table1[[#This Row],[Monto Facturado DOP]]</f>
        <v>7645101.2699999996</v>
      </c>
      <c r="J136" s="23">
        <f>+Table1[[#This Row],[Monto Facturado DOP]]-Table1[[#This Row],[Monto Pagado DOP]]</f>
        <v>0</v>
      </c>
      <c r="K136" s="24" t="s">
        <v>108</v>
      </c>
      <c r="L136" s="25">
        <f>+Table1[[#This Row],[Fecha de Documento]]+15</f>
        <v>45133</v>
      </c>
      <c r="V136" s="1"/>
    </row>
    <row r="137" spans="1:22" ht="109.2" x14ac:dyDescent="0.3">
      <c r="A137" s="19">
        <f t="shared" si="1"/>
        <v>128</v>
      </c>
      <c r="B137" s="19" t="s">
        <v>97</v>
      </c>
      <c r="C137" s="20" t="s">
        <v>305</v>
      </c>
      <c r="D137" s="21" t="s">
        <v>427</v>
      </c>
      <c r="E137" s="20" t="s">
        <v>9</v>
      </c>
      <c r="F137" s="22" t="s">
        <v>91</v>
      </c>
      <c r="G137" s="22" t="s">
        <v>281</v>
      </c>
      <c r="H137" s="23">
        <v>9333.4</v>
      </c>
      <c r="I137" s="23">
        <f>+Table1[[#This Row],[Monto Facturado DOP]]</f>
        <v>9333.4</v>
      </c>
      <c r="J137" s="23">
        <f>+Table1[[#This Row],[Monto Facturado DOP]]-Table1[[#This Row],[Monto Pagado DOP]]</f>
        <v>0</v>
      </c>
      <c r="K137" s="24" t="s">
        <v>108</v>
      </c>
      <c r="L137" s="25">
        <f>+Table1[[#This Row],[Fecha de Documento]]+15</f>
        <v>45125</v>
      </c>
      <c r="V137" s="1"/>
    </row>
    <row r="138" spans="1:22" ht="93.6" x14ac:dyDescent="0.3">
      <c r="A138" s="19">
        <f t="shared" si="1"/>
        <v>129</v>
      </c>
      <c r="B138" s="19" t="s">
        <v>97</v>
      </c>
      <c r="C138" s="20" t="s">
        <v>453</v>
      </c>
      <c r="D138" s="21" t="s">
        <v>428</v>
      </c>
      <c r="E138" s="20" t="s">
        <v>57</v>
      </c>
      <c r="F138" s="22" t="s">
        <v>164</v>
      </c>
      <c r="G138" s="22" t="s">
        <v>282</v>
      </c>
      <c r="H138" s="23">
        <v>7434</v>
      </c>
      <c r="I138" s="23">
        <f>+Table1[[#This Row],[Monto Facturado DOP]]</f>
        <v>7434</v>
      </c>
      <c r="J138" s="23">
        <f>+Table1[[#This Row],[Monto Facturado DOP]]-Table1[[#This Row],[Monto Pagado DOP]]</f>
        <v>0</v>
      </c>
      <c r="K138" s="24" t="s">
        <v>108</v>
      </c>
      <c r="L138" s="25">
        <f>+Table1[[#This Row],[Fecha de Documento]]+15</f>
        <v>45135</v>
      </c>
      <c r="V138" s="1"/>
    </row>
    <row r="139" spans="1:22" ht="124.8" x14ac:dyDescent="0.3">
      <c r="A139" s="19">
        <f t="shared" si="1"/>
        <v>130</v>
      </c>
      <c r="B139" s="19" t="s">
        <v>97</v>
      </c>
      <c r="C139" s="20" t="s">
        <v>459</v>
      </c>
      <c r="D139" s="21" t="s">
        <v>429</v>
      </c>
      <c r="E139" s="20" t="s">
        <v>309</v>
      </c>
      <c r="F139" s="22" t="s">
        <v>165</v>
      </c>
      <c r="G139" s="22" t="s">
        <v>283</v>
      </c>
      <c r="H139" s="23">
        <v>395375</v>
      </c>
      <c r="I139" s="23">
        <f>+Table1[[#This Row],[Monto Facturado DOP]]</f>
        <v>395375</v>
      </c>
      <c r="J139" s="23">
        <f>+Table1[[#This Row],[Monto Facturado DOP]]-Table1[[#This Row],[Monto Pagado DOP]]</f>
        <v>0</v>
      </c>
      <c r="K139" s="24" t="s">
        <v>108</v>
      </c>
      <c r="L139" s="25">
        <f>+Table1[[#This Row],[Fecha de Documento]]+15</f>
        <v>45141</v>
      </c>
      <c r="V139" s="1"/>
    </row>
    <row r="140" spans="1:22" ht="156" x14ac:dyDescent="0.3">
      <c r="A140" s="19">
        <f t="shared" ref="A140:A185" si="2">+A139+1</f>
        <v>131</v>
      </c>
      <c r="B140" s="19" t="s">
        <v>97</v>
      </c>
      <c r="C140" s="20" t="s">
        <v>302</v>
      </c>
      <c r="D140" s="21" t="s">
        <v>430</v>
      </c>
      <c r="E140" s="20" t="s">
        <v>53</v>
      </c>
      <c r="F140" s="22" t="s">
        <v>166</v>
      </c>
      <c r="G140" s="22" t="s">
        <v>284</v>
      </c>
      <c r="H140" s="23">
        <v>86250</v>
      </c>
      <c r="I140" s="23">
        <f>+Table1[[#This Row],[Monto Facturado DOP]]</f>
        <v>86250</v>
      </c>
      <c r="J140" s="23">
        <f>+Table1[[#This Row],[Monto Facturado DOP]]-Table1[[#This Row],[Monto Pagado DOP]]</f>
        <v>0</v>
      </c>
      <c r="K140" s="24" t="s">
        <v>108</v>
      </c>
      <c r="L140" s="25">
        <f>+Table1[[#This Row],[Fecha de Documento]]+15</f>
        <v>45126</v>
      </c>
      <c r="V140" s="1"/>
    </row>
    <row r="141" spans="1:22" ht="124.8" x14ac:dyDescent="0.3">
      <c r="A141" s="19">
        <f t="shared" si="2"/>
        <v>132</v>
      </c>
      <c r="B141" s="19" t="s">
        <v>97</v>
      </c>
      <c r="C141" s="20" t="s">
        <v>457</v>
      </c>
      <c r="D141" s="21" t="s">
        <v>431</v>
      </c>
      <c r="E141" s="20" t="s">
        <v>68</v>
      </c>
      <c r="F141" s="22" t="s">
        <v>167</v>
      </c>
      <c r="G141" s="22" t="s">
        <v>285</v>
      </c>
      <c r="H141" s="23">
        <v>236000</v>
      </c>
      <c r="I141" s="23">
        <f>+Table1[[#This Row],[Monto Facturado DOP]]</f>
        <v>236000</v>
      </c>
      <c r="J141" s="23">
        <f>+Table1[[#This Row],[Monto Facturado DOP]]-Table1[[#This Row],[Monto Pagado DOP]]</f>
        <v>0</v>
      </c>
      <c r="K141" s="24" t="s">
        <v>108</v>
      </c>
      <c r="L141" s="25">
        <f>+Table1[[#This Row],[Fecha de Documento]]+15</f>
        <v>45153</v>
      </c>
      <c r="V141" s="1"/>
    </row>
    <row r="142" spans="1:22" ht="109.2" x14ac:dyDescent="0.3">
      <c r="A142" s="19">
        <f t="shared" si="2"/>
        <v>133</v>
      </c>
      <c r="B142" s="19" t="s">
        <v>97</v>
      </c>
      <c r="C142" s="20" t="s">
        <v>305</v>
      </c>
      <c r="D142" s="21" t="s">
        <v>432</v>
      </c>
      <c r="E142" s="20" t="s">
        <v>41</v>
      </c>
      <c r="F142" s="22" t="s">
        <v>168</v>
      </c>
      <c r="G142" s="22" t="s">
        <v>286</v>
      </c>
      <c r="H142" s="23">
        <v>189980</v>
      </c>
      <c r="I142" s="23">
        <f>+Table1[[#This Row],[Monto Facturado DOP]]</f>
        <v>189980</v>
      </c>
      <c r="J142" s="23">
        <f>+Table1[[#This Row],[Monto Facturado DOP]]-Table1[[#This Row],[Monto Pagado DOP]]</f>
        <v>0</v>
      </c>
      <c r="K142" s="24" t="s">
        <v>108</v>
      </c>
      <c r="L142" s="25">
        <f>+Table1[[#This Row],[Fecha de Documento]]+15</f>
        <v>45125</v>
      </c>
      <c r="V142" s="1"/>
    </row>
    <row r="143" spans="1:22" ht="109.2" x14ac:dyDescent="0.3">
      <c r="A143" s="19">
        <f t="shared" si="2"/>
        <v>134</v>
      </c>
      <c r="B143" s="19" t="s">
        <v>97</v>
      </c>
      <c r="C143" s="20" t="s">
        <v>455</v>
      </c>
      <c r="D143" s="21" t="s">
        <v>433</v>
      </c>
      <c r="E143" s="20" t="s">
        <v>12</v>
      </c>
      <c r="F143" s="22" t="s">
        <v>92</v>
      </c>
      <c r="G143" s="22" t="s">
        <v>287</v>
      </c>
      <c r="H143" s="23">
        <v>149565</v>
      </c>
      <c r="I143" s="23">
        <f>+Table1[[#This Row],[Monto Facturado DOP]]</f>
        <v>149565</v>
      </c>
      <c r="J143" s="23">
        <f>+Table1[[#This Row],[Monto Facturado DOP]]-Table1[[#This Row],[Monto Pagado DOP]]</f>
        <v>0</v>
      </c>
      <c r="K143" s="24" t="s">
        <v>108</v>
      </c>
      <c r="L143" s="25">
        <f>+Table1[[#This Row],[Fecha de Documento]]+15</f>
        <v>45129</v>
      </c>
      <c r="V143" s="1"/>
    </row>
    <row r="144" spans="1:22" ht="109.2" x14ac:dyDescent="0.3">
      <c r="A144" s="19">
        <f t="shared" si="2"/>
        <v>135</v>
      </c>
      <c r="B144" s="19" t="s">
        <v>97</v>
      </c>
      <c r="C144" s="20" t="s">
        <v>302</v>
      </c>
      <c r="D144" s="21" t="s">
        <v>434</v>
      </c>
      <c r="E144" s="20" t="s">
        <v>36</v>
      </c>
      <c r="F144" s="22" t="s">
        <v>92</v>
      </c>
      <c r="G144" s="22" t="s">
        <v>288</v>
      </c>
      <c r="H144" s="23">
        <v>64782</v>
      </c>
      <c r="I144" s="23">
        <f>+Table1[[#This Row],[Monto Facturado DOP]]</f>
        <v>64782</v>
      </c>
      <c r="J144" s="23">
        <f>+Table1[[#This Row],[Monto Facturado DOP]]-Table1[[#This Row],[Monto Pagado DOP]]</f>
        <v>0</v>
      </c>
      <c r="K144" s="24" t="s">
        <v>108</v>
      </c>
      <c r="L144" s="25">
        <f>+Table1[[#This Row],[Fecha de Documento]]+15</f>
        <v>45126</v>
      </c>
      <c r="V144" s="1"/>
    </row>
    <row r="145" spans="1:22" ht="93.6" x14ac:dyDescent="0.3">
      <c r="A145" s="19">
        <f t="shared" si="2"/>
        <v>136</v>
      </c>
      <c r="B145" s="19" t="s">
        <v>97</v>
      </c>
      <c r="C145" s="20" t="s">
        <v>454</v>
      </c>
      <c r="D145" s="21" t="s">
        <v>435</v>
      </c>
      <c r="E145" s="20" t="s">
        <v>9</v>
      </c>
      <c r="F145" s="22" t="s">
        <v>92</v>
      </c>
      <c r="G145" s="22" t="s">
        <v>289</v>
      </c>
      <c r="H145" s="23">
        <v>16682.95</v>
      </c>
      <c r="I145" s="23">
        <f>+Table1[[#This Row],[Monto Facturado DOP]]</f>
        <v>16682.95</v>
      </c>
      <c r="J145" s="23">
        <f>+Table1[[#This Row],[Monto Facturado DOP]]-Table1[[#This Row],[Monto Pagado DOP]]</f>
        <v>0</v>
      </c>
      <c r="K145" s="24" t="s">
        <v>108</v>
      </c>
      <c r="L145" s="25">
        <f>+Table1[[#This Row],[Fecha de Documento]]+15</f>
        <v>45127</v>
      </c>
      <c r="V145" s="1"/>
    </row>
    <row r="146" spans="1:22" ht="93.6" x14ac:dyDescent="0.3">
      <c r="A146" s="19">
        <f t="shared" si="2"/>
        <v>137</v>
      </c>
      <c r="B146" s="19" t="s">
        <v>97</v>
      </c>
      <c r="C146" s="20" t="s">
        <v>460</v>
      </c>
      <c r="D146" s="21" t="s">
        <v>436</v>
      </c>
      <c r="E146" s="20" t="s">
        <v>9</v>
      </c>
      <c r="F146" s="22" t="s">
        <v>92</v>
      </c>
      <c r="G146" s="22" t="s">
        <v>290</v>
      </c>
      <c r="H146" s="23">
        <v>19875</v>
      </c>
      <c r="I146" s="23">
        <f>+Table1[[#This Row],[Monto Facturado DOP]]</f>
        <v>19875</v>
      </c>
      <c r="J146" s="23">
        <f>+Table1[[#This Row],[Monto Facturado DOP]]-Table1[[#This Row],[Monto Pagado DOP]]</f>
        <v>0</v>
      </c>
      <c r="K146" s="24" t="s">
        <v>108</v>
      </c>
      <c r="L146" s="25">
        <f>+Table1[[#This Row],[Fecha de Documento]]+15</f>
        <v>45143</v>
      </c>
      <c r="V146" s="1"/>
    </row>
    <row r="147" spans="1:22" ht="109.2" x14ac:dyDescent="0.3">
      <c r="A147" s="19">
        <f t="shared" si="2"/>
        <v>138</v>
      </c>
      <c r="B147" s="19" t="s">
        <v>97</v>
      </c>
      <c r="C147" s="20" t="s">
        <v>302</v>
      </c>
      <c r="D147" s="21" t="s">
        <v>437</v>
      </c>
      <c r="E147" s="20" t="s">
        <v>9</v>
      </c>
      <c r="F147" s="22" t="s">
        <v>92</v>
      </c>
      <c r="G147" s="22" t="s">
        <v>291</v>
      </c>
      <c r="H147" s="23">
        <v>7976.8</v>
      </c>
      <c r="I147" s="23">
        <f>+Table1[[#This Row],[Monto Facturado DOP]]</f>
        <v>7976.8</v>
      </c>
      <c r="J147" s="23">
        <f>+Table1[[#This Row],[Monto Facturado DOP]]-Table1[[#This Row],[Monto Pagado DOP]]</f>
        <v>0</v>
      </c>
      <c r="K147" s="24" t="s">
        <v>108</v>
      </c>
      <c r="L147" s="25">
        <f>+Table1[[#This Row],[Fecha de Documento]]+15</f>
        <v>45126</v>
      </c>
      <c r="V147" s="1"/>
    </row>
    <row r="148" spans="1:22" ht="124.8" x14ac:dyDescent="0.3">
      <c r="A148" s="19">
        <f t="shared" si="2"/>
        <v>139</v>
      </c>
      <c r="B148" s="19" t="s">
        <v>97</v>
      </c>
      <c r="C148" s="20" t="s">
        <v>450</v>
      </c>
      <c r="D148" s="21" t="s">
        <v>438</v>
      </c>
      <c r="E148" s="20" t="s">
        <v>56</v>
      </c>
      <c r="F148" s="22" t="s">
        <v>92</v>
      </c>
      <c r="G148" s="22" t="s">
        <v>292</v>
      </c>
      <c r="H148" s="23">
        <v>164538</v>
      </c>
      <c r="I148" s="23">
        <f>+Table1[[#This Row],[Monto Facturado DOP]]</f>
        <v>164538</v>
      </c>
      <c r="J148" s="23">
        <f>+Table1[[#This Row],[Monto Facturado DOP]]-Table1[[#This Row],[Monto Pagado DOP]]</f>
        <v>0</v>
      </c>
      <c r="K148" s="24" t="s">
        <v>108</v>
      </c>
      <c r="L148" s="25">
        <f>+Table1[[#This Row],[Fecha de Documento]]+15</f>
        <v>45136</v>
      </c>
      <c r="V148" s="1"/>
    </row>
    <row r="149" spans="1:22" ht="124.8" x14ac:dyDescent="0.3">
      <c r="A149" s="19">
        <f t="shared" si="2"/>
        <v>140</v>
      </c>
      <c r="B149" s="19" t="s">
        <v>97</v>
      </c>
      <c r="C149" s="20" t="s">
        <v>450</v>
      </c>
      <c r="D149" s="21" t="s">
        <v>438</v>
      </c>
      <c r="E149" s="20" t="s">
        <v>64</v>
      </c>
      <c r="F149" s="22" t="s">
        <v>92</v>
      </c>
      <c r="G149" s="22" t="s">
        <v>292</v>
      </c>
      <c r="H149" s="23">
        <v>60372.15</v>
      </c>
      <c r="I149" s="23">
        <f>+Table1[[#This Row],[Monto Facturado DOP]]</f>
        <v>60372.15</v>
      </c>
      <c r="J149" s="23">
        <f>+Table1[[#This Row],[Monto Facturado DOP]]-Table1[[#This Row],[Monto Pagado DOP]]</f>
        <v>0</v>
      </c>
      <c r="K149" s="24" t="s">
        <v>108</v>
      </c>
      <c r="L149" s="25">
        <f>+Table1[[#This Row],[Fecha de Documento]]+15</f>
        <v>45136</v>
      </c>
      <c r="V149" s="1"/>
    </row>
    <row r="150" spans="1:22" ht="109.2" x14ac:dyDescent="0.3">
      <c r="A150" s="19">
        <f t="shared" si="2"/>
        <v>141</v>
      </c>
      <c r="B150" s="19" t="s">
        <v>97</v>
      </c>
      <c r="C150" s="20" t="s">
        <v>454</v>
      </c>
      <c r="D150" s="21" t="s">
        <v>439</v>
      </c>
      <c r="E150" s="20" t="s">
        <v>316</v>
      </c>
      <c r="F150" s="22" t="s">
        <v>92</v>
      </c>
      <c r="G150" s="22" t="s">
        <v>293</v>
      </c>
      <c r="H150" s="23">
        <v>21183.360000000001</v>
      </c>
      <c r="I150" s="23">
        <f>+Table1[[#This Row],[Monto Facturado DOP]]</f>
        <v>21183.360000000001</v>
      </c>
      <c r="J150" s="23">
        <f>+Table1[[#This Row],[Monto Facturado DOP]]-Table1[[#This Row],[Monto Pagado DOP]]</f>
        <v>0</v>
      </c>
      <c r="K150" s="24" t="s">
        <v>108</v>
      </c>
      <c r="L150" s="25">
        <f>+Table1[[#This Row],[Fecha de Documento]]+15</f>
        <v>45127</v>
      </c>
      <c r="V150" s="1"/>
    </row>
    <row r="151" spans="1:22" ht="109.2" x14ac:dyDescent="0.3">
      <c r="A151" s="19">
        <f t="shared" si="2"/>
        <v>142</v>
      </c>
      <c r="B151" s="19" t="s">
        <v>97</v>
      </c>
      <c r="C151" s="20" t="s">
        <v>454</v>
      </c>
      <c r="D151" s="21" t="s">
        <v>439</v>
      </c>
      <c r="E151" s="20" t="s">
        <v>8</v>
      </c>
      <c r="F151" s="22" t="s">
        <v>92</v>
      </c>
      <c r="G151" s="22" t="s">
        <v>293</v>
      </c>
      <c r="H151" s="23">
        <v>320263.03000000003</v>
      </c>
      <c r="I151" s="23">
        <f>+Table1[[#This Row],[Monto Facturado DOP]]</f>
        <v>320263.03000000003</v>
      </c>
      <c r="J151" s="23">
        <f>+Table1[[#This Row],[Monto Facturado DOP]]-Table1[[#This Row],[Monto Pagado DOP]]</f>
        <v>0</v>
      </c>
      <c r="K151" s="24" t="s">
        <v>108</v>
      </c>
      <c r="L151" s="25">
        <f>+Table1[[#This Row],[Fecha de Documento]]+15</f>
        <v>45127</v>
      </c>
      <c r="V151" s="1"/>
    </row>
    <row r="152" spans="1:22" ht="124.8" x14ac:dyDescent="0.3">
      <c r="A152" s="19">
        <f t="shared" si="2"/>
        <v>143</v>
      </c>
      <c r="B152" s="19" t="s">
        <v>97</v>
      </c>
      <c r="C152" s="20" t="s">
        <v>448</v>
      </c>
      <c r="D152" s="21" t="s">
        <v>440</v>
      </c>
      <c r="E152" s="20" t="s">
        <v>24</v>
      </c>
      <c r="F152" s="22" t="s">
        <v>169</v>
      </c>
      <c r="G152" s="22" t="s">
        <v>294</v>
      </c>
      <c r="H152" s="23">
        <v>218595</v>
      </c>
      <c r="I152" s="23">
        <f>+Table1[[#This Row],[Monto Facturado DOP]]</f>
        <v>218595</v>
      </c>
      <c r="J152" s="23">
        <f>+Table1[[#This Row],[Monto Facturado DOP]]-Table1[[#This Row],[Monto Pagado DOP]]</f>
        <v>0</v>
      </c>
      <c r="K152" s="24" t="s">
        <v>108</v>
      </c>
      <c r="L152" s="25">
        <f>+Table1[[#This Row],[Fecha de Documento]]+15</f>
        <v>45148</v>
      </c>
      <c r="V152" s="1"/>
    </row>
    <row r="153" spans="1:22" ht="93.6" x14ac:dyDescent="0.3">
      <c r="A153" s="19">
        <f t="shared" si="2"/>
        <v>144</v>
      </c>
      <c r="B153" s="19" t="s">
        <v>97</v>
      </c>
      <c r="C153" s="20" t="s">
        <v>308</v>
      </c>
      <c r="D153" s="21" t="s">
        <v>441</v>
      </c>
      <c r="E153" s="20" t="s">
        <v>68</v>
      </c>
      <c r="F153" s="22" t="s">
        <v>93</v>
      </c>
      <c r="G153" s="22" t="s">
        <v>295</v>
      </c>
      <c r="H153" s="23">
        <v>330152</v>
      </c>
      <c r="I153" s="23">
        <f>+Table1[[#This Row],[Monto Facturado DOP]]</f>
        <v>330152</v>
      </c>
      <c r="J153" s="23">
        <f>+Table1[[#This Row],[Monto Facturado DOP]]-Table1[[#This Row],[Monto Pagado DOP]]</f>
        <v>0</v>
      </c>
      <c r="K153" s="24" t="s">
        <v>108</v>
      </c>
      <c r="L153" s="25">
        <f>+Table1[[#This Row],[Fecha de Documento]]+15</f>
        <v>45133</v>
      </c>
      <c r="V153" s="1"/>
    </row>
    <row r="154" spans="1:22" ht="156" x14ac:dyDescent="0.3">
      <c r="A154" s="19">
        <f t="shared" si="2"/>
        <v>145</v>
      </c>
      <c r="B154" s="19" t="s">
        <v>97</v>
      </c>
      <c r="C154" s="20" t="s">
        <v>452</v>
      </c>
      <c r="D154" s="21" t="s">
        <v>442</v>
      </c>
      <c r="E154" s="20" t="s">
        <v>43</v>
      </c>
      <c r="F154" s="22" t="s">
        <v>94</v>
      </c>
      <c r="G154" s="22" t="s">
        <v>296</v>
      </c>
      <c r="H154" s="23">
        <v>666562.4</v>
      </c>
      <c r="I154" s="23">
        <f>+Table1[[#This Row],[Monto Facturado DOP]]</f>
        <v>666562.4</v>
      </c>
      <c r="J154" s="23">
        <f>+Table1[[#This Row],[Monto Facturado DOP]]-Table1[[#This Row],[Monto Pagado DOP]]</f>
        <v>0</v>
      </c>
      <c r="K154" s="24" t="s">
        <v>108</v>
      </c>
      <c r="L154" s="25">
        <f>+Table1[[#This Row],[Fecha de Documento]]+15</f>
        <v>45142</v>
      </c>
      <c r="V154" s="1"/>
    </row>
    <row r="155" spans="1:22" ht="124.8" x14ac:dyDescent="0.3">
      <c r="A155" s="19">
        <f t="shared" si="2"/>
        <v>146</v>
      </c>
      <c r="B155" s="19" t="s">
        <v>97</v>
      </c>
      <c r="C155" s="20" t="s">
        <v>308</v>
      </c>
      <c r="D155" s="21" t="s">
        <v>443</v>
      </c>
      <c r="E155" s="20" t="s">
        <v>26</v>
      </c>
      <c r="F155" s="22" t="s">
        <v>95</v>
      </c>
      <c r="G155" s="22" t="s">
        <v>297</v>
      </c>
      <c r="H155" s="23">
        <v>34725</v>
      </c>
      <c r="I155" s="23">
        <f>+Table1[[#This Row],[Monto Facturado DOP]]</f>
        <v>34725</v>
      </c>
      <c r="J155" s="23">
        <f>+Table1[[#This Row],[Monto Facturado DOP]]-Table1[[#This Row],[Monto Pagado DOP]]</f>
        <v>0</v>
      </c>
      <c r="K155" s="24" t="s">
        <v>108</v>
      </c>
      <c r="L155" s="25">
        <f>+Table1[[#This Row],[Fecha de Documento]]+15</f>
        <v>45133</v>
      </c>
      <c r="V155" s="1"/>
    </row>
    <row r="156" spans="1:22" ht="109.2" x14ac:dyDescent="0.3">
      <c r="A156" s="19">
        <f t="shared" si="2"/>
        <v>147</v>
      </c>
      <c r="B156" s="19" t="s">
        <v>97</v>
      </c>
      <c r="C156" s="20" t="s">
        <v>303</v>
      </c>
      <c r="D156" s="21" t="s">
        <v>444</v>
      </c>
      <c r="E156" s="20" t="s">
        <v>309</v>
      </c>
      <c r="F156" s="22" t="s">
        <v>95</v>
      </c>
      <c r="G156" s="22" t="s">
        <v>298</v>
      </c>
      <c r="H156" s="23">
        <v>104520</v>
      </c>
      <c r="I156" s="23">
        <f>+Table1[[#This Row],[Monto Facturado DOP]]</f>
        <v>104520</v>
      </c>
      <c r="J156" s="23">
        <f>+Table1[[#This Row],[Monto Facturado DOP]]-Table1[[#This Row],[Monto Pagado DOP]]</f>
        <v>0</v>
      </c>
      <c r="K156" s="24" t="s">
        <v>108</v>
      </c>
      <c r="L156" s="25">
        <f>+Table1[[#This Row],[Fecha de Documento]]+15</f>
        <v>45132</v>
      </c>
      <c r="V156" s="1"/>
    </row>
    <row r="157" spans="1:22" ht="187.2" x14ac:dyDescent="0.3">
      <c r="A157" s="19">
        <f t="shared" si="2"/>
        <v>148</v>
      </c>
      <c r="B157" s="19" t="s">
        <v>97</v>
      </c>
      <c r="C157" s="20" t="s">
        <v>449</v>
      </c>
      <c r="D157" s="21" t="s">
        <v>445</v>
      </c>
      <c r="E157" s="20" t="s">
        <v>72</v>
      </c>
      <c r="F157" s="22" t="s">
        <v>170</v>
      </c>
      <c r="G157" s="22" t="s">
        <v>299</v>
      </c>
      <c r="H157" s="23">
        <v>430700</v>
      </c>
      <c r="I157" s="23">
        <f>+Table1[[#This Row],[Monto Facturado DOP]]</f>
        <v>430700</v>
      </c>
      <c r="J157" s="23">
        <f>+Table1[[#This Row],[Monto Facturado DOP]]-Table1[[#This Row],[Monto Pagado DOP]]</f>
        <v>0</v>
      </c>
      <c r="K157" s="24" t="s">
        <v>108</v>
      </c>
      <c r="L157" s="25">
        <f>+Table1[[#This Row],[Fecha de Documento]]+15</f>
        <v>45134</v>
      </c>
      <c r="V157" s="1"/>
    </row>
    <row r="158" spans="1:22" ht="171.6" x14ac:dyDescent="0.3">
      <c r="A158" s="19">
        <f t="shared" si="2"/>
        <v>149</v>
      </c>
      <c r="B158" s="19" t="s">
        <v>97</v>
      </c>
      <c r="C158" s="20" t="s">
        <v>303</v>
      </c>
      <c r="D158" s="21" t="s">
        <v>446</v>
      </c>
      <c r="E158" s="20" t="s">
        <v>317</v>
      </c>
      <c r="F158" s="22" t="s">
        <v>171</v>
      </c>
      <c r="G158" s="22" t="s">
        <v>300</v>
      </c>
      <c r="H158" s="23">
        <v>444671.2</v>
      </c>
      <c r="I158" s="23">
        <f>+Table1[[#This Row],[Monto Facturado DOP]]</f>
        <v>444671.2</v>
      </c>
      <c r="J158" s="23">
        <f>+Table1[[#This Row],[Monto Facturado DOP]]-Table1[[#This Row],[Monto Pagado DOP]]</f>
        <v>0</v>
      </c>
      <c r="K158" s="24" t="s">
        <v>108</v>
      </c>
      <c r="L158" s="25">
        <f>+Table1[[#This Row],[Fecha de Documento]]+15</f>
        <v>45132</v>
      </c>
      <c r="V158" s="1"/>
    </row>
    <row r="159" spans="1:22" ht="171.6" x14ac:dyDescent="0.3">
      <c r="A159" s="19">
        <f t="shared" si="2"/>
        <v>150</v>
      </c>
      <c r="B159" s="19" t="s">
        <v>97</v>
      </c>
      <c r="C159" s="20" t="s">
        <v>303</v>
      </c>
      <c r="D159" s="21" t="s">
        <v>446</v>
      </c>
      <c r="E159" s="20" t="s">
        <v>18</v>
      </c>
      <c r="F159" s="22" t="s">
        <v>171</v>
      </c>
      <c r="G159" s="22" t="s">
        <v>300</v>
      </c>
      <c r="H159" s="23">
        <v>926536</v>
      </c>
      <c r="I159" s="23">
        <f>+Table1[[#This Row],[Monto Facturado DOP]]</f>
        <v>926536</v>
      </c>
      <c r="J159" s="23">
        <f>+Table1[[#This Row],[Monto Facturado DOP]]-Table1[[#This Row],[Monto Pagado DOP]]</f>
        <v>0</v>
      </c>
      <c r="K159" s="24" t="s">
        <v>108</v>
      </c>
      <c r="L159" s="25">
        <f>+Table1[[#This Row],[Fecha de Documento]]+15</f>
        <v>45132</v>
      </c>
      <c r="V159" s="1"/>
    </row>
    <row r="160" spans="1:22" ht="171.6" x14ac:dyDescent="0.3">
      <c r="A160" s="19">
        <f t="shared" si="2"/>
        <v>151</v>
      </c>
      <c r="B160" s="19" t="s">
        <v>97</v>
      </c>
      <c r="C160" s="20" t="s">
        <v>459</v>
      </c>
      <c r="D160" s="21" t="s">
        <v>447</v>
      </c>
      <c r="E160" s="20" t="s">
        <v>27</v>
      </c>
      <c r="F160" s="22" t="s">
        <v>96</v>
      </c>
      <c r="G160" s="22" t="s">
        <v>301</v>
      </c>
      <c r="H160" s="23">
        <v>24896160</v>
      </c>
      <c r="I160" s="23">
        <f>+Table1[[#This Row],[Monto Facturado DOP]]</f>
        <v>24896160</v>
      </c>
      <c r="J160" s="23">
        <f>+Table1[[#This Row],[Monto Facturado DOP]]-Table1[[#This Row],[Monto Pagado DOP]]</f>
        <v>0</v>
      </c>
      <c r="K160" s="24" t="s">
        <v>108</v>
      </c>
      <c r="L160" s="25">
        <f>+Table1[[#This Row],[Fecha de Documento]]+15</f>
        <v>45141</v>
      </c>
      <c r="V160" s="1"/>
    </row>
    <row r="161" spans="1:22" ht="78" x14ac:dyDescent="0.3">
      <c r="A161" s="19">
        <f t="shared" si="2"/>
        <v>152</v>
      </c>
      <c r="B161" s="19" t="s">
        <v>120</v>
      </c>
      <c r="C161" s="20">
        <v>45112</v>
      </c>
      <c r="D161" s="21" t="s">
        <v>463</v>
      </c>
      <c r="E161" s="20" t="s">
        <v>119</v>
      </c>
      <c r="F161" s="22" t="s">
        <v>488</v>
      </c>
      <c r="G161" s="22" t="s">
        <v>503</v>
      </c>
      <c r="H161" s="23">
        <v>10462.92</v>
      </c>
      <c r="I161" s="23">
        <f>+Table1[[#This Row],[Monto Facturado DOP]]</f>
        <v>10462.92</v>
      </c>
      <c r="J161" s="23">
        <f>+Table1[[#This Row],[Monto Facturado DOP]]-Table1[[#This Row],[Monto Pagado DOP]]</f>
        <v>0</v>
      </c>
      <c r="K161" s="24" t="s">
        <v>108</v>
      </c>
      <c r="L161" s="25">
        <f>+Table1[[#This Row],[Fecha de Documento]]+15</f>
        <v>45127</v>
      </c>
      <c r="V161" s="1"/>
    </row>
    <row r="162" spans="1:22" ht="93.6" x14ac:dyDescent="0.3">
      <c r="A162" s="19">
        <f t="shared" si="2"/>
        <v>153</v>
      </c>
      <c r="B162" s="19" t="s">
        <v>120</v>
      </c>
      <c r="C162" s="20">
        <v>45112</v>
      </c>
      <c r="D162" s="21" t="s">
        <v>464</v>
      </c>
      <c r="E162" s="20">
        <v>45078</v>
      </c>
      <c r="F162" s="22" t="s">
        <v>489</v>
      </c>
      <c r="G162" s="22" t="s">
        <v>504</v>
      </c>
      <c r="H162" s="23">
        <v>30510</v>
      </c>
      <c r="I162" s="23">
        <f>+Table1[[#This Row],[Monto Facturado DOP]]</f>
        <v>30510</v>
      </c>
      <c r="J162" s="23">
        <f>+Table1[[#This Row],[Monto Facturado DOP]]-Table1[[#This Row],[Monto Pagado DOP]]</f>
        <v>0</v>
      </c>
      <c r="K162" s="24" t="s">
        <v>108</v>
      </c>
      <c r="L162" s="25">
        <f>+Table1[[#This Row],[Fecha de Documento]]+15</f>
        <v>45127</v>
      </c>
      <c r="V162" s="1"/>
    </row>
    <row r="163" spans="1:22" ht="46.8" x14ac:dyDescent="0.3">
      <c r="A163" s="19">
        <f t="shared" si="2"/>
        <v>154</v>
      </c>
      <c r="B163" s="19" t="s">
        <v>120</v>
      </c>
      <c r="C163" s="20">
        <v>45113</v>
      </c>
      <c r="D163" s="21" t="s">
        <v>465</v>
      </c>
      <c r="E163" s="20" t="s">
        <v>119</v>
      </c>
      <c r="F163" s="22" t="s">
        <v>488</v>
      </c>
      <c r="G163" s="22" t="s">
        <v>505</v>
      </c>
      <c r="H163" s="23">
        <v>12809.26</v>
      </c>
      <c r="I163" s="23">
        <f>+Table1[[#This Row],[Monto Facturado DOP]]</f>
        <v>12809.26</v>
      </c>
      <c r="J163" s="23">
        <f>+Table1[[#This Row],[Monto Facturado DOP]]-Table1[[#This Row],[Monto Pagado DOP]]</f>
        <v>0</v>
      </c>
      <c r="K163" s="24" t="s">
        <v>108</v>
      </c>
      <c r="L163" s="25">
        <f>+Table1[[#This Row],[Fecha de Documento]]+15</f>
        <v>45128</v>
      </c>
      <c r="V163" s="1"/>
    </row>
    <row r="164" spans="1:22" ht="46.8" x14ac:dyDescent="0.3">
      <c r="A164" s="19">
        <f t="shared" si="2"/>
        <v>155</v>
      </c>
      <c r="B164" s="19" t="s">
        <v>120</v>
      </c>
      <c r="C164" s="20">
        <v>45114</v>
      </c>
      <c r="D164" s="21" t="s">
        <v>466</v>
      </c>
      <c r="E164" s="20" t="s">
        <v>119</v>
      </c>
      <c r="F164" s="22" t="s">
        <v>488</v>
      </c>
      <c r="G164" s="22" t="s">
        <v>506</v>
      </c>
      <c r="H164" s="23">
        <v>3661.02</v>
      </c>
      <c r="I164" s="23">
        <f>+Table1[[#This Row],[Monto Facturado DOP]]</f>
        <v>3661.02</v>
      </c>
      <c r="J164" s="23">
        <f>+Table1[[#This Row],[Monto Facturado DOP]]-Table1[[#This Row],[Monto Pagado DOP]]</f>
        <v>0</v>
      </c>
      <c r="K164" s="24" t="s">
        <v>108</v>
      </c>
      <c r="L164" s="25">
        <f>+Table1[[#This Row],[Fecha de Documento]]+15</f>
        <v>45129</v>
      </c>
      <c r="V164" s="1"/>
    </row>
    <row r="165" spans="1:22" ht="62.4" x14ac:dyDescent="0.3">
      <c r="A165" s="19">
        <f t="shared" si="2"/>
        <v>156</v>
      </c>
      <c r="B165" s="19" t="s">
        <v>120</v>
      </c>
      <c r="C165" s="20">
        <v>45114</v>
      </c>
      <c r="D165" s="21" t="s">
        <v>467</v>
      </c>
      <c r="E165" s="20" t="s">
        <v>119</v>
      </c>
      <c r="F165" s="22" t="s">
        <v>488</v>
      </c>
      <c r="G165" s="22" t="s">
        <v>507</v>
      </c>
      <c r="H165" s="23">
        <v>19318.18</v>
      </c>
      <c r="I165" s="23">
        <f>+Table1[[#This Row],[Monto Facturado DOP]]</f>
        <v>19318.18</v>
      </c>
      <c r="J165" s="23">
        <f>+Table1[[#This Row],[Monto Facturado DOP]]-Table1[[#This Row],[Monto Pagado DOP]]</f>
        <v>0</v>
      </c>
      <c r="K165" s="24" t="s">
        <v>108</v>
      </c>
      <c r="L165" s="25">
        <f>+Table1[[#This Row],[Fecha de Documento]]+15</f>
        <v>45129</v>
      </c>
      <c r="V165" s="1"/>
    </row>
    <row r="166" spans="1:22" ht="109.2" x14ac:dyDescent="0.3">
      <c r="A166" s="19">
        <f t="shared" si="2"/>
        <v>157</v>
      </c>
      <c r="B166" s="19" t="s">
        <v>120</v>
      </c>
      <c r="C166" s="20">
        <v>45117</v>
      </c>
      <c r="D166" s="21" t="s">
        <v>468</v>
      </c>
      <c r="E166" s="20">
        <v>45057</v>
      </c>
      <c r="F166" s="22" t="s">
        <v>490</v>
      </c>
      <c r="G166" s="22" t="s">
        <v>508</v>
      </c>
      <c r="H166" s="23">
        <v>39462.99</v>
      </c>
      <c r="I166" s="23">
        <f>+Table1[[#This Row],[Monto Facturado DOP]]</f>
        <v>39462.99</v>
      </c>
      <c r="J166" s="23">
        <f>+Table1[[#This Row],[Monto Facturado DOP]]-Table1[[#This Row],[Monto Pagado DOP]]</f>
        <v>0</v>
      </c>
      <c r="K166" s="24" t="s">
        <v>108</v>
      </c>
      <c r="L166" s="25">
        <f>+Table1[[#This Row],[Fecha de Documento]]+15</f>
        <v>45132</v>
      </c>
      <c r="V166" s="1"/>
    </row>
    <row r="167" spans="1:22" ht="109.2" x14ac:dyDescent="0.3">
      <c r="A167" s="19">
        <f t="shared" si="2"/>
        <v>158</v>
      </c>
      <c r="B167" s="19" t="s">
        <v>120</v>
      </c>
      <c r="C167" s="20">
        <v>45117</v>
      </c>
      <c r="D167" s="21" t="s">
        <v>469</v>
      </c>
      <c r="E167" s="20">
        <v>45055</v>
      </c>
      <c r="F167" s="22" t="s">
        <v>491</v>
      </c>
      <c r="G167" s="22" t="s">
        <v>509</v>
      </c>
      <c r="H167" s="23">
        <v>31823.66</v>
      </c>
      <c r="I167" s="23">
        <f>+Table1[[#This Row],[Monto Facturado DOP]]</f>
        <v>31823.66</v>
      </c>
      <c r="J167" s="23">
        <f>+Table1[[#This Row],[Monto Facturado DOP]]-Table1[[#This Row],[Monto Pagado DOP]]</f>
        <v>0</v>
      </c>
      <c r="K167" s="24" t="s">
        <v>108</v>
      </c>
      <c r="L167" s="25">
        <f>+Table1[[#This Row],[Fecha de Documento]]+15</f>
        <v>45132</v>
      </c>
      <c r="V167" s="1"/>
    </row>
    <row r="168" spans="1:22" ht="124.8" x14ac:dyDescent="0.3">
      <c r="A168" s="19">
        <f t="shared" si="2"/>
        <v>159</v>
      </c>
      <c r="B168" s="19" t="s">
        <v>120</v>
      </c>
      <c r="C168" s="20">
        <v>45117</v>
      </c>
      <c r="D168" s="21" t="s">
        <v>470</v>
      </c>
      <c r="E168" s="20">
        <v>45057</v>
      </c>
      <c r="F168" s="22" t="s">
        <v>489</v>
      </c>
      <c r="G168" s="22" t="s">
        <v>510</v>
      </c>
      <c r="H168" s="23">
        <v>9153</v>
      </c>
      <c r="I168" s="23">
        <f>+Table1[[#This Row],[Monto Facturado DOP]]</f>
        <v>9153</v>
      </c>
      <c r="J168" s="23">
        <f>+Table1[[#This Row],[Monto Facturado DOP]]-Table1[[#This Row],[Monto Pagado DOP]]</f>
        <v>0</v>
      </c>
      <c r="K168" s="24" t="s">
        <v>108</v>
      </c>
      <c r="L168" s="25">
        <f>+Table1[[#This Row],[Fecha de Documento]]+15</f>
        <v>45132</v>
      </c>
      <c r="V168" s="1"/>
    </row>
    <row r="169" spans="1:22" ht="78" x14ac:dyDescent="0.3">
      <c r="A169" s="19">
        <f t="shared" si="2"/>
        <v>160</v>
      </c>
      <c r="B169" s="19" t="s">
        <v>120</v>
      </c>
      <c r="C169" s="20">
        <v>45119</v>
      </c>
      <c r="D169" s="21" t="s">
        <v>471</v>
      </c>
      <c r="E169" s="20">
        <v>45029</v>
      </c>
      <c r="F169" s="22" t="s">
        <v>492</v>
      </c>
      <c r="G169" s="22" t="s">
        <v>511</v>
      </c>
      <c r="H169" s="23">
        <v>18871</v>
      </c>
      <c r="I169" s="23">
        <f>+Table1[[#This Row],[Monto Facturado DOP]]</f>
        <v>18871</v>
      </c>
      <c r="J169" s="23">
        <f>+Table1[[#This Row],[Monto Facturado DOP]]-Table1[[#This Row],[Monto Pagado DOP]]</f>
        <v>0</v>
      </c>
      <c r="K169" s="24" t="s">
        <v>108</v>
      </c>
      <c r="L169" s="25">
        <f>+Table1[[#This Row],[Fecha de Documento]]+15</f>
        <v>45134</v>
      </c>
      <c r="V169" s="1"/>
    </row>
    <row r="170" spans="1:22" ht="46.8" x14ac:dyDescent="0.3">
      <c r="A170" s="19">
        <f t="shared" si="2"/>
        <v>161</v>
      </c>
      <c r="B170" s="19" t="s">
        <v>120</v>
      </c>
      <c r="C170" s="20">
        <v>45120</v>
      </c>
      <c r="D170" s="21" t="s">
        <v>472</v>
      </c>
      <c r="E170" s="20">
        <v>45090</v>
      </c>
      <c r="F170" s="22" t="s">
        <v>493</v>
      </c>
      <c r="G170" s="22" t="s">
        <v>512</v>
      </c>
      <c r="H170" s="23">
        <v>41173.24</v>
      </c>
      <c r="I170" s="23">
        <f>+Table1[[#This Row],[Monto Facturado DOP]]</f>
        <v>41173.24</v>
      </c>
      <c r="J170" s="23">
        <f>+Table1[[#This Row],[Monto Facturado DOP]]-Table1[[#This Row],[Monto Pagado DOP]]</f>
        <v>0</v>
      </c>
      <c r="K170" s="24" t="s">
        <v>108</v>
      </c>
      <c r="L170" s="25">
        <f>+Table1[[#This Row],[Fecha de Documento]]+15</f>
        <v>45135</v>
      </c>
      <c r="V170" s="1"/>
    </row>
    <row r="171" spans="1:22" ht="62.4" x14ac:dyDescent="0.3">
      <c r="A171" s="19">
        <f t="shared" si="2"/>
        <v>162</v>
      </c>
      <c r="B171" s="19" t="s">
        <v>120</v>
      </c>
      <c r="C171" s="20">
        <v>45121</v>
      </c>
      <c r="D171" s="21" t="s">
        <v>473</v>
      </c>
      <c r="E171" s="20">
        <v>45100</v>
      </c>
      <c r="F171" s="22" t="s">
        <v>494</v>
      </c>
      <c r="G171" s="22" t="s">
        <v>513</v>
      </c>
      <c r="H171" s="23">
        <v>11061.28</v>
      </c>
      <c r="I171" s="23">
        <f>+Table1[[#This Row],[Monto Facturado DOP]]</f>
        <v>11061.28</v>
      </c>
      <c r="J171" s="23">
        <f>+Table1[[#This Row],[Monto Facturado DOP]]-Table1[[#This Row],[Monto Pagado DOP]]</f>
        <v>0</v>
      </c>
      <c r="K171" s="24" t="s">
        <v>108</v>
      </c>
      <c r="L171" s="25">
        <f>+Table1[[#This Row],[Fecha de Documento]]+15</f>
        <v>45136</v>
      </c>
      <c r="V171" s="1"/>
    </row>
    <row r="172" spans="1:22" ht="46.8" x14ac:dyDescent="0.3">
      <c r="A172" s="19">
        <f t="shared" si="2"/>
        <v>163</v>
      </c>
      <c r="B172" s="19" t="s">
        <v>120</v>
      </c>
      <c r="C172" s="20">
        <v>45121</v>
      </c>
      <c r="D172" s="21" t="s">
        <v>474</v>
      </c>
      <c r="E172" s="20">
        <v>45097</v>
      </c>
      <c r="F172" s="22" t="s">
        <v>112</v>
      </c>
      <c r="G172" s="22" t="s">
        <v>514</v>
      </c>
      <c r="H172" s="23">
        <v>8136</v>
      </c>
      <c r="I172" s="23">
        <f>+Table1[[#This Row],[Monto Facturado DOP]]</f>
        <v>8136</v>
      </c>
      <c r="J172" s="23">
        <f>+Table1[[#This Row],[Monto Facturado DOP]]-Table1[[#This Row],[Monto Pagado DOP]]</f>
        <v>0</v>
      </c>
      <c r="K172" s="24" t="s">
        <v>108</v>
      </c>
      <c r="L172" s="25">
        <f>+Table1[[#This Row],[Fecha de Documento]]+15</f>
        <v>45136</v>
      </c>
      <c r="V172" s="1"/>
    </row>
    <row r="173" spans="1:22" ht="31.2" x14ac:dyDescent="0.3">
      <c r="A173" s="19">
        <f t="shared" si="2"/>
        <v>164</v>
      </c>
      <c r="B173" s="19" t="s">
        <v>120</v>
      </c>
      <c r="C173" s="20">
        <v>45121</v>
      </c>
      <c r="D173" s="21" t="s">
        <v>475</v>
      </c>
      <c r="E173" s="20">
        <v>45086</v>
      </c>
      <c r="F173" s="22" t="s">
        <v>116</v>
      </c>
      <c r="G173" s="22" t="s">
        <v>515</v>
      </c>
      <c r="H173" s="23">
        <v>14526</v>
      </c>
      <c r="I173" s="23">
        <f>+Table1[[#This Row],[Monto Facturado DOP]]</f>
        <v>14526</v>
      </c>
      <c r="J173" s="23">
        <f>+Table1[[#This Row],[Monto Facturado DOP]]-Table1[[#This Row],[Monto Pagado DOP]]</f>
        <v>0</v>
      </c>
      <c r="K173" s="24" t="s">
        <v>108</v>
      </c>
      <c r="L173" s="25">
        <f>+Table1[[#This Row],[Fecha de Documento]]+15</f>
        <v>45136</v>
      </c>
      <c r="V173" s="1"/>
    </row>
    <row r="174" spans="1:22" ht="31.2" x14ac:dyDescent="0.3">
      <c r="A174" s="19">
        <f t="shared" si="2"/>
        <v>165</v>
      </c>
      <c r="B174" s="19" t="s">
        <v>120</v>
      </c>
      <c r="C174" s="20">
        <v>45125</v>
      </c>
      <c r="D174" s="21" t="s">
        <v>476</v>
      </c>
      <c r="E174" s="20">
        <v>45075</v>
      </c>
      <c r="F174" s="22" t="s">
        <v>495</v>
      </c>
      <c r="G174" s="22" t="s">
        <v>516</v>
      </c>
      <c r="H174" s="23">
        <v>25651</v>
      </c>
      <c r="I174" s="23">
        <f>+Table1[[#This Row],[Monto Facturado DOP]]</f>
        <v>25651</v>
      </c>
      <c r="J174" s="23">
        <f>+Table1[[#This Row],[Monto Facturado DOP]]-Table1[[#This Row],[Monto Pagado DOP]]</f>
        <v>0</v>
      </c>
      <c r="K174" s="24" t="s">
        <v>108</v>
      </c>
      <c r="L174" s="25">
        <f>+Table1[[#This Row],[Fecha de Documento]]+15</f>
        <v>45140</v>
      </c>
      <c r="V174" s="1"/>
    </row>
    <row r="175" spans="1:22" ht="93.6" x14ac:dyDescent="0.3">
      <c r="A175" s="19">
        <f t="shared" si="2"/>
        <v>166</v>
      </c>
      <c r="B175" s="19" t="s">
        <v>120</v>
      </c>
      <c r="C175" s="20">
        <v>45132</v>
      </c>
      <c r="D175" s="21" t="s">
        <v>477</v>
      </c>
      <c r="E175" s="20">
        <v>45062</v>
      </c>
      <c r="F175" s="22" t="s">
        <v>113</v>
      </c>
      <c r="G175" s="22" t="s">
        <v>517</v>
      </c>
      <c r="H175" s="23">
        <v>44225.43</v>
      </c>
      <c r="I175" s="23">
        <f>+Table1[[#This Row],[Monto Facturado DOP]]</f>
        <v>44225.43</v>
      </c>
      <c r="J175" s="23">
        <f>+Table1[[#This Row],[Monto Facturado DOP]]-Table1[[#This Row],[Monto Pagado DOP]]</f>
        <v>0</v>
      </c>
      <c r="K175" s="24" t="s">
        <v>108</v>
      </c>
      <c r="L175" s="25">
        <f>+Table1[[#This Row],[Fecha de Documento]]+15</f>
        <v>45147</v>
      </c>
      <c r="V175" s="1"/>
    </row>
    <row r="176" spans="1:22" ht="93.6" x14ac:dyDescent="0.3">
      <c r="A176" s="19">
        <f t="shared" si="2"/>
        <v>167</v>
      </c>
      <c r="B176" s="19" t="s">
        <v>120</v>
      </c>
      <c r="C176" s="20">
        <v>45133</v>
      </c>
      <c r="D176" s="21" t="s">
        <v>478</v>
      </c>
      <c r="E176" s="20">
        <v>45093</v>
      </c>
      <c r="F176" s="22" t="s">
        <v>496</v>
      </c>
      <c r="G176" s="22" t="s">
        <v>518</v>
      </c>
      <c r="H176" s="23">
        <v>12544.92</v>
      </c>
      <c r="I176" s="23">
        <f>+Table1[[#This Row],[Monto Facturado DOP]]</f>
        <v>12544.92</v>
      </c>
      <c r="J176" s="23">
        <f>+Table1[[#This Row],[Monto Facturado DOP]]-Table1[[#This Row],[Monto Pagado DOP]]</f>
        <v>0</v>
      </c>
      <c r="K176" s="24" t="s">
        <v>108</v>
      </c>
      <c r="L176" s="25">
        <f>+Table1[[#This Row],[Fecha de Documento]]+15</f>
        <v>45148</v>
      </c>
      <c r="V176" s="1"/>
    </row>
    <row r="177" spans="1:22" ht="93.6" x14ac:dyDescent="0.3">
      <c r="A177" s="19">
        <f t="shared" si="2"/>
        <v>168</v>
      </c>
      <c r="B177" s="19" t="s">
        <v>120</v>
      </c>
      <c r="C177" s="20">
        <v>45133</v>
      </c>
      <c r="D177" s="21" t="s">
        <v>479</v>
      </c>
      <c r="E177" s="20">
        <v>45089</v>
      </c>
      <c r="F177" s="22" t="s">
        <v>497</v>
      </c>
      <c r="G177" s="22" t="s">
        <v>519</v>
      </c>
      <c r="H177" s="23">
        <v>44438.8</v>
      </c>
      <c r="I177" s="23">
        <f>+Table1[[#This Row],[Monto Facturado DOP]]</f>
        <v>44438.8</v>
      </c>
      <c r="J177" s="23">
        <f>+Table1[[#This Row],[Monto Facturado DOP]]-Table1[[#This Row],[Monto Pagado DOP]]</f>
        <v>0</v>
      </c>
      <c r="K177" s="24" t="s">
        <v>108</v>
      </c>
      <c r="L177" s="25">
        <f>+Table1[[#This Row],[Fecha de Documento]]+15</f>
        <v>45148</v>
      </c>
      <c r="V177" s="1"/>
    </row>
    <row r="178" spans="1:22" ht="93.6" x14ac:dyDescent="0.3">
      <c r="A178" s="19">
        <f t="shared" si="2"/>
        <v>169</v>
      </c>
      <c r="B178" s="19" t="s">
        <v>120</v>
      </c>
      <c r="C178" s="20">
        <v>45133</v>
      </c>
      <c r="D178" s="21" t="s">
        <v>480</v>
      </c>
      <c r="E178" s="20">
        <v>45098</v>
      </c>
      <c r="F178" s="22" t="s">
        <v>498</v>
      </c>
      <c r="G178" s="22" t="s">
        <v>520</v>
      </c>
      <c r="H178" s="23">
        <v>16216.5</v>
      </c>
      <c r="I178" s="23">
        <f>+Table1[[#This Row],[Monto Facturado DOP]]</f>
        <v>16216.5</v>
      </c>
      <c r="J178" s="23">
        <f>+Table1[[#This Row],[Monto Facturado DOP]]-Table1[[#This Row],[Monto Pagado DOP]]</f>
        <v>0</v>
      </c>
      <c r="K178" s="24" t="s">
        <v>108</v>
      </c>
      <c r="L178" s="25">
        <f>+Table1[[#This Row],[Fecha de Documento]]+15</f>
        <v>45148</v>
      </c>
      <c r="V178" s="1"/>
    </row>
    <row r="179" spans="1:22" ht="93.6" x14ac:dyDescent="0.3">
      <c r="A179" s="19">
        <f t="shared" si="2"/>
        <v>170</v>
      </c>
      <c r="B179" s="19" t="s">
        <v>120</v>
      </c>
      <c r="C179" s="20">
        <v>45133</v>
      </c>
      <c r="D179" s="21" t="s">
        <v>481</v>
      </c>
      <c r="E179" s="20" t="s">
        <v>119</v>
      </c>
      <c r="F179" s="22" t="s">
        <v>114</v>
      </c>
      <c r="G179" s="22" t="s">
        <v>115</v>
      </c>
      <c r="H179" s="23">
        <v>122286.45</v>
      </c>
      <c r="I179" s="23">
        <f>+Table1[[#This Row],[Monto Facturado DOP]]</f>
        <v>122286.45</v>
      </c>
      <c r="J179" s="23">
        <f>+Table1[[#This Row],[Monto Facturado DOP]]-Table1[[#This Row],[Monto Pagado DOP]]</f>
        <v>0</v>
      </c>
      <c r="K179" s="24" t="s">
        <v>108</v>
      </c>
      <c r="L179" s="25">
        <f>+Table1[[#This Row],[Fecha de Documento]]+15</f>
        <v>45148</v>
      </c>
      <c r="V179" s="1"/>
    </row>
    <row r="180" spans="1:22" ht="109.2" x14ac:dyDescent="0.3">
      <c r="A180" s="19">
        <f t="shared" si="2"/>
        <v>171</v>
      </c>
      <c r="B180" s="19" t="s">
        <v>120</v>
      </c>
      <c r="C180" s="20">
        <v>45134</v>
      </c>
      <c r="D180" s="21" t="s">
        <v>482</v>
      </c>
      <c r="E180" s="20">
        <v>45048</v>
      </c>
      <c r="F180" s="22" t="s">
        <v>492</v>
      </c>
      <c r="G180" s="22" t="s">
        <v>521</v>
      </c>
      <c r="H180" s="23">
        <v>27291.759999999998</v>
      </c>
      <c r="I180" s="23">
        <f>+Table1[[#This Row],[Monto Facturado DOP]]</f>
        <v>27291.759999999998</v>
      </c>
      <c r="J180" s="23">
        <f>+Table1[[#This Row],[Monto Facturado DOP]]-Table1[[#This Row],[Monto Pagado DOP]]</f>
        <v>0</v>
      </c>
      <c r="K180" s="24" t="s">
        <v>108</v>
      </c>
      <c r="L180" s="25">
        <f>+Table1[[#This Row],[Fecha de Documento]]+15</f>
        <v>45149</v>
      </c>
      <c r="V180" s="1"/>
    </row>
    <row r="181" spans="1:22" ht="93.6" x14ac:dyDescent="0.3">
      <c r="A181" s="19">
        <f t="shared" si="2"/>
        <v>172</v>
      </c>
      <c r="B181" s="19" t="s">
        <v>120</v>
      </c>
      <c r="C181" s="20">
        <v>45138</v>
      </c>
      <c r="D181" s="21" t="s">
        <v>483</v>
      </c>
      <c r="E181" s="20">
        <v>45035</v>
      </c>
      <c r="F181" s="22" t="s">
        <v>499</v>
      </c>
      <c r="G181" s="22" t="s">
        <v>522</v>
      </c>
      <c r="H181" s="23">
        <v>29476.05</v>
      </c>
      <c r="I181" s="23">
        <f>+Table1[[#This Row],[Monto Facturado DOP]]</f>
        <v>29476.05</v>
      </c>
      <c r="J181" s="23">
        <f>+Table1[[#This Row],[Monto Facturado DOP]]-Table1[[#This Row],[Monto Pagado DOP]]</f>
        <v>0</v>
      </c>
      <c r="K181" s="24" t="s">
        <v>108</v>
      </c>
      <c r="L181" s="25">
        <f>+Table1[[#This Row],[Fecha de Documento]]+15</f>
        <v>45153</v>
      </c>
      <c r="V181" s="1"/>
    </row>
    <row r="182" spans="1:22" ht="93.6" x14ac:dyDescent="0.3">
      <c r="A182" s="19">
        <f t="shared" si="2"/>
        <v>173</v>
      </c>
      <c r="B182" s="19" t="s">
        <v>120</v>
      </c>
      <c r="C182" s="20">
        <v>45138</v>
      </c>
      <c r="D182" s="21" t="s">
        <v>484</v>
      </c>
      <c r="E182" s="20">
        <v>45121</v>
      </c>
      <c r="F182" s="22" t="s">
        <v>500</v>
      </c>
      <c r="G182" s="22" t="s">
        <v>523</v>
      </c>
      <c r="H182" s="23">
        <v>12420</v>
      </c>
      <c r="I182" s="23">
        <f>+Table1[[#This Row],[Monto Facturado DOP]]</f>
        <v>12420</v>
      </c>
      <c r="J182" s="23">
        <f>+Table1[[#This Row],[Monto Facturado DOP]]-Table1[[#This Row],[Monto Pagado DOP]]</f>
        <v>0</v>
      </c>
      <c r="K182" s="24" t="s">
        <v>108</v>
      </c>
      <c r="L182" s="25">
        <f>+Table1[[#This Row],[Fecha de Documento]]+15</f>
        <v>45153</v>
      </c>
      <c r="V182" s="1"/>
    </row>
    <row r="183" spans="1:22" ht="109.2" x14ac:dyDescent="0.3">
      <c r="A183" s="19">
        <f t="shared" si="2"/>
        <v>174</v>
      </c>
      <c r="B183" s="19" t="s">
        <v>120</v>
      </c>
      <c r="C183" s="20">
        <v>45138</v>
      </c>
      <c r="D183" s="21" t="s">
        <v>485</v>
      </c>
      <c r="E183" s="20">
        <v>45054</v>
      </c>
      <c r="F183" s="22" t="s">
        <v>501</v>
      </c>
      <c r="G183" s="22" t="s">
        <v>524</v>
      </c>
      <c r="H183" s="23">
        <v>37968</v>
      </c>
      <c r="I183" s="23">
        <f>+Table1[[#This Row],[Monto Facturado DOP]]</f>
        <v>37968</v>
      </c>
      <c r="J183" s="23">
        <f>+Table1[[#This Row],[Monto Facturado DOP]]-Table1[[#This Row],[Monto Pagado DOP]]</f>
        <v>0</v>
      </c>
      <c r="K183" s="24" t="s">
        <v>108</v>
      </c>
      <c r="L183" s="25">
        <f>+Table1[[#This Row],[Fecha de Documento]]+15</f>
        <v>45153</v>
      </c>
      <c r="V183" s="1"/>
    </row>
    <row r="184" spans="1:22" ht="93.6" x14ac:dyDescent="0.3">
      <c r="A184" s="19">
        <f t="shared" si="2"/>
        <v>175</v>
      </c>
      <c r="B184" s="19" t="s">
        <v>120</v>
      </c>
      <c r="C184" s="20">
        <v>45138</v>
      </c>
      <c r="D184" s="21" t="s">
        <v>486</v>
      </c>
      <c r="E184" s="20">
        <v>45119</v>
      </c>
      <c r="F184" s="22" t="s">
        <v>117</v>
      </c>
      <c r="G184" s="22" t="s">
        <v>525</v>
      </c>
      <c r="H184" s="23">
        <v>43772.41</v>
      </c>
      <c r="I184" s="23">
        <f>+Table1[[#This Row],[Monto Facturado DOP]]</f>
        <v>43772.41</v>
      </c>
      <c r="J184" s="23">
        <f>+Table1[[#This Row],[Monto Facturado DOP]]-Table1[[#This Row],[Monto Pagado DOP]]</f>
        <v>0</v>
      </c>
      <c r="K184" s="24" t="s">
        <v>108</v>
      </c>
      <c r="L184" s="25">
        <f>+Table1[[#This Row],[Fecha de Documento]]+15</f>
        <v>45153</v>
      </c>
      <c r="V184" s="1"/>
    </row>
    <row r="185" spans="1:22" ht="93.6" x14ac:dyDescent="0.3">
      <c r="A185" s="19">
        <f t="shared" si="2"/>
        <v>176</v>
      </c>
      <c r="B185" s="19" t="s">
        <v>120</v>
      </c>
      <c r="C185" s="20">
        <v>45138</v>
      </c>
      <c r="D185" s="21" t="s">
        <v>487</v>
      </c>
      <c r="E185" s="20">
        <v>45057</v>
      </c>
      <c r="F185" s="22" t="s">
        <v>502</v>
      </c>
      <c r="G185" s="22" t="s">
        <v>526</v>
      </c>
      <c r="H185" s="23">
        <v>17100</v>
      </c>
      <c r="I185" s="23">
        <f>+Table1[[#This Row],[Monto Facturado DOP]]</f>
        <v>17100</v>
      </c>
      <c r="J185" s="23">
        <f>+Table1[[#This Row],[Monto Facturado DOP]]-Table1[[#This Row],[Monto Pagado DOP]]</f>
        <v>0</v>
      </c>
      <c r="K185" s="24" t="s">
        <v>108</v>
      </c>
      <c r="L185" s="25">
        <f>+Table1[[#This Row],[Fecha de Documento]]+15</f>
        <v>45153</v>
      </c>
      <c r="V185" s="1"/>
    </row>
    <row r="186" spans="1:22" ht="18" x14ac:dyDescent="0.3">
      <c r="A186" s="26" t="s">
        <v>121</v>
      </c>
      <c r="B186" s="26"/>
      <c r="C186" s="27"/>
      <c r="D186" s="28"/>
      <c r="E186" s="27"/>
      <c r="F186" s="29"/>
      <c r="G186" s="29"/>
      <c r="H186" s="30">
        <f>SUBTOTAL(109,Table1[Monto Facturado DOP])</f>
        <v>55705352.18</v>
      </c>
      <c r="I186" s="30">
        <f>SUBTOTAL(109,Table1[Monto Pagado DOP])</f>
        <v>55705352.18</v>
      </c>
      <c r="J186" s="30">
        <f>SUBTOTAL(109,Table1[Monto Pendiente DOP])</f>
        <v>0</v>
      </c>
      <c r="K186" s="29"/>
      <c r="L186" s="27"/>
    </row>
    <row r="187" spans="1:22" x14ac:dyDescent="0.3">
      <c r="D187" s="1"/>
    </row>
    <row r="188" spans="1:22" x14ac:dyDescent="0.3">
      <c r="D188" s="1"/>
    </row>
    <row r="189" spans="1:22" x14ac:dyDescent="0.3">
      <c r="D189" s="1"/>
    </row>
    <row r="190" spans="1:22" x14ac:dyDescent="0.3">
      <c r="D190" s="1"/>
    </row>
    <row r="191" spans="1:22" x14ac:dyDescent="0.3">
      <c r="D191" s="1"/>
    </row>
    <row r="192" spans="1:22" x14ac:dyDescent="0.3">
      <c r="D192" s="1"/>
    </row>
    <row r="193" spans="1:12" s="14" customFormat="1" ht="18" x14ac:dyDescent="0.3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</row>
    <row r="194" spans="1:12" s="14" customFormat="1" ht="18.75" customHeight="1" x14ac:dyDescent="0.35">
      <c r="A194" s="34" t="s">
        <v>122</v>
      </c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</row>
    <row r="195" spans="1:12" s="14" customFormat="1" ht="18" x14ac:dyDescent="0.35">
      <c r="A195" s="31" t="s">
        <v>123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 x14ac:dyDescent="0.3">
      <c r="D196" s="1"/>
    </row>
    <row r="197" spans="1:12" x14ac:dyDescent="0.3">
      <c r="D197" s="1"/>
    </row>
    <row r="198" spans="1:12" x14ac:dyDescent="0.3">
      <c r="D198" s="1"/>
    </row>
    <row r="199" spans="1:12" x14ac:dyDescent="0.3">
      <c r="D199" s="1"/>
    </row>
    <row r="200" spans="1:12" x14ac:dyDescent="0.3">
      <c r="D200" s="1"/>
    </row>
    <row r="201" spans="1:12" x14ac:dyDescent="0.3">
      <c r="D201" s="1"/>
    </row>
    <row r="202" spans="1:12" x14ac:dyDescent="0.3">
      <c r="D202" s="1"/>
    </row>
    <row r="203" spans="1:12" x14ac:dyDescent="0.3">
      <c r="D203" s="1"/>
    </row>
    <row r="204" spans="1:12" x14ac:dyDescent="0.3">
      <c r="D204" s="1"/>
    </row>
    <row r="205" spans="1:12" x14ac:dyDescent="0.3">
      <c r="D205" s="1"/>
    </row>
    <row r="206" spans="1:12" x14ac:dyDescent="0.3">
      <c r="D206" s="1"/>
    </row>
    <row r="207" spans="1:12" x14ac:dyDescent="0.3">
      <c r="D207" s="1"/>
    </row>
    <row r="208" spans="1:12" x14ac:dyDescent="0.3">
      <c r="D208" s="1"/>
    </row>
    <row r="209" spans="4:4" x14ac:dyDescent="0.3">
      <c r="D209" s="1"/>
    </row>
    <row r="210" spans="4:4" x14ac:dyDescent="0.3">
      <c r="D210" s="1"/>
    </row>
    <row r="211" spans="4:4" x14ac:dyDescent="0.3">
      <c r="D211" s="1"/>
    </row>
    <row r="212" spans="4:4" x14ac:dyDescent="0.3">
      <c r="D212" s="1"/>
    </row>
    <row r="213" spans="4:4" x14ac:dyDescent="0.3">
      <c r="D213" s="1"/>
    </row>
    <row r="214" spans="4:4" x14ac:dyDescent="0.3">
      <c r="D214" s="1"/>
    </row>
    <row r="215" spans="4:4" x14ac:dyDescent="0.3">
      <c r="D215" s="1"/>
    </row>
    <row r="216" spans="4:4" x14ac:dyDescent="0.3">
      <c r="D216" s="1"/>
    </row>
    <row r="217" spans="4:4" x14ac:dyDescent="0.3">
      <c r="D217" s="1"/>
    </row>
    <row r="218" spans="4:4" x14ac:dyDescent="0.3">
      <c r="D218" s="1"/>
    </row>
    <row r="219" spans="4:4" x14ac:dyDescent="0.3">
      <c r="D219" s="1"/>
    </row>
    <row r="220" spans="4:4" x14ac:dyDescent="0.3">
      <c r="D220" s="1"/>
    </row>
    <row r="221" spans="4:4" x14ac:dyDescent="0.3">
      <c r="D221" s="1"/>
    </row>
    <row r="222" spans="4:4" x14ac:dyDescent="0.3">
      <c r="D222" s="1"/>
    </row>
    <row r="223" spans="4:4" x14ac:dyDescent="0.3">
      <c r="D223" s="1"/>
    </row>
    <row r="224" spans="4:4" x14ac:dyDescent="0.3">
      <c r="D224" s="1"/>
    </row>
    <row r="225" spans="4:4" x14ac:dyDescent="0.3">
      <c r="D225" s="1"/>
    </row>
    <row r="226" spans="4:4" x14ac:dyDescent="0.3">
      <c r="D226" s="1"/>
    </row>
    <row r="227" spans="4:4" x14ac:dyDescent="0.3">
      <c r="D227" s="1"/>
    </row>
    <row r="228" spans="4:4" x14ac:dyDescent="0.3">
      <c r="D228" s="1"/>
    </row>
    <row r="229" spans="4:4" x14ac:dyDescent="0.3">
      <c r="D229" s="1"/>
    </row>
    <row r="230" spans="4:4" x14ac:dyDescent="0.3">
      <c r="D230" s="1"/>
    </row>
    <row r="231" spans="4:4" x14ac:dyDescent="0.3">
      <c r="D231" s="1"/>
    </row>
    <row r="232" spans="4:4" x14ac:dyDescent="0.3">
      <c r="D232" s="1"/>
    </row>
    <row r="233" spans="4:4" x14ac:dyDescent="0.3">
      <c r="D233" s="1"/>
    </row>
    <row r="234" spans="4:4" x14ac:dyDescent="0.3">
      <c r="D234" s="1"/>
    </row>
    <row r="235" spans="4:4" x14ac:dyDescent="0.3">
      <c r="D235" s="1"/>
    </row>
    <row r="236" spans="4:4" x14ac:dyDescent="0.3">
      <c r="D236" s="1"/>
    </row>
    <row r="237" spans="4:4" x14ac:dyDescent="0.3">
      <c r="D237" s="1"/>
    </row>
    <row r="238" spans="4:4" x14ac:dyDescent="0.3">
      <c r="D238" s="1"/>
    </row>
    <row r="239" spans="4:4" x14ac:dyDescent="0.3">
      <c r="D239" s="1"/>
    </row>
    <row r="240" spans="4:4" x14ac:dyDescent="0.3">
      <c r="D240" s="1"/>
    </row>
    <row r="241" spans="4:4" x14ac:dyDescent="0.3">
      <c r="D241" s="1"/>
    </row>
    <row r="242" spans="4:4" x14ac:dyDescent="0.3">
      <c r="D242" s="1"/>
    </row>
    <row r="243" spans="4:4" x14ac:dyDescent="0.3">
      <c r="D243" s="1"/>
    </row>
    <row r="244" spans="4:4" x14ac:dyDescent="0.3">
      <c r="D244" s="1"/>
    </row>
    <row r="245" spans="4:4" x14ac:dyDescent="0.3">
      <c r="D245" s="1"/>
    </row>
    <row r="246" spans="4:4" x14ac:dyDescent="0.3">
      <c r="D246" s="1"/>
    </row>
    <row r="247" spans="4:4" x14ac:dyDescent="0.3">
      <c r="D247" s="1"/>
    </row>
    <row r="248" spans="4:4" x14ac:dyDescent="0.3">
      <c r="D248" s="1"/>
    </row>
    <row r="249" spans="4:4" x14ac:dyDescent="0.3">
      <c r="D249" s="1"/>
    </row>
    <row r="250" spans="4:4" x14ac:dyDescent="0.3">
      <c r="D250" s="1"/>
    </row>
    <row r="251" spans="4:4" x14ac:dyDescent="0.3">
      <c r="D251" s="1"/>
    </row>
    <row r="252" spans="4:4" x14ac:dyDescent="0.3">
      <c r="D252" s="1"/>
    </row>
    <row r="253" spans="4:4" x14ac:dyDescent="0.3">
      <c r="D253" s="1"/>
    </row>
    <row r="254" spans="4:4" x14ac:dyDescent="0.3">
      <c r="D254" s="1"/>
    </row>
    <row r="255" spans="4:4" x14ac:dyDescent="0.3">
      <c r="D255" s="1"/>
    </row>
    <row r="256" spans="4:4" x14ac:dyDescent="0.3">
      <c r="D256" s="1"/>
    </row>
    <row r="257" spans="4:4" x14ac:dyDescent="0.3">
      <c r="D257" s="1"/>
    </row>
    <row r="258" spans="4:4" x14ac:dyDescent="0.3">
      <c r="D258" s="1"/>
    </row>
    <row r="259" spans="4:4" x14ac:dyDescent="0.3">
      <c r="D259" s="1"/>
    </row>
    <row r="260" spans="4:4" x14ac:dyDescent="0.3">
      <c r="D260" s="1"/>
    </row>
    <row r="261" spans="4:4" x14ac:dyDescent="0.3">
      <c r="D261" s="1"/>
    </row>
    <row r="262" spans="4:4" x14ac:dyDescent="0.3">
      <c r="D262" s="1"/>
    </row>
    <row r="263" spans="4:4" x14ac:dyDescent="0.3">
      <c r="D263" s="1"/>
    </row>
    <row r="264" spans="4:4" x14ac:dyDescent="0.3">
      <c r="D264" s="1"/>
    </row>
    <row r="265" spans="4:4" x14ac:dyDescent="0.3">
      <c r="D265" s="1"/>
    </row>
    <row r="266" spans="4:4" x14ac:dyDescent="0.3">
      <c r="D266" s="1"/>
    </row>
    <row r="267" spans="4:4" x14ac:dyDescent="0.3">
      <c r="D267" s="1"/>
    </row>
    <row r="268" spans="4:4" x14ac:dyDescent="0.3">
      <c r="D268" s="1"/>
    </row>
    <row r="269" spans="4:4" x14ac:dyDescent="0.3">
      <c r="D269" s="1"/>
    </row>
    <row r="270" spans="4:4" x14ac:dyDescent="0.3">
      <c r="D270" s="1"/>
    </row>
    <row r="271" spans="4:4" x14ac:dyDescent="0.3">
      <c r="D271" s="1"/>
    </row>
    <row r="272" spans="4:4" x14ac:dyDescent="0.3">
      <c r="D272" s="1"/>
    </row>
    <row r="273" spans="4:4" x14ac:dyDescent="0.3">
      <c r="D273" s="1"/>
    </row>
    <row r="274" spans="4:4" x14ac:dyDescent="0.3">
      <c r="D274" s="1"/>
    </row>
    <row r="275" spans="4:4" x14ac:dyDescent="0.3">
      <c r="D275" s="1"/>
    </row>
    <row r="276" spans="4:4" x14ac:dyDescent="0.3">
      <c r="D276" s="1"/>
    </row>
    <row r="277" spans="4:4" x14ac:dyDescent="0.3">
      <c r="D277" s="1"/>
    </row>
    <row r="278" spans="4:4" x14ac:dyDescent="0.3">
      <c r="D278" s="1"/>
    </row>
    <row r="279" spans="4:4" x14ac:dyDescent="0.3">
      <c r="D279" s="1"/>
    </row>
    <row r="280" spans="4:4" x14ac:dyDescent="0.3">
      <c r="D280" s="1"/>
    </row>
    <row r="281" spans="4:4" x14ac:dyDescent="0.3">
      <c r="D281" s="1"/>
    </row>
    <row r="282" spans="4:4" x14ac:dyDescent="0.3">
      <c r="D282" s="1"/>
    </row>
    <row r="283" spans="4:4" x14ac:dyDescent="0.3">
      <c r="D283" s="1"/>
    </row>
    <row r="284" spans="4:4" x14ac:dyDescent="0.3">
      <c r="D284" s="1"/>
    </row>
    <row r="285" spans="4:4" x14ac:dyDescent="0.3">
      <c r="D285" s="1"/>
    </row>
    <row r="286" spans="4:4" x14ac:dyDescent="0.3">
      <c r="D286" s="1"/>
    </row>
    <row r="287" spans="4:4" x14ac:dyDescent="0.3">
      <c r="D287" s="1"/>
    </row>
    <row r="288" spans="4:4" x14ac:dyDescent="0.3">
      <c r="D288" s="1"/>
    </row>
    <row r="289" spans="4:4" x14ac:dyDescent="0.3">
      <c r="D289" s="1"/>
    </row>
    <row r="290" spans="4:4" x14ac:dyDescent="0.3">
      <c r="D290" s="1"/>
    </row>
    <row r="291" spans="4:4" x14ac:dyDescent="0.3">
      <c r="D291" s="1"/>
    </row>
    <row r="292" spans="4:4" x14ac:dyDescent="0.3">
      <c r="D292" s="1"/>
    </row>
    <row r="293" spans="4:4" x14ac:dyDescent="0.3">
      <c r="D293" s="1"/>
    </row>
    <row r="294" spans="4:4" x14ac:dyDescent="0.3">
      <c r="D294" s="1"/>
    </row>
    <row r="295" spans="4:4" x14ac:dyDescent="0.3">
      <c r="D295" s="1"/>
    </row>
    <row r="296" spans="4:4" x14ac:dyDescent="0.3">
      <c r="D296" s="1"/>
    </row>
    <row r="297" spans="4:4" x14ac:dyDescent="0.3">
      <c r="D297" s="1"/>
    </row>
    <row r="298" spans="4:4" x14ac:dyDescent="0.3">
      <c r="D298" s="1"/>
    </row>
    <row r="299" spans="4:4" x14ac:dyDescent="0.3">
      <c r="D299" s="1"/>
    </row>
    <row r="300" spans="4:4" x14ac:dyDescent="0.3">
      <c r="D300" s="1"/>
    </row>
    <row r="301" spans="4:4" x14ac:dyDescent="0.3">
      <c r="D301" s="1"/>
    </row>
    <row r="302" spans="4:4" x14ac:dyDescent="0.3">
      <c r="D302" s="1"/>
    </row>
    <row r="303" spans="4:4" x14ac:dyDescent="0.3">
      <c r="D303" s="1"/>
    </row>
    <row r="304" spans="4:4" x14ac:dyDescent="0.3">
      <c r="D304" s="1"/>
    </row>
    <row r="305" spans="4:4" x14ac:dyDescent="0.3">
      <c r="D305" s="1"/>
    </row>
    <row r="306" spans="4:4" x14ac:dyDescent="0.3">
      <c r="D306" s="1"/>
    </row>
    <row r="307" spans="4:4" x14ac:dyDescent="0.3">
      <c r="D307" s="1"/>
    </row>
    <row r="308" spans="4:4" x14ac:dyDescent="0.3">
      <c r="D308" s="1"/>
    </row>
    <row r="309" spans="4:4" x14ac:dyDescent="0.3">
      <c r="D309" s="1"/>
    </row>
    <row r="310" spans="4:4" x14ac:dyDescent="0.3">
      <c r="D310" s="1"/>
    </row>
    <row r="311" spans="4:4" x14ac:dyDescent="0.3">
      <c r="D311" s="1"/>
    </row>
    <row r="312" spans="4:4" x14ac:dyDescent="0.3">
      <c r="D312" s="1"/>
    </row>
    <row r="313" spans="4:4" x14ac:dyDescent="0.3">
      <c r="D313" s="1"/>
    </row>
    <row r="314" spans="4:4" x14ac:dyDescent="0.3">
      <c r="D314" s="1"/>
    </row>
    <row r="315" spans="4:4" x14ac:dyDescent="0.3">
      <c r="D315" s="1"/>
    </row>
    <row r="316" spans="4:4" x14ac:dyDescent="0.3">
      <c r="D316" s="1"/>
    </row>
    <row r="317" spans="4:4" x14ac:dyDescent="0.3">
      <c r="D317" s="1"/>
    </row>
    <row r="318" spans="4:4" x14ac:dyDescent="0.3">
      <c r="D318" s="1"/>
    </row>
    <row r="319" spans="4:4" x14ac:dyDescent="0.3">
      <c r="D319" s="1"/>
    </row>
    <row r="320" spans="4:4" x14ac:dyDescent="0.3">
      <c r="D320" s="1"/>
    </row>
    <row r="321" spans="4:4" x14ac:dyDescent="0.3">
      <c r="D321" s="1"/>
    </row>
    <row r="322" spans="4:4" x14ac:dyDescent="0.3">
      <c r="D322" s="1"/>
    </row>
    <row r="323" spans="4:4" x14ac:dyDescent="0.3">
      <c r="D323" s="1"/>
    </row>
    <row r="324" spans="4:4" x14ac:dyDescent="0.3">
      <c r="D324" s="1"/>
    </row>
    <row r="325" spans="4:4" x14ac:dyDescent="0.3">
      <c r="D325" s="1"/>
    </row>
    <row r="326" spans="4:4" x14ac:dyDescent="0.3">
      <c r="D326" s="1"/>
    </row>
    <row r="327" spans="4:4" x14ac:dyDescent="0.3">
      <c r="D327" s="1"/>
    </row>
    <row r="328" spans="4:4" x14ac:dyDescent="0.3">
      <c r="D328" s="1"/>
    </row>
    <row r="329" spans="4:4" x14ac:dyDescent="0.3">
      <c r="D329" s="1"/>
    </row>
    <row r="330" spans="4:4" x14ac:dyDescent="0.3">
      <c r="D330" s="1"/>
    </row>
    <row r="331" spans="4:4" x14ac:dyDescent="0.3">
      <c r="D331" s="1"/>
    </row>
    <row r="332" spans="4:4" x14ac:dyDescent="0.3">
      <c r="D332" s="1"/>
    </row>
    <row r="333" spans="4:4" x14ac:dyDescent="0.3">
      <c r="D333" s="1"/>
    </row>
    <row r="334" spans="4:4" x14ac:dyDescent="0.3">
      <c r="D334" s="1"/>
    </row>
    <row r="335" spans="4:4" x14ac:dyDescent="0.3">
      <c r="D335" s="1"/>
    </row>
    <row r="336" spans="4:4" x14ac:dyDescent="0.3">
      <c r="D336" s="1"/>
    </row>
    <row r="337" spans="4:4" x14ac:dyDescent="0.3">
      <c r="D337" s="1"/>
    </row>
    <row r="338" spans="4:4" x14ac:dyDescent="0.3">
      <c r="D338" s="1"/>
    </row>
    <row r="339" spans="4:4" x14ac:dyDescent="0.3">
      <c r="D339" s="1"/>
    </row>
    <row r="340" spans="4:4" x14ac:dyDescent="0.3">
      <c r="D340" s="1"/>
    </row>
    <row r="341" spans="4:4" x14ac:dyDescent="0.3">
      <c r="D341" s="1"/>
    </row>
    <row r="342" spans="4:4" x14ac:dyDescent="0.3">
      <c r="D342" s="1"/>
    </row>
    <row r="343" spans="4:4" x14ac:dyDescent="0.3">
      <c r="D343" s="1"/>
    </row>
    <row r="344" spans="4:4" x14ac:dyDescent="0.3">
      <c r="D344" s="1"/>
    </row>
    <row r="345" spans="4:4" x14ac:dyDescent="0.3">
      <c r="D345" s="1"/>
    </row>
    <row r="346" spans="4:4" x14ac:dyDescent="0.3">
      <c r="D346" s="1"/>
    </row>
    <row r="347" spans="4:4" x14ac:dyDescent="0.3">
      <c r="D347" s="1"/>
    </row>
    <row r="348" spans="4:4" x14ac:dyDescent="0.3">
      <c r="D348" s="1"/>
    </row>
    <row r="349" spans="4:4" x14ac:dyDescent="0.3">
      <c r="D349" s="1"/>
    </row>
    <row r="350" spans="4:4" x14ac:dyDescent="0.3">
      <c r="D350" s="1"/>
    </row>
    <row r="351" spans="4:4" x14ac:dyDescent="0.3">
      <c r="D351" s="1"/>
    </row>
    <row r="352" spans="4:4" x14ac:dyDescent="0.3">
      <c r="D352" s="1"/>
    </row>
    <row r="353" spans="4:4" x14ac:dyDescent="0.3">
      <c r="D353" s="1"/>
    </row>
    <row r="354" spans="4:4" x14ac:dyDescent="0.3">
      <c r="D354" s="1"/>
    </row>
    <row r="355" spans="4:4" x14ac:dyDescent="0.3">
      <c r="D355" s="1"/>
    </row>
    <row r="356" spans="4:4" x14ac:dyDescent="0.3">
      <c r="D356" s="1"/>
    </row>
    <row r="357" spans="4:4" x14ac:dyDescent="0.3">
      <c r="D357" s="1"/>
    </row>
    <row r="358" spans="4:4" x14ac:dyDescent="0.3">
      <c r="D358" s="1"/>
    </row>
    <row r="359" spans="4:4" x14ac:dyDescent="0.3">
      <c r="D359" s="1"/>
    </row>
    <row r="360" spans="4:4" x14ac:dyDescent="0.3">
      <c r="D360" s="1"/>
    </row>
    <row r="361" spans="4:4" x14ac:dyDescent="0.3">
      <c r="D361" s="1"/>
    </row>
    <row r="362" spans="4:4" x14ac:dyDescent="0.3">
      <c r="D362" s="1"/>
    </row>
    <row r="363" spans="4:4" x14ac:dyDescent="0.3">
      <c r="D363" s="1"/>
    </row>
    <row r="364" spans="4:4" x14ac:dyDescent="0.3">
      <c r="D364" s="1"/>
    </row>
    <row r="365" spans="4:4" x14ac:dyDescent="0.3">
      <c r="D365" s="1"/>
    </row>
    <row r="366" spans="4:4" x14ac:dyDescent="0.3">
      <c r="D366" s="1"/>
    </row>
    <row r="367" spans="4:4" x14ac:dyDescent="0.3">
      <c r="D367" s="1"/>
    </row>
    <row r="368" spans="4:4" x14ac:dyDescent="0.3">
      <c r="D368" s="1"/>
    </row>
    <row r="369" spans="4:4" x14ac:dyDescent="0.3">
      <c r="D369" s="1"/>
    </row>
    <row r="370" spans="4:4" x14ac:dyDescent="0.3">
      <c r="D370" s="1"/>
    </row>
    <row r="371" spans="4:4" x14ac:dyDescent="0.3">
      <c r="D371" s="1"/>
    </row>
    <row r="372" spans="4:4" x14ac:dyDescent="0.3">
      <c r="D372" s="1"/>
    </row>
    <row r="373" spans="4:4" x14ac:dyDescent="0.3">
      <c r="D373" s="1"/>
    </row>
    <row r="374" spans="4:4" x14ac:dyDescent="0.3">
      <c r="D374" s="1"/>
    </row>
    <row r="375" spans="4:4" x14ac:dyDescent="0.3">
      <c r="D375" s="1"/>
    </row>
    <row r="376" spans="4:4" x14ac:dyDescent="0.3">
      <c r="D376" s="1"/>
    </row>
    <row r="377" spans="4:4" x14ac:dyDescent="0.3">
      <c r="D377" s="1"/>
    </row>
    <row r="378" spans="4:4" x14ac:dyDescent="0.3">
      <c r="D378" s="1"/>
    </row>
    <row r="379" spans="4:4" x14ac:dyDescent="0.3">
      <c r="D379" s="1"/>
    </row>
    <row r="380" spans="4:4" x14ac:dyDescent="0.3">
      <c r="D380" s="1"/>
    </row>
    <row r="381" spans="4:4" x14ac:dyDescent="0.3">
      <c r="D381" s="1"/>
    </row>
    <row r="382" spans="4:4" x14ac:dyDescent="0.3">
      <c r="D382" s="1"/>
    </row>
    <row r="383" spans="4:4" x14ac:dyDescent="0.3">
      <c r="D383" s="1"/>
    </row>
    <row r="384" spans="4:4" x14ac:dyDescent="0.3">
      <c r="D384" s="1"/>
    </row>
    <row r="385" spans="4:4" x14ac:dyDescent="0.3">
      <c r="D385" s="1"/>
    </row>
    <row r="386" spans="4:4" x14ac:dyDescent="0.3">
      <c r="D386" s="1"/>
    </row>
    <row r="387" spans="4:4" x14ac:dyDescent="0.3">
      <c r="D387" s="1"/>
    </row>
    <row r="388" spans="4:4" x14ac:dyDescent="0.3">
      <c r="D388" s="1"/>
    </row>
    <row r="389" spans="4:4" x14ac:dyDescent="0.3">
      <c r="D389" s="1"/>
    </row>
    <row r="390" spans="4:4" x14ac:dyDescent="0.3">
      <c r="D390" s="1"/>
    </row>
    <row r="391" spans="4:4" x14ac:dyDescent="0.3">
      <c r="D391" s="1"/>
    </row>
    <row r="392" spans="4:4" x14ac:dyDescent="0.3">
      <c r="D392" s="1"/>
    </row>
    <row r="393" spans="4:4" x14ac:dyDescent="0.3">
      <c r="D393" s="1"/>
    </row>
    <row r="394" spans="4:4" x14ac:dyDescent="0.3">
      <c r="D394" s="1"/>
    </row>
    <row r="395" spans="4:4" x14ac:dyDescent="0.3">
      <c r="D395" s="1"/>
    </row>
    <row r="396" spans="4:4" x14ac:dyDescent="0.3">
      <c r="D396" s="1"/>
    </row>
    <row r="397" spans="4:4" x14ac:dyDescent="0.3">
      <c r="D397" s="1"/>
    </row>
    <row r="398" spans="4:4" x14ac:dyDescent="0.3">
      <c r="D398" s="1"/>
    </row>
    <row r="399" spans="4:4" x14ac:dyDescent="0.3">
      <c r="D399" s="1"/>
    </row>
    <row r="400" spans="4:4" x14ac:dyDescent="0.3">
      <c r="D400" s="1"/>
    </row>
    <row r="401" spans="4:4" x14ac:dyDescent="0.3">
      <c r="D401" s="1"/>
    </row>
    <row r="402" spans="4:4" x14ac:dyDescent="0.3">
      <c r="D402" s="1"/>
    </row>
    <row r="403" spans="4:4" x14ac:dyDescent="0.3">
      <c r="D403" s="1"/>
    </row>
    <row r="404" spans="4:4" x14ac:dyDescent="0.3">
      <c r="D404" s="1"/>
    </row>
    <row r="405" spans="4:4" x14ac:dyDescent="0.3">
      <c r="D405" s="1"/>
    </row>
    <row r="406" spans="4:4" x14ac:dyDescent="0.3">
      <c r="D406" s="1"/>
    </row>
    <row r="407" spans="4:4" x14ac:dyDescent="0.3">
      <c r="D407" s="1"/>
    </row>
    <row r="408" spans="4:4" x14ac:dyDescent="0.3">
      <c r="D408" s="1"/>
    </row>
    <row r="409" spans="4:4" x14ac:dyDescent="0.3">
      <c r="D409" s="1"/>
    </row>
    <row r="410" spans="4:4" x14ac:dyDescent="0.3">
      <c r="D410" s="1"/>
    </row>
    <row r="411" spans="4:4" x14ac:dyDescent="0.3">
      <c r="D411" s="1"/>
    </row>
    <row r="412" spans="4:4" x14ac:dyDescent="0.3">
      <c r="D412" s="1"/>
    </row>
    <row r="413" spans="4:4" x14ac:dyDescent="0.3">
      <c r="D413" s="1"/>
    </row>
    <row r="414" spans="4:4" x14ac:dyDescent="0.3">
      <c r="D414" s="1"/>
    </row>
    <row r="415" spans="4:4" x14ac:dyDescent="0.3">
      <c r="D415" s="1"/>
    </row>
    <row r="416" spans="4:4" x14ac:dyDescent="0.3">
      <c r="D416" s="1"/>
    </row>
    <row r="417" spans="4:4" x14ac:dyDescent="0.3">
      <c r="D417" s="1"/>
    </row>
    <row r="418" spans="4:4" x14ac:dyDescent="0.3">
      <c r="D418" s="1"/>
    </row>
    <row r="419" spans="4:4" x14ac:dyDescent="0.3">
      <c r="D419" s="1"/>
    </row>
    <row r="420" spans="4:4" x14ac:dyDescent="0.3">
      <c r="D420" s="1"/>
    </row>
    <row r="421" spans="4:4" x14ac:dyDescent="0.3">
      <c r="D421" s="1"/>
    </row>
    <row r="422" spans="4:4" x14ac:dyDescent="0.3">
      <c r="D422" s="1"/>
    </row>
    <row r="423" spans="4:4" x14ac:dyDescent="0.3">
      <c r="D423" s="1"/>
    </row>
    <row r="424" spans="4:4" x14ac:dyDescent="0.3">
      <c r="D424" s="1"/>
    </row>
    <row r="425" spans="4:4" x14ac:dyDescent="0.3">
      <c r="D425" s="1"/>
    </row>
    <row r="426" spans="4:4" x14ac:dyDescent="0.3">
      <c r="D426" s="1"/>
    </row>
    <row r="427" spans="4:4" x14ac:dyDescent="0.3">
      <c r="D427" s="1"/>
    </row>
    <row r="428" spans="4:4" x14ac:dyDescent="0.3">
      <c r="D428" s="1"/>
    </row>
    <row r="429" spans="4:4" x14ac:dyDescent="0.3">
      <c r="D429" s="1"/>
    </row>
    <row r="430" spans="4:4" x14ac:dyDescent="0.3">
      <c r="D430" s="1"/>
    </row>
    <row r="431" spans="4:4" x14ac:dyDescent="0.3">
      <c r="D431" s="1"/>
    </row>
    <row r="432" spans="4:4" x14ac:dyDescent="0.3">
      <c r="D432" s="1"/>
    </row>
    <row r="433" spans="4:4" x14ac:dyDescent="0.3">
      <c r="D433" s="1"/>
    </row>
    <row r="434" spans="4:4" x14ac:dyDescent="0.3">
      <c r="D434" s="1"/>
    </row>
    <row r="435" spans="4:4" x14ac:dyDescent="0.3">
      <c r="D435" s="1"/>
    </row>
    <row r="436" spans="4:4" x14ac:dyDescent="0.3">
      <c r="D436" s="1"/>
    </row>
    <row r="437" spans="4:4" x14ac:dyDescent="0.3">
      <c r="D437" s="1"/>
    </row>
    <row r="438" spans="4:4" x14ac:dyDescent="0.3">
      <c r="D438" s="1"/>
    </row>
    <row r="439" spans="4:4" x14ac:dyDescent="0.3">
      <c r="D439" s="1"/>
    </row>
    <row r="440" spans="4:4" x14ac:dyDescent="0.3">
      <c r="D440" s="1"/>
    </row>
    <row r="441" spans="4:4" x14ac:dyDescent="0.3">
      <c r="D441" s="1"/>
    </row>
    <row r="442" spans="4:4" x14ac:dyDescent="0.3">
      <c r="D442" s="1"/>
    </row>
    <row r="443" spans="4:4" x14ac:dyDescent="0.3">
      <c r="D443" s="1"/>
    </row>
    <row r="444" spans="4:4" x14ac:dyDescent="0.3">
      <c r="D444" s="1"/>
    </row>
    <row r="445" spans="4:4" x14ac:dyDescent="0.3">
      <c r="D445" s="1"/>
    </row>
    <row r="446" spans="4:4" x14ac:dyDescent="0.3">
      <c r="D446" s="1"/>
    </row>
    <row r="447" spans="4:4" x14ac:dyDescent="0.3">
      <c r="D447" s="1"/>
    </row>
    <row r="448" spans="4:4" x14ac:dyDescent="0.3">
      <c r="D448" s="1"/>
    </row>
    <row r="449" spans="4:4" x14ac:dyDescent="0.3">
      <c r="D449" s="1"/>
    </row>
    <row r="450" spans="4:4" x14ac:dyDescent="0.3">
      <c r="D450" s="1"/>
    </row>
    <row r="451" spans="4:4" x14ac:dyDescent="0.3">
      <c r="D451" s="1"/>
    </row>
    <row r="452" spans="4:4" x14ac:dyDescent="0.3">
      <c r="D452" s="1"/>
    </row>
    <row r="453" spans="4:4" x14ac:dyDescent="0.3">
      <c r="D453" s="1"/>
    </row>
    <row r="454" spans="4:4" x14ac:dyDescent="0.3">
      <c r="D454" s="1"/>
    </row>
    <row r="455" spans="4:4" x14ac:dyDescent="0.3">
      <c r="D455" s="1"/>
    </row>
    <row r="456" spans="4:4" x14ac:dyDescent="0.3">
      <c r="D456" s="1"/>
    </row>
    <row r="457" spans="4:4" x14ac:dyDescent="0.3">
      <c r="D457" s="1"/>
    </row>
    <row r="458" spans="4:4" x14ac:dyDescent="0.3">
      <c r="D458" s="1"/>
    </row>
    <row r="459" spans="4:4" x14ac:dyDescent="0.3">
      <c r="D459" s="1"/>
    </row>
    <row r="460" spans="4:4" x14ac:dyDescent="0.3">
      <c r="D460" s="1"/>
    </row>
    <row r="461" spans="4:4" x14ac:dyDescent="0.3">
      <c r="D461" s="1"/>
    </row>
    <row r="462" spans="4:4" x14ac:dyDescent="0.3">
      <c r="D462" s="1"/>
    </row>
    <row r="463" spans="4:4" x14ac:dyDescent="0.3">
      <c r="D463" s="1"/>
    </row>
    <row r="464" spans="4:4" x14ac:dyDescent="0.3">
      <c r="D464" s="1"/>
    </row>
    <row r="465" spans="4:4" x14ac:dyDescent="0.3">
      <c r="D465" s="1"/>
    </row>
    <row r="466" spans="4:4" x14ac:dyDescent="0.3">
      <c r="D466" s="1"/>
    </row>
    <row r="467" spans="4:4" x14ac:dyDescent="0.3">
      <c r="D467" s="1"/>
    </row>
    <row r="468" spans="4:4" x14ac:dyDescent="0.3">
      <c r="D468" s="1"/>
    </row>
    <row r="469" spans="4:4" x14ac:dyDescent="0.3">
      <c r="D469" s="1"/>
    </row>
    <row r="470" spans="4:4" x14ac:dyDescent="0.3">
      <c r="D470" s="1"/>
    </row>
    <row r="471" spans="4:4" x14ac:dyDescent="0.3">
      <c r="D471" s="1"/>
    </row>
    <row r="472" spans="4:4" x14ac:dyDescent="0.3">
      <c r="D472" s="1"/>
    </row>
    <row r="473" spans="4:4" x14ac:dyDescent="0.3">
      <c r="D473" s="1"/>
    </row>
  </sheetData>
  <mergeCells count="6">
    <mergeCell ref="A195:L195"/>
    <mergeCell ref="A5:L5"/>
    <mergeCell ref="A6:L6"/>
    <mergeCell ref="A7:L7"/>
    <mergeCell ref="A193:L193"/>
    <mergeCell ref="A194:L194"/>
  </mergeCells>
  <phoneticPr fontId="2" type="noConversion"/>
  <pageMargins left="0.70866141732283472" right="0.70866141732283472" top="0.74803149606299213" bottom="0.74803149606299213" header="0.19685039370078741" footer="0.19685039370078741"/>
  <pageSetup scale="45" fitToHeight="1000" orientation="portrait" r:id="rId1"/>
  <headerFooter>
    <oddHeader xml:space="preserve">&amp;C
</oddHead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LIBRAMIENTOS</vt:lpstr>
      <vt:lpstr>LIBRAMIENTOS!Títulos_a_imprimir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2023-08-10T20:23:06Z</cp:lastPrinted>
  <dcterms:created xsi:type="dcterms:W3CDTF">2023-07-13T20:08:32Z</dcterms:created>
  <dcterms:modified xsi:type="dcterms:W3CDTF">2024-12-23T03:23:36Z</dcterms:modified>
</cp:coreProperties>
</file>