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6F2EEAC2-9664-4D67-800D-6C36B641F2D6}" xr6:coauthVersionLast="47" xr6:coauthVersionMax="47" xr10:uidLastSave="{00000000-0000-0000-0000-000000000000}"/>
  <bookViews>
    <workbookView xWindow="3348" yWindow="3348" windowWidth="17280" windowHeight="8964" xr2:uid="{00000000-000D-0000-FFFF-FFFF00000000}"/>
  </bookViews>
  <sheets>
    <sheet name="TipoDocRespaldo" sheetId="1" r:id="rId1"/>
  </sheets>
  <definedNames>
    <definedName name="_xlnm._FilterDatabase" localSheetId="0" hidden="1">TipoDocRespaldo!$E$9:$K$255</definedName>
    <definedName name="_xlnm.Print_Area" localSheetId="0">TipoDocRespaldo!$A$1:$K$266</definedName>
    <definedName name="_xlnm.Print_Titles" localSheetId="0">TipoDocRespaldo!$9:$9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6" i="1" l="1"/>
  <c r="G256" i="1"/>
  <c r="K8" i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 s="1"/>
  <c r="H177" i="1"/>
  <c r="I177" i="1" s="1"/>
  <c r="H178" i="1"/>
  <c r="I178" i="1" s="1"/>
  <c r="H179" i="1"/>
  <c r="I179" i="1" s="1"/>
  <c r="H180" i="1"/>
  <c r="I180" i="1" s="1"/>
  <c r="H181" i="1"/>
  <c r="I181" i="1" s="1"/>
  <c r="H182" i="1"/>
  <c r="I182" i="1" s="1"/>
  <c r="H183" i="1"/>
  <c r="I183" i="1" s="1"/>
  <c r="H184" i="1"/>
  <c r="I184" i="1" s="1"/>
  <c r="H185" i="1"/>
  <c r="I185" i="1" s="1"/>
  <c r="H186" i="1"/>
  <c r="I186" i="1" s="1"/>
  <c r="H187" i="1"/>
  <c r="I187" i="1" s="1"/>
  <c r="H188" i="1"/>
  <c r="I188" i="1" s="1"/>
  <c r="H189" i="1"/>
  <c r="I189" i="1" s="1"/>
  <c r="H190" i="1"/>
  <c r="I190" i="1" s="1"/>
  <c r="H191" i="1"/>
  <c r="I191" i="1" s="1"/>
  <c r="H192" i="1"/>
  <c r="I192" i="1" s="1"/>
  <c r="H193" i="1"/>
  <c r="I193" i="1" s="1"/>
  <c r="H194" i="1"/>
  <c r="I194" i="1" s="1"/>
  <c r="H195" i="1"/>
  <c r="I195" i="1" s="1"/>
  <c r="H196" i="1"/>
  <c r="I196" i="1" s="1"/>
  <c r="H197" i="1"/>
  <c r="I197" i="1" s="1"/>
  <c r="H198" i="1"/>
  <c r="I198" i="1" s="1"/>
  <c r="H199" i="1"/>
  <c r="I199" i="1" s="1"/>
  <c r="H200" i="1"/>
  <c r="I200" i="1" s="1"/>
  <c r="H201" i="1"/>
  <c r="I201" i="1" s="1"/>
  <c r="H202" i="1"/>
  <c r="I202" i="1" s="1"/>
  <c r="H203" i="1"/>
  <c r="I203" i="1" s="1"/>
  <c r="H204" i="1"/>
  <c r="I204" i="1" s="1"/>
  <c r="H205" i="1"/>
  <c r="I205" i="1" s="1"/>
  <c r="H206" i="1"/>
  <c r="I206" i="1" s="1"/>
  <c r="H207" i="1"/>
  <c r="I207" i="1" s="1"/>
  <c r="H208" i="1"/>
  <c r="I208" i="1" s="1"/>
  <c r="H209" i="1"/>
  <c r="I209" i="1" s="1"/>
  <c r="H210" i="1"/>
  <c r="I210" i="1" s="1"/>
  <c r="H211" i="1"/>
  <c r="I211" i="1" s="1"/>
  <c r="H212" i="1"/>
  <c r="I212" i="1" s="1"/>
  <c r="H213" i="1"/>
  <c r="I213" i="1" s="1"/>
  <c r="H214" i="1"/>
  <c r="I214" i="1" s="1"/>
  <c r="H215" i="1"/>
  <c r="I215" i="1" s="1"/>
  <c r="H216" i="1"/>
  <c r="I216" i="1" s="1"/>
  <c r="H217" i="1"/>
  <c r="I217" i="1" s="1"/>
  <c r="H218" i="1"/>
  <c r="I218" i="1" s="1"/>
  <c r="H219" i="1"/>
  <c r="I219" i="1" s="1"/>
  <c r="H220" i="1"/>
  <c r="I220" i="1" s="1"/>
  <c r="H221" i="1"/>
  <c r="I221" i="1" s="1"/>
  <c r="H222" i="1"/>
  <c r="I222" i="1" s="1"/>
  <c r="H223" i="1"/>
  <c r="I223" i="1" s="1"/>
  <c r="H224" i="1"/>
  <c r="I224" i="1" s="1"/>
  <c r="H225" i="1"/>
  <c r="I225" i="1" s="1"/>
  <c r="H226" i="1"/>
  <c r="I226" i="1" s="1"/>
  <c r="H227" i="1"/>
  <c r="I227" i="1" s="1"/>
  <c r="H228" i="1"/>
  <c r="I228" i="1" s="1"/>
  <c r="H229" i="1"/>
  <c r="I229" i="1" s="1"/>
  <c r="H230" i="1"/>
  <c r="I230" i="1" s="1"/>
  <c r="H231" i="1"/>
  <c r="I231" i="1" s="1"/>
  <c r="H232" i="1"/>
  <c r="I232" i="1" s="1"/>
  <c r="H233" i="1"/>
  <c r="I233" i="1" s="1"/>
  <c r="H234" i="1"/>
  <c r="I234" i="1" s="1"/>
  <c r="H235" i="1"/>
  <c r="I235" i="1" s="1"/>
  <c r="H236" i="1"/>
  <c r="I236" i="1" s="1"/>
  <c r="H237" i="1"/>
  <c r="I237" i="1" s="1"/>
  <c r="H238" i="1"/>
  <c r="I238" i="1" s="1"/>
  <c r="H239" i="1"/>
  <c r="I239" i="1" s="1"/>
  <c r="H240" i="1"/>
  <c r="I240" i="1" s="1"/>
  <c r="H241" i="1"/>
  <c r="I241" i="1" s="1"/>
  <c r="H242" i="1"/>
  <c r="I242" i="1" s="1"/>
  <c r="H243" i="1"/>
  <c r="I243" i="1" s="1"/>
  <c r="H244" i="1"/>
  <c r="I244" i="1" s="1"/>
  <c r="H245" i="1"/>
  <c r="I245" i="1" s="1"/>
  <c r="H246" i="1"/>
  <c r="I246" i="1" s="1"/>
  <c r="H247" i="1"/>
  <c r="I247" i="1" s="1"/>
  <c r="H248" i="1"/>
  <c r="I248" i="1" s="1"/>
  <c r="H249" i="1"/>
  <c r="I249" i="1" s="1"/>
  <c r="H250" i="1"/>
  <c r="I250" i="1" s="1"/>
  <c r="H251" i="1"/>
  <c r="I251" i="1" s="1"/>
  <c r="H252" i="1"/>
  <c r="I252" i="1" s="1"/>
  <c r="H253" i="1"/>
  <c r="I253" i="1" s="1"/>
  <c r="H254" i="1"/>
  <c r="I254" i="1" s="1"/>
  <c r="H255" i="1"/>
  <c r="I255" i="1" s="1"/>
  <c r="K222" i="1"/>
  <c r="K223" i="1"/>
  <c r="K210" i="1"/>
  <c r="K204" i="1"/>
  <c r="K151" i="1"/>
  <c r="K57" i="1"/>
  <c r="K58" i="1"/>
  <c r="K59" i="1"/>
  <c r="K60" i="1"/>
  <c r="K68" i="1"/>
  <c r="K157" i="1"/>
  <c r="K195" i="1"/>
  <c r="K88" i="1"/>
  <c r="K107" i="1"/>
  <c r="K109" i="1"/>
  <c r="K111" i="1"/>
  <c r="K19" i="1"/>
  <c r="K31" i="1"/>
  <c r="K90" i="1"/>
  <c r="K91" i="1"/>
  <c r="K92" i="1"/>
  <c r="K32" i="1"/>
  <c r="K15" i="1"/>
  <c r="K22" i="1"/>
  <c r="K64" i="1"/>
  <c r="K65" i="1"/>
  <c r="K228" i="1"/>
  <c r="K229" i="1"/>
  <c r="K16" i="1"/>
  <c r="K17" i="1"/>
  <c r="K18" i="1"/>
  <c r="K43" i="1"/>
  <c r="K44" i="1"/>
  <c r="K45" i="1"/>
  <c r="K46" i="1"/>
  <c r="K47" i="1"/>
  <c r="K48" i="1"/>
  <c r="K49" i="1"/>
  <c r="K50" i="1"/>
  <c r="K166" i="1"/>
  <c r="K167" i="1"/>
  <c r="K168" i="1"/>
  <c r="K169" i="1"/>
  <c r="K170" i="1"/>
  <c r="K171" i="1"/>
  <c r="K172" i="1"/>
  <c r="K173" i="1"/>
  <c r="K20" i="1"/>
  <c r="K53" i="1"/>
  <c r="K52" i="1"/>
  <c r="K207" i="1"/>
  <c r="K208" i="1"/>
  <c r="K121" i="1"/>
  <c r="K233" i="1"/>
  <c r="K41" i="1"/>
  <c r="K147" i="1"/>
  <c r="K148" i="1"/>
  <c r="K142" i="1"/>
  <c r="K86" i="1"/>
  <c r="K140" i="1"/>
  <c r="K141" i="1"/>
  <c r="K27" i="1"/>
  <c r="K29" i="1"/>
  <c r="K224" i="1"/>
  <c r="K104" i="1"/>
  <c r="K51" i="1"/>
  <c r="K150" i="1"/>
  <c r="K12" i="1"/>
  <c r="K116" i="1"/>
  <c r="K117" i="1"/>
  <c r="K118" i="1"/>
  <c r="K119" i="1"/>
  <c r="K234" i="1"/>
  <c r="K156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225" i="1"/>
  <c r="K226" i="1"/>
  <c r="K247" i="1"/>
  <c r="K248" i="1"/>
  <c r="K249" i="1"/>
  <c r="K250" i="1"/>
  <c r="K251" i="1"/>
  <c r="K25" i="1"/>
  <c r="K80" i="1"/>
  <c r="K219" i="1"/>
  <c r="K220" i="1"/>
  <c r="K10" i="1"/>
  <c r="K11" i="1"/>
  <c r="K24" i="1"/>
  <c r="K84" i="1"/>
  <c r="K93" i="1"/>
  <c r="K112" i="1"/>
  <c r="K114" i="1"/>
  <c r="K214" i="1"/>
  <c r="K215" i="1"/>
  <c r="K196" i="1"/>
  <c r="K197" i="1"/>
  <c r="K152" i="1"/>
  <c r="K216" i="1"/>
  <c r="K28" i="1"/>
  <c r="K206" i="1"/>
  <c r="K40" i="1"/>
  <c r="K78" i="1"/>
  <c r="K221" i="1"/>
  <c r="K213" i="1"/>
  <c r="K75" i="1"/>
  <c r="K26" i="1"/>
  <c r="K199" i="1"/>
  <c r="K240" i="1"/>
  <c r="K241" i="1"/>
  <c r="K242" i="1"/>
  <c r="K243" i="1"/>
  <c r="K244" i="1"/>
  <c r="K245" i="1"/>
  <c r="K246" i="1"/>
  <c r="K203" i="1"/>
  <c r="K133" i="1"/>
  <c r="K134" i="1"/>
  <c r="K135" i="1"/>
  <c r="K136" i="1"/>
  <c r="K137" i="1"/>
  <c r="K138" i="1"/>
  <c r="K139" i="1"/>
  <c r="K21" i="1"/>
  <c r="K158" i="1"/>
  <c r="K162" i="1"/>
  <c r="K108" i="1"/>
  <c r="K237" i="1"/>
  <c r="K38" i="1"/>
  <c r="K155" i="1"/>
  <c r="K33" i="1"/>
  <c r="K34" i="1"/>
  <c r="K56" i="1"/>
  <c r="K61" i="1"/>
  <c r="K66" i="1"/>
  <c r="K99" i="1"/>
  <c r="K102" i="1"/>
  <c r="K105" i="1"/>
  <c r="K103" i="1"/>
  <c r="K125" i="1"/>
  <c r="K126" i="1"/>
  <c r="K127" i="1"/>
  <c r="K128" i="1"/>
  <c r="K129" i="1"/>
  <c r="K154" i="1"/>
  <c r="K163" i="1"/>
  <c r="K202" i="1"/>
  <c r="K198" i="1"/>
  <c r="K130" i="1"/>
  <c r="K62" i="1"/>
  <c r="K63" i="1"/>
  <c r="K94" i="1"/>
  <c r="K87" i="1"/>
  <c r="K232" i="1"/>
  <c r="K161" i="1"/>
  <c r="K115" i="1"/>
  <c r="K120" i="1"/>
  <c r="K95" i="1"/>
  <c r="K106" i="1"/>
  <c r="K122" i="1"/>
  <c r="K73" i="1"/>
  <c r="K227" i="1"/>
  <c r="K146" i="1"/>
  <c r="K79" i="1"/>
  <c r="K69" i="1"/>
  <c r="K235" i="1"/>
  <c r="K70" i="1"/>
  <c r="K71" i="1"/>
  <c r="K72" i="1"/>
  <c r="K143" i="1"/>
  <c r="K230" i="1"/>
  <c r="K200" i="1"/>
  <c r="K236" i="1"/>
  <c r="K100" i="1"/>
  <c r="K101" i="1"/>
  <c r="K144" i="1"/>
  <c r="K159" i="1"/>
  <c r="K123" i="1"/>
  <c r="K252" i="1"/>
  <c r="K110" i="1"/>
  <c r="K174" i="1"/>
  <c r="K81" i="1"/>
  <c r="K211" i="1"/>
  <c r="K212" i="1"/>
  <c r="K67" i="1"/>
  <c r="K145" i="1"/>
  <c r="K217" i="1"/>
  <c r="K209" i="1"/>
  <c r="K35" i="1"/>
  <c r="K36" i="1"/>
  <c r="K39" i="1"/>
  <c r="K54" i="1"/>
  <c r="K55" i="1"/>
  <c r="K76" i="1"/>
  <c r="K124" i="1"/>
  <c r="K191" i="1"/>
  <c r="K218" i="1"/>
  <c r="K238" i="1"/>
  <c r="K239" i="1"/>
  <c r="K253" i="1"/>
  <c r="K254" i="1"/>
  <c r="K85" i="1"/>
  <c r="K23" i="1"/>
  <c r="K194" i="1"/>
  <c r="K231" i="1"/>
  <c r="K13" i="1"/>
  <c r="K97" i="1"/>
  <c r="K131" i="1"/>
  <c r="K149" i="1"/>
  <c r="K164" i="1"/>
  <c r="K165" i="1"/>
  <c r="K201" i="1"/>
  <c r="K96" i="1"/>
  <c r="K82" i="1"/>
  <c r="K37" i="1"/>
  <c r="K255" i="1"/>
  <c r="K77" i="1"/>
  <c r="K42" i="1"/>
  <c r="K132" i="1"/>
  <c r="K98" i="1"/>
  <c r="K113" i="1"/>
  <c r="K74" i="1"/>
  <c r="K30" i="1"/>
  <c r="K153" i="1"/>
  <c r="K14" i="1"/>
  <c r="K205" i="1"/>
  <c r="K83" i="1"/>
  <c r="K89" i="1"/>
  <c r="K160" i="1"/>
  <c r="K192" i="1"/>
  <c r="K193" i="1"/>
</calcChain>
</file>

<file path=xl/sharedStrings.xml><?xml version="1.0" encoding="utf-8"?>
<sst xmlns="http://schemas.openxmlformats.org/spreadsheetml/2006/main" count="1495" uniqueCount="584">
  <si>
    <t>Beneficiario</t>
  </si>
  <si>
    <t>24/11/2022</t>
  </si>
  <si>
    <t>30/11/2022</t>
  </si>
  <si>
    <t>28/10/2022</t>
  </si>
  <si>
    <t>18/11/2022</t>
  </si>
  <si>
    <t>17/10/2022</t>
  </si>
  <si>
    <t>ESMERALDA CACERES DE LOS SANTOS</t>
  </si>
  <si>
    <t>10064</t>
  </si>
  <si>
    <t>28/12/2022</t>
  </si>
  <si>
    <t>REC-Pago relación de facts. anexas según OR-2021-0095, por servicio de fumigación de todas las áreas internas y externas del Recinto Urania Montás.</t>
  </si>
  <si>
    <t>18/10/2022</t>
  </si>
  <si>
    <t>31/10/2022</t>
  </si>
  <si>
    <t>Obispo  Sanchez Tavera</t>
  </si>
  <si>
    <t>27/12/2022</t>
  </si>
  <si>
    <t>UM-Pago NCF:B1500000332 d/f 07/11/2022, por servicio de alimentación para el diplomado en liderazgo educativo, dirigido a Mipymes realizado los días 10,11 de octubre y 3,4 de noviembre 2022 en San Juan de la Maguna, OR-2022-00421.</t>
  </si>
  <si>
    <t>07/11/2022</t>
  </si>
  <si>
    <t>10040</t>
  </si>
  <si>
    <t>CRISTIAN MANUEL NUÑEZ TAVERAS</t>
  </si>
  <si>
    <t>20/12/2022</t>
  </si>
  <si>
    <t>01/11/2022</t>
  </si>
  <si>
    <t>21/12/2022</t>
  </si>
  <si>
    <t>10023</t>
  </si>
  <si>
    <t>26/12/2022</t>
  </si>
  <si>
    <t>JVM-Pago fact. No.003 NCF:B1500000002 d/f 01/11/22, corresp. a la adq, de servicio de pozo encamisados para la instalación de una bomba OR-00333-2022 ISFODOSU.</t>
  </si>
  <si>
    <t>José Augusto Díaz Porro</t>
  </si>
  <si>
    <t>9928</t>
  </si>
  <si>
    <t>JVM-Pago de fact. No. 655 NCF: B1500000129 d/f 01/11/2022, corresp. a la adq. de sillas plásticas para el desarrollo del diplomado de liderazgo pedagógico para directores, recinto JVM OR-00501-2022 RJVM.</t>
  </si>
  <si>
    <t>COLLAGE ENTRANCE EXAMINATION BOARD</t>
  </si>
  <si>
    <t>9325</t>
  </si>
  <si>
    <t>12/12/2022</t>
  </si>
  <si>
    <t>REC-Pago facts, según relación anexa, por aplic. pruebas académicas para evaluar y seleccionar candidatos para la ADM. Lic. a una tasa de RD$54.557 CI-0000389-2022.</t>
  </si>
  <si>
    <t>28/04/2022</t>
  </si>
  <si>
    <t>31/05/2022</t>
  </si>
  <si>
    <t>02/08/2022</t>
  </si>
  <si>
    <t>01/09/2022</t>
  </si>
  <si>
    <t>UNED-UNIVERSIDAD NACIONAL DE EDUCACION A DISTANCIA</t>
  </si>
  <si>
    <t>9367</t>
  </si>
  <si>
    <t>13/12/2022</t>
  </si>
  <si>
    <t>22/12/2022</t>
  </si>
  <si>
    <t>REC-3er y ultimo pago fact. 20220000000000245 d/f 24/11/2022, por desarrollar la invest. eval. sobre el dominio de compet. de los estudiantes en los planes de estudios de grado. EU$ 39,137.06 a una tasa RD$59.1594 Cert. No. CI-202-2021. Ad-Cert.CI-427-22.</t>
  </si>
  <si>
    <t>9954</t>
  </si>
  <si>
    <t>29/12/2022</t>
  </si>
  <si>
    <t>REC-1er pago fact. 20220000000000267 d/f 12/012/22, por asesoría en  contenidos de desarrollo y gestión  socioemocional  y en  los componentes de desarrollo intrapersonal  y com. interpesonal , EUR 13,200.00 a una tasa de RD$59.8962 según cert. CI-468-202</t>
  </si>
  <si>
    <t>17/11/2022</t>
  </si>
  <si>
    <t>27/10/2022</t>
  </si>
  <si>
    <t>TOGETHER EDUCATION INC</t>
  </si>
  <si>
    <t>10007</t>
  </si>
  <si>
    <t>REC-Pg fact. ISFODOSU-011 d/f 22/11/22, corresp. al primer pgo de 60% que según convenio corresp. a la realización de jornadas de entrenam. visual a los facilitadores del diplomado en liderazgo pedagógico según CI-643-2022, US$8,219.18 a tasa DOP:55.5474</t>
  </si>
  <si>
    <t>22/11/2022</t>
  </si>
  <si>
    <t>FUNDACION DE INVESTIGACIÓN DE LA UNIVERSIDAD DE SEVILLA</t>
  </si>
  <si>
    <t>9588</t>
  </si>
  <si>
    <t>15/12/2022</t>
  </si>
  <si>
    <t>REC-Pago fact. No. 22/0101/0948, d/f 17/11/2022, corresp. al 50% por regular la organización y desarrollo de master de doble titulación en materia de E-Learning según Cert. No. CI-0000215-2022. EUR-42,244 a una tasa de RD$59.1594.</t>
  </si>
  <si>
    <t>MANUEL ANTONIO ROSARIO ALMANZAR</t>
  </si>
  <si>
    <t>21/11/2022</t>
  </si>
  <si>
    <t>29/11/2022</t>
  </si>
  <si>
    <t>9818</t>
  </si>
  <si>
    <t>LNM-Quinto pago de la orden de compra No. ISFODOSU-2021-00220, por la compra de remanentes de provisiones para uso de la alimentación de los estudiantes del recinto, según análisis de pago, NCF: B1500000134 d/f 15/11/2022.</t>
  </si>
  <si>
    <t>15/11/2022</t>
  </si>
  <si>
    <t>9822</t>
  </si>
  <si>
    <t>LNM-Tercer pago de la orden de compra No. ISFODOSU-2021-00359, por la compra de remanentes de provisiones para uso de la alimentación de los estudiantes del recinto, según análisis de pago NCF: B1500000135 d/f 15/11/2022.</t>
  </si>
  <si>
    <t>DAMIAN MIGUEL ANGEL TAVERAS REYES</t>
  </si>
  <si>
    <t>9829</t>
  </si>
  <si>
    <t>EPH-Pago NCF:B1500000207 d/f 01/11/2022, servicios de transporte mes de octubre, 2022, OR-2022-00140</t>
  </si>
  <si>
    <t>JUAN CARLOS ALBA ALBA</t>
  </si>
  <si>
    <t>05/12/2022</t>
  </si>
  <si>
    <t>EPH-Recinto-2-EPH-servicio de Notarización de contratos de los estudiantes, 21 contratos de estudiantes. orden de compra No. ISFODOSU-2021-00324. Factura con NCF: B1500000063 d/f 05/10/2022.</t>
  </si>
  <si>
    <t>05/10/2022</t>
  </si>
  <si>
    <t>8910</t>
  </si>
  <si>
    <t>08/12/2022</t>
  </si>
  <si>
    <t>COMPANIA DOMINICANA DE TELEFONOS C POR A</t>
  </si>
  <si>
    <t>23/11/2022</t>
  </si>
  <si>
    <t>28/11/2022</t>
  </si>
  <si>
    <t>9041</t>
  </si>
  <si>
    <t>07/12/2022</t>
  </si>
  <si>
    <t>REC-Pago fact. NCF: B1500188946  d/f 28/11/2022 correspondiente a la cuenta 751071915 sumaria línea recinto, noviembre 2022.</t>
  </si>
  <si>
    <t>9753</t>
  </si>
  <si>
    <t>19/12/2022</t>
  </si>
  <si>
    <t>REC-Pago fact. NCF: B1500189730 d/f 10/12/2022, corresp. a la cuenta 711982560 central rectoría, diciembre 2022.</t>
  </si>
  <si>
    <t>10/12/2022</t>
  </si>
  <si>
    <t>9760</t>
  </si>
  <si>
    <t>REC-Pago fact. NCF: B1500189731 d/f 10/12/2022, corresp. a la cuenta 734699053, líneas rectoría, diciembre 2022.</t>
  </si>
  <si>
    <t>9762</t>
  </si>
  <si>
    <t>REC-Pago fact. NCF: B1500189729 d/f  10/12/2022, corresp. a la cuenta 705001061 flotilla móvil, diciembre 2022.</t>
  </si>
  <si>
    <t>SEGUROS UNIVERSAL C POR A</t>
  </si>
  <si>
    <t>9044</t>
  </si>
  <si>
    <t>REC-Pago relación de facts. por seguros complementarios  para empleados del ISFODOSU, mes de Dic. 2022.</t>
  </si>
  <si>
    <t>06/10/2022</t>
  </si>
  <si>
    <t>01/12/2022</t>
  </si>
  <si>
    <t>Seguros Sura, SA</t>
  </si>
  <si>
    <t>8842</t>
  </si>
  <si>
    <t>02/12/2022</t>
  </si>
  <si>
    <t>REC-Pago NCF: B1500000945 d/f 26/11/2022,  pago póliza auto-73952, flotilla de vehículo del Instituto , renovación 2022-2023, con vigencia del 26/11/2022 al 26/11/2023.</t>
  </si>
  <si>
    <t>26/11/2022</t>
  </si>
  <si>
    <t>Delta Comercial, SA</t>
  </si>
  <si>
    <t>REC-Pago fact. NCF: B1500016015 d/f 17/11/2022, por adquisición de 2 Minibuses de 16 pasajeros año 2023, marca Toyota Hiace para uso de los recintos del ISFODOSU. Cert-BS-4740-2022. Adenda Cert-BS-0014857-2022.</t>
  </si>
  <si>
    <t>8923</t>
  </si>
  <si>
    <t>04/10/2022</t>
  </si>
  <si>
    <t>Almacenes El Encanto, S.A.S</t>
  </si>
  <si>
    <t>03/10/2022</t>
  </si>
  <si>
    <t>9338</t>
  </si>
  <si>
    <t>LNM-Cuarto pago de la OR-de compra No. ISFODOSU-2021-00358., por la compra de provisiones(remanente)para el uso de la alimentación del recinto, según análisis pago y relación de facturas anexas.</t>
  </si>
  <si>
    <t>10/10/2022</t>
  </si>
  <si>
    <t>16/10/2022</t>
  </si>
  <si>
    <t>10087</t>
  </si>
  <si>
    <t>LNM-Pago relación de facts. por compra de provisiones (carnes) para uso de la alimentación de los estudiantes del Recinto, saldo de la OR-2022-00170.</t>
  </si>
  <si>
    <t>AGUA PLANETA AZUL C POR A</t>
  </si>
  <si>
    <t>16/05/2022</t>
  </si>
  <si>
    <t>23/05/2022</t>
  </si>
  <si>
    <t>09/06/2022</t>
  </si>
  <si>
    <t>8846</t>
  </si>
  <si>
    <t>EC-Pago relación de facts. por adq. de agua purificada, para la Rectoría, OR-2021, consumo parcial.</t>
  </si>
  <si>
    <t>FEM-Pago relación de  facts. anexas corresp. a la compra de botellones de agua 5 gls.  y botellitas  de agua 0.5 Lt. Tercer  pago de la orden OR-2022-00160.</t>
  </si>
  <si>
    <t>15/09/2022</t>
  </si>
  <si>
    <t>26/09/2022</t>
  </si>
  <si>
    <t>27/09/2022</t>
  </si>
  <si>
    <t>07/10/2022</t>
  </si>
  <si>
    <t>20/10/2022</t>
  </si>
  <si>
    <t>22/10/2022</t>
  </si>
  <si>
    <t>09/11/2022</t>
  </si>
  <si>
    <t>9176</t>
  </si>
  <si>
    <t>14/12/2022</t>
  </si>
  <si>
    <t>REC-Pago según relación de facts, adquisición de agua purificada, para la rectoría, OR-2021-261, consumo total.</t>
  </si>
  <si>
    <t>27/06/2022</t>
  </si>
  <si>
    <t>06/07/2022</t>
  </si>
  <si>
    <t>09/08/2022</t>
  </si>
  <si>
    <t>12/09/2022</t>
  </si>
  <si>
    <t>26/10/2022</t>
  </si>
  <si>
    <t>10/11/2022</t>
  </si>
  <si>
    <t>9978</t>
  </si>
  <si>
    <t>Gas Antillano, SAS</t>
  </si>
  <si>
    <t>8913</t>
  </si>
  <si>
    <t>LNM-Primer pago de orden de compra No. ISFODOSU92022-00288, por la compra de Gas a granel (GLP), uso análisis de pago, relación de fact. y fechas anexas.</t>
  </si>
  <si>
    <t>17/09/2022</t>
  </si>
  <si>
    <t>06/12/2022</t>
  </si>
  <si>
    <t>11/10/2022</t>
  </si>
  <si>
    <t>Centro Automotriz Remesa, SRL</t>
  </si>
  <si>
    <t>9263</t>
  </si>
  <si>
    <t>09/12/2022</t>
  </si>
  <si>
    <t>FEM-Pago fact. No. 00007793 con NCF: B1500001621 d/f 01/11/2022, corresp. a la reparación y mantenimiento camioneta Ford Ranger Vicerrectoría. Segundo pago de la OR-2022-00268.</t>
  </si>
  <si>
    <t>Tropigas Dominicana, SRL</t>
  </si>
  <si>
    <t>9181</t>
  </si>
  <si>
    <t>EMH-Pago fact. NCF: B1500009791 d/f 01/11/2022, por compra de gas licuado de petróleo, recinto EMH, según OR-17/22.</t>
  </si>
  <si>
    <t>10036</t>
  </si>
  <si>
    <t>JVM-Pago relación de facts. anexas correspondiente a la adq. de gas licuado de petróleo para el Recinto, OR-00273-2021.</t>
  </si>
  <si>
    <t>Oficina Universal, SA</t>
  </si>
  <si>
    <t>9855</t>
  </si>
  <si>
    <t>JVM-Pago fact. 60865, NCF:B1500001573 d/f 28/10/2022, corrspondiente a la adq. de tone, tintas originales para impresoras y fotocopiadoras del recinto JVM, OR-00471-2022.</t>
  </si>
  <si>
    <t>REC-Pago factura B1500001592 d/f 24/11/2022, por adquisición de sillones ejecutivos, OR-2022-00563.</t>
  </si>
  <si>
    <t>10098</t>
  </si>
  <si>
    <t>MAPFRE Salud ARS, S.A.</t>
  </si>
  <si>
    <t>9141</t>
  </si>
  <si>
    <t>REC-Pago fact. NCF: B1500003165 d/f 01/12/2022, por seguros complementario para 97 empleados del ISFODOSU. Mes de Dic. 2022. corresp. al periodo 01/12/2022 hasta el 31/12/2022</t>
  </si>
  <si>
    <t>Inversiones Yang, SRL</t>
  </si>
  <si>
    <t>9901</t>
  </si>
  <si>
    <t>UM-Pago NCF:B1500000618 d/f 04/11/2022, por adq. de enlatados, empaquetados y conservas para consumo de los estudiantes internos y semi-internos del Recinto. 1er pago de la OR-2022-00225.</t>
  </si>
  <si>
    <t>04/11/2022</t>
  </si>
  <si>
    <t>Distribuidores Internacionales de Petróleo, SA</t>
  </si>
  <si>
    <t>9903</t>
  </si>
  <si>
    <t>REC-Pago fact. B1500023694 d/f 30/11/2022, por la adquisición de tickets de combustible para la rectoría del ISFODOSU. Cert. contrato No. BS-0012605-2022. Pagos parciales</t>
  </si>
  <si>
    <t>30/06/2022</t>
  </si>
  <si>
    <t>Offitek, SRL</t>
  </si>
  <si>
    <t>9826</t>
  </si>
  <si>
    <t>EMH-Pago NCF:B1500004614 por adq. de componentes internos para adecuar computadoras del área administrativa, Rencinto EMH, según OR-357/22 y documentos anexos.</t>
  </si>
  <si>
    <t>HUMANO SEGUROS S A</t>
  </si>
  <si>
    <t>REC-Pago fact. NCF:B1500025522 d/f 01/12/2022, por seguro complementario para empleados del ISFODOSU, mes de Diciembre 2022</t>
  </si>
  <si>
    <t>9564</t>
  </si>
  <si>
    <t>24/10/2022</t>
  </si>
  <si>
    <t>11/11/2022</t>
  </si>
  <si>
    <t>Suplidora Leopeña, SRL</t>
  </si>
  <si>
    <t>9890</t>
  </si>
  <si>
    <t>EPH-Pago relación de facturas anexas por adq. de remanente de alimentos y bebidas OR-2022-00103.</t>
  </si>
  <si>
    <t>16/11/2022</t>
  </si>
  <si>
    <t>GASOLINERA FRANCO BIDO SRL</t>
  </si>
  <si>
    <t>EPH-Recinto 2 EPH-Santiago-Adquisición de combustible para las plantas eléctricas del recinto EPH. Orden de compra ISFODOSU-2022-00479. Fact. 00212642 con NCF: B1500001340 d/f 02/11/2022.</t>
  </si>
  <si>
    <t>02/11/2022</t>
  </si>
  <si>
    <t>9004</t>
  </si>
  <si>
    <t>9015</t>
  </si>
  <si>
    <t>EPH-Pago 2 EPH -Santiago, Adq. de tickets  prep. de comb. para uso del recinto EPH y asig. de comb. a directores de mes de octubre. OR-de compra ISFODOSU-22-00055. del recibo 4678 al 4718, Fact. 00212602  NCF: B1500001338 d/f 01/11/22.</t>
  </si>
  <si>
    <t>Santos Ballas, SA</t>
  </si>
  <si>
    <t>10066</t>
  </si>
  <si>
    <t>UM-Pago fact. 211004, NCF:B1500002867 d/f 08/12/2022, por adq. de agua embotellada para consumo de los estudiantes internos y semi-internos de este recinto, segundo pago de la OR-2022-00081.</t>
  </si>
  <si>
    <t>Distosa, SRL</t>
  </si>
  <si>
    <t>9785</t>
  </si>
  <si>
    <t>30/12/2022</t>
  </si>
  <si>
    <t>LNM-Pago orden de compra No. ISFODOSU-2022-00425, por adquisición de materiales de oficina para uso en el recinto, según NCF: B1500001935 d/f 14/10/2022.</t>
  </si>
  <si>
    <t>14/10/2022</t>
  </si>
  <si>
    <t>Servicios Empresariales Canaan, SRL</t>
  </si>
  <si>
    <t>9178</t>
  </si>
  <si>
    <t>JVM-Pago de fact. No. NCF: B1500000774 d/f 17/11/2022, corresp. a la adq. de tickets prepagado de combustibles para los vehículos y maquina corta grama OR-00082-2022-RJVM.</t>
  </si>
  <si>
    <t>9926</t>
  </si>
  <si>
    <t>FEM-Pago NCF:B1500000768 d/f 01/11/2022, correspondiente a la adquisición de tickets prepagos para recinto, 1er pago de la OR-2022-00488.</t>
  </si>
  <si>
    <t>Suprema Qualitas, SRL</t>
  </si>
  <si>
    <t>8777</t>
  </si>
  <si>
    <t>REC-Pago fact. NCF: B1500000254 06/09/2021, por contratación de capacitación gestión efectiva de los procesos. OR-2022-00131. Pago único.</t>
  </si>
  <si>
    <t>06/09/2022</t>
  </si>
  <si>
    <t>Agua Cristal, SA</t>
  </si>
  <si>
    <t>12/10/2022</t>
  </si>
  <si>
    <t>19/10/2022</t>
  </si>
  <si>
    <t>9840</t>
  </si>
  <si>
    <t>EMH-Pago relación de facts. por compra s botellones y botellitas de 0.5Lt. de agua, según OR-008/22</t>
  </si>
  <si>
    <t>VICTOR GARCIA AIRE ACONDICIONADO, SRL</t>
  </si>
  <si>
    <t>10100</t>
  </si>
  <si>
    <t>REC-Pago NCF:B1500002305 d/f 07/12/2022, anexa por adq. de unidad VRF de 70000 BTU (aire acondicionado) aula hidrida del Recinto UM, OR-2022-00516.</t>
  </si>
  <si>
    <t>Idemesa, SRL</t>
  </si>
  <si>
    <t>9951</t>
  </si>
  <si>
    <t>REC-Pago fact. No. 4043, NCF: B1500000868 18/10/2022, por adquisición de medicamentos y material gastable para el dispensario medico de la rectoría, ISFODOSU. ORD-2022-409. Pago único.</t>
  </si>
  <si>
    <t>Hermosillo Comercial, SRL</t>
  </si>
  <si>
    <t>21/09/2022</t>
  </si>
  <si>
    <t>15/02/2022</t>
  </si>
  <si>
    <t>05/04/2022</t>
  </si>
  <si>
    <t>14/04/2022</t>
  </si>
  <si>
    <t>06/05/2022</t>
  </si>
  <si>
    <t>07/05/2022</t>
  </si>
  <si>
    <t>24/05/2022</t>
  </si>
  <si>
    <t>26/05/2022</t>
  </si>
  <si>
    <t>02/06/2022</t>
  </si>
  <si>
    <t>03/06/2022</t>
  </si>
  <si>
    <t>13/06/2022</t>
  </si>
  <si>
    <t>21/06/2022</t>
  </si>
  <si>
    <t>22/06/2022</t>
  </si>
  <si>
    <t>24/06/2022</t>
  </si>
  <si>
    <t>29/09/2022</t>
  </si>
  <si>
    <t>9982</t>
  </si>
  <si>
    <t>REC-Pago relación de facts. anexas por adquisición de alimentación masiva, para los estudiantes del ISFODOSU cert, BS-2060-2020, Adenda MC-40-2021, Adenda II BS-6790-2022</t>
  </si>
  <si>
    <t>29/07/2022</t>
  </si>
  <si>
    <t>10068</t>
  </si>
  <si>
    <t>LNM-Pago relación de facts. por compra de remanentes de proviciones para uso de los estudiantes del Recinto septimo pago de la OR-2021-00221</t>
  </si>
  <si>
    <t>28/09/2022</t>
  </si>
  <si>
    <t>10176</t>
  </si>
  <si>
    <t>REC-Pago realción de facts.anexas, por adq.de alimentación masiva para los estudiantes del ISFODOSU, cert. BS-2060-2020, Adenda MC-40-2021 adenda II BS-6790-2022</t>
  </si>
  <si>
    <t>15/07/2022</t>
  </si>
  <si>
    <t>26/07/2022</t>
  </si>
  <si>
    <t>27/07/2022</t>
  </si>
  <si>
    <t>Sunix Petroleum, SRL</t>
  </si>
  <si>
    <t>8960</t>
  </si>
  <si>
    <t>FEM-Pago fact. No. 305699918 con NCF: B1500084099 d/f 03/10/2022, compra de tickets de combustible para recinto. 6to y ultimo pago de la OR-2021-00388.</t>
  </si>
  <si>
    <t>9495</t>
  </si>
  <si>
    <t>EMH-Pago fact. NCF: B1500084131 d/f 06/10/22, por la adquisición de tickets de combustible para el recinto EMH, según OR-366-2021, Cert-BS-6372022.</t>
  </si>
  <si>
    <t>COMPU-OFFICE DOMINICANA, SRL</t>
  </si>
  <si>
    <t>REC-Pago relación de facts. anexas, a la compra de toner para labores docentes y administrativas del Recinto FEM, OR-2022-00486</t>
  </si>
  <si>
    <t>10060</t>
  </si>
  <si>
    <t>Empresas Miltin, SRL</t>
  </si>
  <si>
    <t>8774</t>
  </si>
  <si>
    <t>UM-Pago relación anexa, respectivamente, solicitando 6to. pago de la orden de compra ISFODOSU-2022-00058, por adq. de tickets de combustibles para  uso los vehículos, gasoil  p/planta eléctrica y gas propano  p/ cocina para usos del recinto UM.</t>
  </si>
  <si>
    <t>8929</t>
  </si>
  <si>
    <t>UM-Pago relación anexa, respectivamente, solicitando 7mo. pago de la orden de compra ISFODOSU-2022-00058, por adq. de tickets de combustibles para  uso los vehículos, gas propano  p/ cocina para usos del recinto UM.</t>
  </si>
  <si>
    <t>08/11/2022</t>
  </si>
  <si>
    <t>SOLUCIONES INDUSTRIALES SOLISA, SRL</t>
  </si>
  <si>
    <t>9517</t>
  </si>
  <si>
    <t>JVM-Pago de fact. No. NCF: B1500000030 d/f 03/10/2022, corresp. a la adq. de servicio de suministro e instalación de Closet para el recinto JVM-OR-00362-2022-ISFODOSU.</t>
  </si>
  <si>
    <t>D' Clasico, SRL</t>
  </si>
  <si>
    <t>9770</t>
  </si>
  <si>
    <t>EPH-Recinto 2 EPH-Dirigido a MiPymes-contratación de servicios de organización de actividades académicas: acto  pre-graduación. orden de compra No. ISFODOSU-2022-00464. factura No. 678, con NCF: B1500000169 d/f 24/10/2022.</t>
  </si>
  <si>
    <t>Difo Eléctromecanica, SRL</t>
  </si>
  <si>
    <t>9831</t>
  </si>
  <si>
    <t>REC-Pago factura No. 1124, NCF: B1500000134 D/F 11/10/2022 por contratación de servicios para los generadores eléctricos pertenecientes a la Rectoría. Orden-2022-355, pago parcial.</t>
  </si>
  <si>
    <t>9835</t>
  </si>
  <si>
    <t>REC-Pago fact. No. 1119 NCF:  B1500000140 d/f 02/11/2022, corresp. a la adq. de servicio de mantenimiento preventivo y reparación de maquinarias y equipos. OR-00121-2022. ISFODOSU.</t>
  </si>
  <si>
    <t>10048</t>
  </si>
  <si>
    <t>EMH-Pago NCF:B1500000142 d/f 28/11/22 por servicio mantenimiento a equipos de cocina del Recinto, según OR-97/22, proceso ISFODOSU DAF-CM-2022-0044, OR-cerrada.</t>
  </si>
  <si>
    <t>10050</t>
  </si>
  <si>
    <t>EMH-Pago NCF:B1500000141 d/f 28/11/22 por servicio de mantenimiento preventivo y/o correctivo de la planta eléctrica del Recinto, según OR-150/22.</t>
  </si>
  <si>
    <t>Nestévez Servicios de Comunicación, SRL (Nescom)</t>
  </si>
  <si>
    <t>REC-Pago relación de facts.corresp. a conducción de tres actos de graduación los días 20,25 y 28/10/22 y congreso caribeño de investigación educativa, OR-2022-0037.</t>
  </si>
  <si>
    <t>10009</t>
  </si>
  <si>
    <t>Femaral, EIRL</t>
  </si>
  <si>
    <t>9930</t>
  </si>
  <si>
    <t>UM-Pago fact. 42013422, NCF:B1500012625 d/f 02/11/22, por adq. de artículos ferreteros para uso del mantenimiento de insfraestructura física del Recinto, saldo de la OR-2022-00108.</t>
  </si>
  <si>
    <t>Almacén Juan Maria Garcia, SRL</t>
  </si>
  <si>
    <t>10052</t>
  </si>
  <si>
    <t>REC-Pago factura B1500000652, anexa por adq, de alimentos consolidada, para el Recinto del ISFODOSU (LNM) según cert. 1486-2020, adenda 12896-2021</t>
  </si>
  <si>
    <t>25/10/2022</t>
  </si>
  <si>
    <t>Supercentro Tamboril, SRL</t>
  </si>
  <si>
    <t>9007</t>
  </si>
  <si>
    <t>LNM-Primer pago de la orden No. ISFODOSU-2022-00281, por la compra de tickts para la apertura de fondo de combustible uso de flotilla de los vehículos y asignación de los directores del recinto, según análisis de pago NCF: B1500007775 d/f 02/11/2022.</t>
  </si>
  <si>
    <t>10034</t>
  </si>
  <si>
    <t>LNM-Pago NCF:B1500007786 d/f 22/11/2022, adq. de tickets de combustible para uso de la flotilla vehícular y asignación de los directores del Recinto, segundo pago de la OR-2022-00281.</t>
  </si>
  <si>
    <t>Grupo de Inversiones Read Domínguez, SRL</t>
  </si>
  <si>
    <t>9134</t>
  </si>
  <si>
    <t>UM-Pago fact. No. INV-000480, NCF: B1500000091 21/10/2022, solic. el pago de la OR-compra ISFODOSU-22-00416, por la contr. de montaje para ceremonia de invest. de es de Grado y Post-grado 2022. recinto UM. Realizado el 20/10/2022, en la UASD San Juan.</t>
  </si>
  <si>
    <t>21/10/2022</t>
  </si>
  <si>
    <t>9469</t>
  </si>
  <si>
    <t>23/12/2022</t>
  </si>
  <si>
    <t>EPH-Pago fact. #417-000474 con  NCF:B1500000090 d/f 17/10/2022, por servicio de organización de eventos para el seminario de innovación educativa ( seminario de buenas prácticas) OR-ISFODOSU-2022-00147.</t>
  </si>
  <si>
    <t>10062</t>
  </si>
  <si>
    <t>REC-Pago factura B1500000096 d/f 02/12/2022, contratación de servicio de hospedaje para docentes y choferes de los Recintos JVM y UM, OR-2022-00150, pago único.</t>
  </si>
  <si>
    <t>Perfect Pest Control, SRL</t>
  </si>
  <si>
    <t>10046</t>
  </si>
  <si>
    <t>LNM-Pago NCF:B1500000234 d/f 25/10/22, por servicio de fumigación general de todos los niveles internos y externos en las diferentes áreas del Recinto cert.BS-0007957-2022,  vigésimo sexto pago OR-2019-00479.</t>
  </si>
  <si>
    <t>Copel Security Printing, SAS</t>
  </si>
  <si>
    <t>9417</t>
  </si>
  <si>
    <t>REC-Pago fact. No. NCF: B1500000905 d/f 04/10/2022, por contratación de servicios de impresión de títulos de graduación para el Inst. Sup. de For. Doc. Salome Ureña, OR-2021-202. Pago parcial.</t>
  </si>
  <si>
    <t>Piccini Service, SRL</t>
  </si>
  <si>
    <t>8988</t>
  </si>
  <si>
    <t>REC-Pago Fact, NCF: B1500000019 d/f 30/11/2022, por adq. de sistema de seguridad, detección y alarma contra incendio en la Rectoría y Recintos del ISFODOSU, Cert. BS-3648-2022 (amort.20%).</t>
  </si>
  <si>
    <t>Sofimac Technology Sote, SRL</t>
  </si>
  <si>
    <t>10013</t>
  </si>
  <si>
    <t>EMH-Pago factura NCF:B1500000073 d/f 1/11/22 por servicio de mantenimiento preventivo y correctivo de aires acondicionados, según OR-468/22</t>
  </si>
  <si>
    <t>Cenpa Comercial, SRL</t>
  </si>
  <si>
    <t>10173</t>
  </si>
  <si>
    <t>REC-Pago relación de facts. por adq. de alimentos para los recintos del ISFODOSU, OR-2019-009, cert. BS-000193-2020, adenda BS-12131 (amotización 20% avance)</t>
  </si>
  <si>
    <t>24/08/2022</t>
  </si>
  <si>
    <t>20/09/2022</t>
  </si>
  <si>
    <t>13/10/2022</t>
  </si>
  <si>
    <t>IMPRESORA KR, SRL</t>
  </si>
  <si>
    <t>10021</t>
  </si>
  <si>
    <t>UM-NCF:B1500001916 d/f 2911/2022 por servicio de impresiones diversos (tarjetas de invitación con sobre, certificados full color), para diferentes actividades de este Recinto, primer pago de la OR-2022-00431.</t>
  </si>
  <si>
    <t>DI Part, Partes y Mecánica Diesel, SRL</t>
  </si>
  <si>
    <t>9888</t>
  </si>
  <si>
    <t>EPH-Recinto 2-EPH-Santiago-Contratación de servicio de mantenimiento y reparación de vehículos. OR-2022-00053. (ver relación fact. anexa)</t>
  </si>
  <si>
    <t>Dominican Hospitality Supply, DHS, SRL</t>
  </si>
  <si>
    <t>8918</t>
  </si>
  <si>
    <t>EMH-Pago NCF:B1500000415 d/f 14/10/22 por compras de alimentos para los estudiantes  del recinto OR-189-21. ISFODOSU-DAF-CM-2021-0116. Cerrada.</t>
  </si>
  <si>
    <t>NEGOCIOS DOMINICALY, SRL</t>
  </si>
  <si>
    <t>9955</t>
  </si>
  <si>
    <t>REC-Pago de fact. B1500000777 d/f 11/11/2022. servicios de catering para actividad de intercambio cultural en el momento Fray Antón de Montesinos, departamentos de invest. rectoría. Según orden 2022-00520.</t>
  </si>
  <si>
    <t>VASQUEZ REPUESTOS Y SERVICIOS PARA AUTOS, SRL</t>
  </si>
  <si>
    <t>9968</t>
  </si>
  <si>
    <t>JVM-Pago fact. 857503, NCF:B1500002716 d/f 12/10/22, corresp. a la adq. de servicio de mantenimiento y reparación de vehículos Ford Rangel 2017, OR-00040-2022, RJVM.</t>
  </si>
  <si>
    <t>MCF Gráficas, SRL</t>
  </si>
  <si>
    <t>9820</t>
  </si>
  <si>
    <t>REC-Pago NCF;B1500000109 d/f 07/10/2022, adquisición de vaso termicos impresos personalizados (actividad de integración ISFODOSU 2022) ORD-2022-00352.</t>
  </si>
  <si>
    <t>Hernandez Peguero &amp; Asociados, SRL</t>
  </si>
  <si>
    <t>10152</t>
  </si>
  <si>
    <t>FEM-Pago fact. 946, con NCF:B1500000295 d/f 08/11/2022, corresp. a la notarización de contratos de becas estudiantil, primer pago de la OR-2021-00032.</t>
  </si>
  <si>
    <t>Prolimdes Comercial, SRL</t>
  </si>
  <si>
    <t>FEM-Pago de fact. No. 1032 con el NCF: B1500001032 d/f 27/07/2022, por la compra de insumos de limpieza para limpieza para el recinto. 1er pago de la OR-2022-00197.</t>
  </si>
  <si>
    <t>9115</t>
  </si>
  <si>
    <t>9948</t>
  </si>
  <si>
    <t>FEM-Pago fact. No. FD-0024074 con NCF: B1500001090 d/f 01/11/2022, corresp. a la compra de materiales de limpieza. 2do pago de la OR-2022-00197.</t>
  </si>
  <si>
    <t>INVERSIONES DLP, SRL</t>
  </si>
  <si>
    <t>9073</t>
  </si>
  <si>
    <t>REC-Pago relación de facts. anexas, por adq. de alimentos para el recinto JVM, Cert. No. BS-0001624-2020-Adenda BS-13036-2021. (Amort. 20% avance).</t>
  </si>
  <si>
    <t>9322</t>
  </si>
  <si>
    <t>UM-Pago fact. NCF: B1500000845, d/f 04/10/2022, solicitando 2do. pago de la orden de compra ISFODOSU-2022-00249, por la adquisición de frutas y verduras para consumo de los estudiantes internos y semi-internos de este recinto UM.</t>
  </si>
  <si>
    <t>9332</t>
  </si>
  <si>
    <t>UM-Pago fact. NCF: B1500000848, d/f 04/10/2022, solicitando 1er. pago de la orden de compra ISFODOSU-2022-00269, por la adquisición de víveres   para consumo de los estudiantes internos y semi-internos de este recinto UM.</t>
  </si>
  <si>
    <t>9340</t>
  </si>
  <si>
    <t>UM-Pago fact. NCF: B1500000846, d/f 04/10/2022, solicitando 2do. pago de la orden de compra ISFODOSU-2022-00227, por la adquisición de enlatados, empaquetados y conservas para consumo de los estudiantes internos y semi-internos de este recinto UM.</t>
  </si>
  <si>
    <t>9787</t>
  </si>
  <si>
    <t>FEM-Pago ft. B1500000862 d/f 05/10/2022, compra de alimentos recinto. Primer pago de la OR-2022-00350.</t>
  </si>
  <si>
    <t>9793</t>
  </si>
  <si>
    <t>FEM-Pago fact. B1500000898 d/f 10/11/2022, compra alimentos recinto. 4to pago de la OR-2022-00125.</t>
  </si>
  <si>
    <t>9795</t>
  </si>
  <si>
    <t>FEM-Pago fact. B1500000904d/f 10/11/2022, compra alimentos recinto. primer  pago de la OR-2022-00452</t>
  </si>
  <si>
    <t>9797</t>
  </si>
  <si>
    <t>FEM-Pago fact. B1500000897 d/f 10/11/2022, compra alimentos recinto. 5to pago de la OR-2022-00115.</t>
  </si>
  <si>
    <t>9868</t>
  </si>
  <si>
    <t>REC-Pago relación de facts. por adq. de alimentos para los Recintos del ISFODOSU, cert. No.BS-0001624-2020,Adenda BS-13036-2021 (amortización del 20%).</t>
  </si>
  <si>
    <t>9874</t>
  </si>
  <si>
    <t>FEM-Pago fact. B1500000895 d/f 10/11/2022, compra alimentos recinto,  8vo pago de la OR-2021-00375.</t>
  </si>
  <si>
    <t>9947</t>
  </si>
  <si>
    <t>FEM-Pago factura B1500000857 d/f 05/10/2022, compra de alimentos para el Recinto, 4to pago de la OR-2022-00074, menos N/C B0400000018 d/f 14/10/2022.</t>
  </si>
  <si>
    <t>9970</t>
  </si>
  <si>
    <t>UM-Pago NCF:B1500000885, d/f 01/11/2022, solicitando 2do pago de la orden OR-2022-00212, por adquisición de cereales y carbohidratos para consumo de los estudiantes int. y semi-internos de este recinto UM.</t>
  </si>
  <si>
    <t>10019</t>
  </si>
  <si>
    <t>FEM-Pago fact. B1500000902 d/f 10/11/2022, compra de alimentos recinto primer pago de la  OR-2022-00397.</t>
  </si>
  <si>
    <t>Solugral, SRL</t>
  </si>
  <si>
    <t>10011</t>
  </si>
  <si>
    <t>JVM-Pago fact. NCF:B1500000149 d/f 27/07/2022 corresp. a la aquisición de maquinarias y equipos para mantenimiento OR-00206-2022</t>
  </si>
  <si>
    <t>COMERCIALIZADORA LANIPSE, SRL</t>
  </si>
  <si>
    <t>9876</t>
  </si>
  <si>
    <t>EPH-Pago fact. 713 con NCF:B1500000475 d/f 26/10/2022, por adq. de alimentos para uso del recinto. OR-2020-00068.</t>
  </si>
  <si>
    <t>Xiomari Veloz D' Lujo Fiesta, SRL</t>
  </si>
  <si>
    <t>9336</t>
  </si>
  <si>
    <t>JVM-Pago relación de facts. anexas corresp. a la contratación de servicios de desayuno, almuerzo y refrigerio, estación liquida permanente para 130 maestros que estarán  participando en diplomado de liderazgo educativo Recinto JVM, OR-00433-2022.</t>
  </si>
  <si>
    <t>9772</t>
  </si>
  <si>
    <t>JVM-Pago de fact. No. 3615 NCF: B1500001671 d/f 09/11/2022, corresp. a la contratación de servicio de catering para diversas actividades recinto JVM , OR-00481-2022 RJVM.</t>
  </si>
  <si>
    <t>Centroxpert STE, SRL</t>
  </si>
  <si>
    <t>9571</t>
  </si>
  <si>
    <t>EPH-Adquisición de tóner y tintas, cierre de orden de compra No. ISFODOSU-2022-00316. NCF: B1500001425 d/f 26/10/2022.</t>
  </si>
  <si>
    <t>10094</t>
  </si>
  <si>
    <t>FEM-Pago fact. 1463 con B1500001463 d/f 14/11/2022, por adq. de toner para la operatividad del Recinto,OR-2022-00485, ágo único.</t>
  </si>
  <si>
    <t>14/11/2022</t>
  </si>
  <si>
    <t>PRO PHARMACEUTICAL PEÑA, SRL</t>
  </si>
  <si>
    <t>9963</t>
  </si>
  <si>
    <t>REC-Pago fact. No.1902, NCF:B1500000742 d/f 31/10/2022, por adquisición de medicamentos y material gastable para el dispensario medicio de la Rectoría, ISFODOSU, OR-2022-413, pago único.</t>
  </si>
  <si>
    <t>ALL Office Solutions TS, SRL</t>
  </si>
  <si>
    <t>9837</t>
  </si>
  <si>
    <t>EMH-Pago fact. NCF: B1500001415 d/f 31/10/2022, por servicio de mantenimiento a impresoras. Recinto EMH, según OR-126/22.</t>
  </si>
  <si>
    <t>9841</t>
  </si>
  <si>
    <t>UM-Pago fact. No. FA-8007, NCF: B1500001417, d/f 01/11/2022, solicitando el pago de la orden de compra ISFODOSU-2022-00363, por el servicio de mantenimiento prev. y/o correctivo de impresoras, de este recinto UM.</t>
  </si>
  <si>
    <t>Inversiones ND &amp; Asociados, SRL</t>
  </si>
  <si>
    <t>9774</t>
  </si>
  <si>
    <t>FEM-Pago fact. No. 2437 No. NCF: B1500001603  d/f 03/10/2022, corresp. a la compra de alimentos. 6to pago de la OR-2022-00116.</t>
  </si>
  <si>
    <t>9816</t>
  </si>
  <si>
    <t>FEM-Pago fact. No. 2452 con NCF: B1500001617 d/f 24/10/2022, corresp. a la compra de alimentos. 2do pago de la OR-2022-00174.</t>
  </si>
  <si>
    <t>9862</t>
  </si>
  <si>
    <t>JVM-Pago de fact. No. 2475 NCF: B1500001639 d/f 22/11/2022, corresp. a la adq. de suministros de oficina para diferentes áreas del recinto JVM OR-00482/2022.</t>
  </si>
  <si>
    <t>Eventos Sonia &amp; Felix, SRL</t>
  </si>
  <si>
    <t>9385</t>
  </si>
  <si>
    <t>LNM-Pago orden de compra No. ISFODOSU-2022-00442, por la contratación montaje de graduación de los recintos LNÑM y EPH, desarrollado en el recinto, según NCF: B1500000362 d/f 01/11/2022.</t>
  </si>
  <si>
    <t>10070</t>
  </si>
  <si>
    <t>EPH-Pago fact. 6064 con NCF:B1500000361 d/f 01/11/2022, por contratación de servicios de organización de actividades académicas seminario de buenas prácticas, OR-2022-00463</t>
  </si>
  <si>
    <t>Servicios Logísticos Express, SRL</t>
  </si>
  <si>
    <t>9900</t>
  </si>
  <si>
    <t>UM-Pago fact. No. 323, NCF: B1500000133 d/f 21/10/2022, solicitando el pago de la orden de compra No. ISFODOSU-2021-00430, por el servicio de mantenimiento preventivo y/o correctivo de extintores de este recinto UM.</t>
  </si>
  <si>
    <t>Ferox Solutións, SRL</t>
  </si>
  <si>
    <t>9480</t>
  </si>
  <si>
    <t>EMH-Pago ft. NCF: B1500000309 d/f 21/09/2022, por adquisición de refrigerio para cierre de campamento 2022, talleres de nutrición y primeros auxilios recinto EMH, según OR-258/22.</t>
  </si>
  <si>
    <t>365 Frio Movil, SRL</t>
  </si>
  <si>
    <t>9372</t>
  </si>
  <si>
    <t>REC-Pago fact. NCF: B1500000045 d/f 01/12/2022, por alquiler de aire acondicionado de 20 toneladas para diplomado de liderazgo educativo(Minerd) en el recinto. EMH. ORD-439-2022, Pago parcial.</t>
  </si>
  <si>
    <t>10104</t>
  </si>
  <si>
    <t>REC-Pago fact. NCF:B1500000048 d/f 01/12/2022, por alquiler de aire acondicionado de 20 toneladas para diplomado de liderazgo educativo (Minerd) en el Recinto Eugenio María de Hostos, OR-439-2022, pago parcial</t>
  </si>
  <si>
    <t>Turistrans Transporte y Servicios, SRL</t>
  </si>
  <si>
    <t>JVM-Pago de fact. No. NCF: B1500000324 d/f 27/06/2022, corresp. a la adq. de servicio de transporte y alimentación para docentes y estudiantes 80 personas para el recinto JVM. OR-00093-2022 RJVM.</t>
  </si>
  <si>
    <t>9376</t>
  </si>
  <si>
    <t>REC-Pago relación de facts. anexas, corresp. a servicios de transporte para movilizar a directores de centros educativos, según orden 2022-00096</t>
  </si>
  <si>
    <t>9893</t>
  </si>
  <si>
    <t>Grupo Lexmark, SRL</t>
  </si>
  <si>
    <t>REC-Pago fact. B1500000008 d/f 08/11/2022, por adq. de 6 abanicos industriales para el diplomado de liderazgo pedagógico de Rectoría según OR-2022-00514, pago único.</t>
  </si>
  <si>
    <t>10090</t>
  </si>
  <si>
    <t>Fumismart, SRL</t>
  </si>
  <si>
    <t>10015</t>
  </si>
  <si>
    <t>REC-Pago fact. NCF:B1500000073 d/f 03/10/22, por fumigación y control de plagas para la Rectoría y el FEM, corresp. a Sept. 2022, OR-00320.</t>
  </si>
  <si>
    <t>10106</t>
  </si>
  <si>
    <t>JVM-Pago NCF:B1500000080 d/f 31/10/2022, corresp. a la adq. de servicios de fumigación por lotes mes de octubre 2022-OR-00222-2022.</t>
  </si>
  <si>
    <t>Gedco Inversuply, SRL</t>
  </si>
  <si>
    <t>9791</t>
  </si>
  <si>
    <t>FEM-Pago relación de fact. anexa corresp. a la compra de alimentos. 4to pago de la OR-2022-00069.</t>
  </si>
  <si>
    <t>9895</t>
  </si>
  <si>
    <t>FEM-Pago ft. con NCF: B1500000143 d/f 03/11/2022, corresp. a la compra de alimentos. Tercer pago de la OR-2022-00124.</t>
  </si>
  <si>
    <t>03/11/2022</t>
  </si>
  <si>
    <t>9957</t>
  </si>
  <si>
    <t>FEM-Pago fact. con NCF: B1500000142 d/f 03/11/2022, corresp. a la compra de alimentos 5to pago de la OR-2022-00069.</t>
  </si>
  <si>
    <t>Martínez Torres Traveling, SRL</t>
  </si>
  <si>
    <t>9864</t>
  </si>
  <si>
    <t>REC-Pago de fact. NCF: B1500000659 d/f 15/11/2022, servicios de desayunos, refrigerios, almuerzos y estación liquida para diplomado educativo en el recinto EMH. Según orden 2022-00448.</t>
  </si>
  <si>
    <t>Stage Visual and Sound SVS, SRL</t>
  </si>
  <si>
    <t>10178</t>
  </si>
  <si>
    <t>LMN-Pago NCF:B1500000106 d/f 07/11/2022, por servicio de alquiler de pantalla led uso del evento de graduación  de los recintos LNM y EPH, según OR-2022-00465</t>
  </si>
  <si>
    <t>Congesur Congelados Del Sur, SRL</t>
  </si>
  <si>
    <t>9824</t>
  </si>
  <si>
    <t>FEM-Pago fact. No. 63 con NCF: B1500000237 d/f 11/11/2022, corresp. a la compra de alimentos. Primer pago de la OR-2022-00401.</t>
  </si>
  <si>
    <t>9980</t>
  </si>
  <si>
    <t>FEM-Pago fact. No. 61 con NCF: B1500000235 d/f 02/11/2022, corresp. a la compra de alimentos. Prime pago de la OR-2022-00445.</t>
  </si>
  <si>
    <t>Dita Services, SRL</t>
  </si>
  <si>
    <t>9497</t>
  </si>
  <si>
    <t>EPH-Contratación servicio de fumigación, orden de compra No. 2022-00191, NCF: B1500000219 d/f 15/10/2022.</t>
  </si>
  <si>
    <t>15/10/2022</t>
  </si>
  <si>
    <t>10042</t>
  </si>
  <si>
    <t>EMH-Pago relación de facturas por servicio de fumigación y control  de plagas Recinto EMH OR-332/22.</t>
  </si>
  <si>
    <t>Fis Soluciones SRL</t>
  </si>
  <si>
    <t>9347</t>
  </si>
  <si>
    <t>EMH-Pago fact. B1500000123 d/f 21/10/2022, por adquisición de tóner  para las operaciones del recinto EMH, según OR-427/22.</t>
  </si>
  <si>
    <t>Sulima Import,  SRL</t>
  </si>
  <si>
    <t>9897</t>
  </si>
  <si>
    <t>FEM-Pago ft. con NCF: B1500000184 d/f 01/11/2022, corresp. a la compra de alimentos. Primer (1) pago de la OR-2022-00406</t>
  </si>
  <si>
    <t>Eco Dominicana Roger, SRL</t>
  </si>
  <si>
    <t>10055</t>
  </si>
  <si>
    <t>REC-Pago NCF:B1500000192 d/f 05/12/2022 corresp. a la adq. de zafacones de reciclajes para colocarlo en centro educativos del Recinto UM, OR-2022-00601, apgo único.</t>
  </si>
  <si>
    <t>A&amp;M Commerce Media, SRL</t>
  </si>
  <si>
    <t>10038</t>
  </si>
  <si>
    <t>FEM-Pago factura 231 con NCF:B1500000071 d/f 09/09/2022 corresp. a la compra de insumos de limpieza segundo pago de la OR-2022-00195.</t>
  </si>
  <si>
    <t>09/09/2022</t>
  </si>
  <si>
    <t>Comercial Benzan Herrera, SRL</t>
  </si>
  <si>
    <t>30/08/2022</t>
  </si>
  <si>
    <t>9090</t>
  </si>
  <si>
    <t>UM-Pago fact. 22005312, NCF: B1500000558 d/f 14/10/2022, solicitando el saldo de la orden de compra ISFODOSU-2022-00215, por la adquisición de carnes y embutidos para consumo de los estudiantes internos y semi-internos de este recinto UM.</t>
  </si>
  <si>
    <t>9096</t>
  </si>
  <si>
    <t>UM-Pago fact. 22005308, NCF: B1500000555 d/f 14/10/2022, solicitando 1er. pago de la orden de compra ISFODOSU-2022-00248, por la adq. de frutas y verduras para consumo de los estudiantes internos y semi-internos del recinto UM.</t>
  </si>
  <si>
    <t>9121</t>
  </si>
  <si>
    <t>UM-Pago fact. 22005312, NCF: B1500000559 d/f 14/10/2022, solicitando el 1er. pago  orden de compra ISFODOSU-2022-00213, por la adquisición de cereales y carbohidratos  para consumo de los estudiantes internos y semi-internos de este recinto UM.</t>
  </si>
  <si>
    <t>9318</t>
  </si>
  <si>
    <t>UM-Pago fact. 22004617, NCF:B1500000556 d/f 14/10/2022, solicitando 3er. Pago de la orden de compra ISFODOSU- 2022-00016, adquisición de alimentos (remanente) para consumo de los estudiantes internos y semi-internos del recinto . UM.</t>
  </si>
  <si>
    <t>9320</t>
  </si>
  <si>
    <t>UM-Pago fact.. 22005305, NCF: B1500000554, d/f 14/10/2022, solicitando el saldo de la orden de compra ISFODOSU-2021-00209, por la adq. de alimentos(remanente) para consumo de los estudiantes internos y semi internos  de este recinto UM.</t>
  </si>
  <si>
    <t>9435</t>
  </si>
  <si>
    <t>UM-Pago fact. 22005314, NCF: B1500000560 d/f 14/10/2022, solicitando 1er. pago de la orden de compra ISFODOSU-2022-00290, por la adquisición de lácteos y proteínas para consumo de los estudiantes int. y semi-internos de este recinto.</t>
  </si>
  <si>
    <t>9867</t>
  </si>
  <si>
    <t>UM-Pago fact. 22005311, NCF: B1500000557 d/f 14/10/2022, solicit. 1er. pago de la orden de compra ISFODOSU-2022-00253, por adquisición de bebidas(jugos y maltas) para consumo de los estudiantes int. y semi-interno de este recinto UM.</t>
  </si>
  <si>
    <t>9984</t>
  </si>
  <si>
    <t>UM-Pago fact.22004949, NCF:B1500000511 d/f 30/08/2022, primer pago de la OR-2022-00106, por adq. de artículos de limpieza para uso en las áreas del Recinto.</t>
  </si>
  <si>
    <t>10058</t>
  </si>
  <si>
    <t>UM-Pago fact. 22005691, NCF:B1500000619 d/f 05/12/22, por adq. de carnes y embutidos para consumo de los estudaintes internos y semi-intenos del recinto, primer pago de la OR-2022-00509.</t>
  </si>
  <si>
    <t>10164</t>
  </si>
  <si>
    <t>UM-Pago relación de facts.por adq. de viveres para consumo de los estudiantes intenos y semi-internos del Recinto primer pago de la OR-2022-00270.</t>
  </si>
  <si>
    <t>10182</t>
  </si>
  <si>
    <t>UM-Pago realción de facts. por adq. de remanente de alimentos para los estudiantes del Recinto, saldo OR-2022-00016.</t>
  </si>
  <si>
    <t>Garena, SRL</t>
  </si>
  <si>
    <t>9560</t>
  </si>
  <si>
    <t>LNM-Pago orden de compra No. ISFODOSU-2022-00388, por la compra de materiales de limpieza, desechable y otros  para uso de la operatividad del recinto, según NCF: B1500000340 d/f 14/10/2022</t>
  </si>
  <si>
    <t>Distribuidora Bacesmos, SRL</t>
  </si>
  <si>
    <t>8924</t>
  </si>
  <si>
    <t>JVM-Pago de fact. No. NCF: B1500000163 d/f 28/07/2022, corresp. a la adquisicion de articulos de ferreteria y herramientas para mantenimiento OR-00243-2022. ISFODOSU.</t>
  </si>
  <si>
    <t>28/07/2022</t>
  </si>
  <si>
    <t>Ta Bueno Cafetería, SRL</t>
  </si>
  <si>
    <t>9992</t>
  </si>
  <si>
    <t>UM-Pago fact. 0135, NCF:B1500000135 d/f 25/10/2022, primer pago de la OR-2022-00449, por contratación de servicio de catering para la ceremonia de investidura de los estudiantes de grado y postgrado del Recinto, realizado el 20 octubre recinto UASD San Ju</t>
  </si>
  <si>
    <t>Galen Office Supply, SRL</t>
  </si>
  <si>
    <t>10092</t>
  </si>
  <si>
    <t>REC-Pago fact. NCF:B1500000177 d/f 04/10/2022, por adquisición e instalación y puesta en marcha del sistema de control de acceso para la Rectoría del ISFODOSU, OR-2022-00336, pago único.</t>
  </si>
  <si>
    <t>Vezivo Holding, SRL</t>
  </si>
  <si>
    <t>8833</t>
  </si>
  <si>
    <t>REC-Avance del 20% corresp. a la adq. de KITS universitarios para estudiantes del ISFODOSU. Cert. BS-0012785-2022.(Contrato póliza  de fianzas comerciales).</t>
  </si>
  <si>
    <t>Suplimade Comercial, SRL</t>
  </si>
  <si>
    <t>9778</t>
  </si>
  <si>
    <t>LNM-Primer pago a la orden de compra No. ISFODOSU-2022-00420, por la compra de provisiones (carnes) para uso de alimentación de los estudiantes del recinto, según análisis de pago, NCF: B1500000257 d/f 01/11/2022.</t>
  </si>
  <si>
    <t>9882</t>
  </si>
  <si>
    <t>EPH-Adquisición de remanentes de alimentos y bebidas. orden ISFODOSU-2022-00104, fact. #327 con NCF: B1500000260 d/f 07/11/2022. (cierre de orden).</t>
  </si>
  <si>
    <t>9908</t>
  </si>
  <si>
    <t>LNM-Pago NCF:B1500000243 d/f 12/10/2022, por la compra de materiales de oficina para uso de la operatividad del Recinto. OR-2022-00426</t>
  </si>
  <si>
    <t>9973</t>
  </si>
  <si>
    <t>LNM-Pago NCF:B1500000255 d/f 01/11/22 por compra de remanentes de provisiciones de alimentos de los estudiantes del Recinto según OR-2021-00222, sexto pago.</t>
  </si>
  <si>
    <t>9975</t>
  </si>
  <si>
    <t>LNM-Pago NCF:B1500000256 d/f 01/11/2022, por compra de remanentes de proviciones para uso de la alimentación de los estudiantes del Recinto, cuarto pago de la OR-2022-00237.</t>
  </si>
  <si>
    <t>10017</t>
  </si>
  <si>
    <t>LNM-pago NCF:B1500000254 d/f 01/11/2022 por la compra de remanente de proviciones para uso de la alimentación de los estudiantes del recinto, tercer pago de la  2021-00357.</t>
  </si>
  <si>
    <t>Slyking Group SRL</t>
  </si>
  <si>
    <t>9776</t>
  </si>
  <si>
    <t>LNM-Pago de la orden de compra No. ISFODOSU-2022-00169, por la compra de carnes para la alimentación de los estudiantes del recinto, según NCF: B1500000129 d/f 20/10/2022.</t>
  </si>
  <si>
    <t>Inversiones Jos &amp; Wil, SRL</t>
  </si>
  <si>
    <t>9505</t>
  </si>
  <si>
    <t>REC-Pago fact. NCF: B1500000010 d/f 04/11/2022, corresp. a serv. de catering para Diplomado Liderazgo Educativo para maestros del ISFODOSU, según orden de compra 2022-00432. Pago único.</t>
  </si>
  <si>
    <t>Sanfra Food &amp; Catering, S.R.L.</t>
  </si>
  <si>
    <t>9103</t>
  </si>
  <si>
    <t>REC-Pago de fact. B1500000029 d/f 01/07/2022, por servicios de refrigerios ejecutivos para diferentes actividades del ISFODOSU, según ORD-2021-00023.</t>
  </si>
  <si>
    <t>01/07/2022</t>
  </si>
  <si>
    <t>Grupo Antace, SRL</t>
  </si>
  <si>
    <t>10185</t>
  </si>
  <si>
    <t>FEM-Pago NCF:B1500000072 d/f 21/11/2022 corresp. a la compra alimentos para los estudiantes del Recinto primer pago de la OR-2022-00382.</t>
  </si>
  <si>
    <t>GGM Comunicaciones Integrales, SRL</t>
  </si>
  <si>
    <t>9455</t>
  </si>
  <si>
    <t>Pago ft. NCF: B1500000010 d/f 03/10/2022, por adq. de artículos varios para campaña de sensibilización de las semana educativa de salud. Según orden de compra No. 2022-00387.</t>
  </si>
  <si>
    <t>Jenaman Company, SRL</t>
  </si>
  <si>
    <t>9143</t>
  </si>
  <si>
    <t>FEM-Pago fact. B1500000030 d/f 04/10/2022, corresp. a la compra de alimentos. Tercer (03) pago de la OR-2022-00067.</t>
  </si>
  <si>
    <t>Gellart Gallery, S.R.L.</t>
  </si>
  <si>
    <t>9886</t>
  </si>
  <si>
    <t>EMH-Pago B1500000035 d/f 07/11/2022 por compra de alimentos para los estudaintes, según OR-73/22</t>
  </si>
  <si>
    <t>Yaxis Comercial, SRL</t>
  </si>
  <si>
    <t>9783</t>
  </si>
  <si>
    <t>UM-Pago fact. NCF: B1500000015 d/f 15/11/2022, solicitando 2do. pago de la orden de compra ISFODOSU-2022-00294, por la adquisición de condimentos para uso en la cocina de este recinto. UM.</t>
  </si>
  <si>
    <t>9833</t>
  </si>
  <si>
    <t>EMH-Pago NCF:B15000000012 d/f 27/10/22, adq. de calzados, prendas de vestir y tela para utileria de grupos culturales del Recinto EMH, según  OR-256/22.</t>
  </si>
  <si>
    <t>Alimentary Land JAGD, SRL</t>
  </si>
  <si>
    <t>9388</t>
  </si>
  <si>
    <t>REC-Pago NCF:B1500000005 d/f 14/10/2022 por adq. por adq. de insumos para el Intituto Superior de Formación Docente Salomé Ureña (ISFODOSU), ORD-2022-435, pago único.</t>
  </si>
  <si>
    <t>SEGURO NACIONAL DE SALUD</t>
  </si>
  <si>
    <t>9038</t>
  </si>
  <si>
    <t>REC-Pago fact. NCF: B1500007579 d/f 17/11/2022, corresp. a la contratación de seguros complementario Dic. 2022,  para empleados del ISFODOSU.</t>
  </si>
  <si>
    <t>Alvaro Daniel Sosa Sosa</t>
  </si>
  <si>
    <t>UM-Pago fact. 1017, NCF:B1500000061 d/f 25/10/2022, por servicio de mantenimiento preventivo y correctivo de impresoras, OR-2022-00364</t>
  </si>
  <si>
    <t>9944</t>
  </si>
  <si>
    <t>Instituto Politécnico Loyola</t>
  </si>
  <si>
    <t>8839</t>
  </si>
  <si>
    <t>REC-Pago fact. NCF: B1500000295 d/f 13/10/2022, corresp. a la realización del programa de Lic. en Educ. primaria 2do ciclo. matemáticas y ciencias naturales 11No. Cuatrimestre. Cert. No. CI-180-2020.</t>
  </si>
  <si>
    <t>9996</t>
  </si>
  <si>
    <t>REC-Pago fact. NCF:B1500000298 d/f 14/12/22, corresp. a la realización del programa de Lic. en educ. primaria 2do ciclo matematicas y ciencias naturales 12vo, cuatrimestre, cert. No. CI-180-2020</t>
  </si>
  <si>
    <t>PABELLON DE LA FAMA DEL DEPORTE DOMINICANO, INC</t>
  </si>
  <si>
    <t>9510</t>
  </si>
  <si>
    <t>REC-Pago fact. No. 05/2022, NCF: B1500000072 d/f 18/11/2022, por alquiler de salón para celebración de graduación ordinaria del ISFODOSU. según Cert. de contrato   No. CI-0000410-2022.</t>
  </si>
  <si>
    <t>FUNDACION CASA ARQUIDIOCESANA MARIA DE LA ALTAGRACIA, INC</t>
  </si>
  <si>
    <t>9751</t>
  </si>
  <si>
    <t>REC-Pago fact. No.2022-10, NCF:B1500000046 d/f 18/11/2022, por servicios de hospedaje con alimentación, uso del gran salón, salones, según fact. y recibido conforme anexo cert. No. CI-0000263-2021 (amort. del 20%).</t>
  </si>
  <si>
    <t>FUNDACION CULTURAL COFRADIA</t>
  </si>
  <si>
    <t>9959</t>
  </si>
  <si>
    <t>REC-Pago fact. NCF.B1500000134 d/f 11/11/2022, por cont. de servicios para la presentación artística y musical por la celeb. del III congreso caribeño de invest. educ. del ISFODOSU-ORD-2022-523. Pago único.</t>
  </si>
  <si>
    <t>Organización de Estados Iberoamericanos para La Educación La Ciencia y La Cultura</t>
  </si>
  <si>
    <t>9988</t>
  </si>
  <si>
    <t>REC-Abono fact.NCF:B1500000081 d/f 14/12/2022, primer pago por ejecución de la estrategia de formación continua centrada en la escuela, distrito educativo  02-03,Las Matas de Farfán, San Juan 2da etapa, cert. CI-0000491-2022</t>
  </si>
  <si>
    <t>9990</t>
  </si>
  <si>
    <t>REC-Saldo fact.NCF:B1500000081 d/f 14/12/2022, primer pago por ejecución de la estrategia de formación continua centrada en la escuela, distrito educativo  02-03,Las Matas de Farfán, San Juan 2da etapa, cert. CI-0000491-2022</t>
  </si>
  <si>
    <t>No.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</si>
  <si>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</si>
  <si>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</si>
  <si>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</si>
  <si>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</si>
  <si>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</si>
  <si>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</si>
  <si>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</si>
  <si>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</si>
  <si>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</si>
  <si>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PAGADO</t>
  </si>
  <si>
    <t>INSTITUTO SUPERIOR DE FORMACION DOCENTE SALOME UREÑA</t>
  </si>
  <si>
    <t>Fecha de creación</t>
  </si>
  <si>
    <t xml:space="preserve">Corresp. Diciembre 2022 </t>
  </si>
  <si>
    <t>PAGO A PROVEEDORES AL 31 DE DICIEMBRE 2022</t>
  </si>
  <si>
    <t>TOTALES</t>
  </si>
  <si>
    <t>VALORES EN RD$</t>
  </si>
  <si>
    <t>LIC JOSE ERNESTO JIMENEZ</t>
  </si>
  <si>
    <t>DIRECTOR FINANCIERO, ISFODOSU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</si>
</sst>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/m/yy;@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indexed="8"/>
      <name val="Times New Roman"/>
      <family val="1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49" fontId="3" fillId="2" borderId="2" xfId="0" applyNumberFormat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9" fontId="8" fillId="3" borderId="5" xfId="0" applyNumberFormat="1" applyFont="1" applyFill="1" applyBorder="1" applyAlignment="1">
      <alignment horizontal="center" vertical="center" wrapText="1"/>
    </xf>
    <xf numFmtId="15" fontId="8" fillId="3" borderId="5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3" fontId="8" fillId="3" borderId="6" xfId="1" applyFont="1" applyFill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15" fontId="8" fillId="4" borderId="5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43" fontId="8" fillId="4" borderId="6" xfId="1" applyFont="1" applyFill="1" applyBorder="1" applyAlignment="1">
      <alignment horizontal="center" vertical="center" wrapText="1"/>
    </xf>
    <xf numFmtId="43" fontId="8" fillId="4" borderId="6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15" fontId="8" fillId="3" borderId="2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 wrapText="1"/>
    </xf>
    <xf numFmtId="0" fontId="5" fillId="0" borderId="0" xfId="0" applyFont="1"/>
    <xf numFmtId="43" fontId="5" fillId="0" borderId="0" xfId="1" applyFont="1" applyAlignment="1"/>
    <xf numFmtId="164" fontId="5" fillId="0" borderId="0" xfId="0" applyNumberFormat="1" applyFont="1"/>
    <xf numFmtId="0" fontId="5" fillId="0" borderId="0" xfId="0" applyFont="1" applyAlignment="1">
      <alignment horizontal="center" wrapText="1"/>
    </xf>
    <xf numFmtId="43" fontId="5" fillId="0" borderId="0" xfId="1" applyFont="1" applyAlignment="1">
      <alignment horizont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43" fontId="8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11705</xdr:colOff>
      <xdr:row>0</xdr:row>
      <xdr:rowOff>0</xdr:rowOff>
    </xdr:from>
    <xdr:ext cx="1150345" cy="857250"/>
    <xdr:pic>
      <xdr:nvPicPr>
        <xdr:cNvPr id="3" name="Imagen 2">
          <a:extLst>
            <a:ext uri="{FF2B5EF4-FFF2-40B4-BE49-F238E27FC236}">
              <a16:creationId xmlns:a16="http://schemas.microsoft.com/office/drawing/2014/main" id="{00F6D633-AC7E-45F4-A1B3-DAD82095C6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5917205" y="0"/>
          <a:ext cx="1150345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90E93A-F51A-484E-8943-698AE1D47EE4}" name="Tabla2" displayName="Tabla2" ref="A9:K256" totalsRowCount="1" headerRowDxfId="27" dataDxfId="25" totalsRowDxfId="23" headerRowBorderDxfId="26" tableBorderDxfId="24" totalsRowBorderDxfId="22">
  <autoFilter ref="A9:K255" xr:uid="{00000000-0001-0000-0000-000000000000}"/>
  <sortState xmlns:xlrd2="http://schemas.microsoft.com/office/spreadsheetml/2017/richdata2" ref="A10:K255">
    <sortCondition ref="B9:B255"/>
  </sortState>
  <tableColumns count="11">
    <tableColumn id="5" xr3:uid="{CE3F5838-BB22-4F3A-B185-A941D60039BB}" name="No." totalsRowLabel="TOTALES" dataDxfId="21" totalsRowDxfId="20"/>
    <tableColumn id="24" xr3:uid="{FD0845A3-7A84-42E0-9E32-DD394760B789}" name="Fecha de Documento" dataDxfId="19" totalsRowDxfId="18"/>
    <tableColumn id="2" xr3:uid="{C6815035-2F0A-4FF2-97C5-1DFAC2F6972E}" name="No. De Documento de Pago" dataDxfId="17" totalsRowDxfId="16"/>
    <tableColumn id="13" xr3:uid="{ABF7B9F0-9CED-4151-BB71-B28430B32CBC}" name="Fecha de la Factura" dataDxfId="15" totalsRowDxfId="14"/>
    <tableColumn id="1" xr3:uid="{14AA4A6E-591D-4FAD-A47F-6B24B3ED47D4}" name="Beneficiario" dataDxfId="13" totalsRowDxfId="12"/>
    <tableColumn id="12" xr3:uid="{100C981C-8968-4781-BBE9-502C85CCBF19}" name="Concepto" dataDxfId="11" totalsRowDxfId="10"/>
    <tableColumn id="20" xr3:uid="{22B5DAB9-5CD5-4A54-ABE6-14BDFF7646FF}" name="Monto Facturado DOP" totalsRowFunction="sum" dataDxfId="9" totalsRowDxfId="8" dataCellStyle="Millares" totalsRowCellStyle="Millares"/>
    <tableColumn id="21" xr3:uid="{0E1CBB27-197C-479D-8B01-887C018986CF}" name="Monto Pagado DOP" totalsRowFunction="sum" dataDxfId="7" totalsRowDxfId="6" dataCellStyle="Millares" totalsRowCellStyle="Millares">
      <calculatedColumnFormula>+Tabla2[[#This Row],[Monto Facturado DOP]]</calculatedColumnFormula>
    </tableColumn>
    <tableColumn id="22" xr3:uid="{C98BB1E2-256E-4825-A4EF-C5F5CFE9A82C}" name="Monto Pendiente DOP" dataDxfId="5" totalsRowDxfId="4" dataCellStyle="Millares">
      <calculatedColumnFormula>+Tabla2[[#This Row],[Monto Facturado DOP]]-Tabla2[[#This Row],[Monto Pagado DOP]]</calculatedColumnFormula>
    </tableColumn>
    <tableColumn id="23" xr3:uid="{2AC52634-1301-47B9-A8FC-5C6AE5898740}" name="Estado" dataDxfId="3" totalsRowDxfId="2" dataCellStyle="Millares"/>
    <tableColumn id="6" xr3:uid="{8D91F830-002A-49F6-A508-105CF345F6F1}" name="Fecha estimada de Pago" dataDxfId="1" totalsRowDxfId="0">
      <calculatedColumnFormula>+Tabla2[[#This Row],[Fecha de Documento]]+15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66"/>
  <sheetViews>
    <sheetView tabSelected="1" view="pageBreakPreview" topLeftCell="D3" zoomScaleNormal="100" zoomScaleSheetLayoutView="100" workbookViewId="0">
      <selection activeCell="F261" sqref="F261"/>
    </sheetView>
  </sheetViews>
  <sheetFormatPr baseColWidth="10" defaultColWidth="9.109375" defaultRowHeight="13.8" x14ac:dyDescent="0.3"/>
  <cols>
    <col min="1" max="1" width="12.44140625" style="5" customWidth="1"/>
    <col min="2" max="2" width="16.44140625" style="5" customWidth="1"/>
    <col min="3" max="3" width="20.44140625" style="5" customWidth="1"/>
    <col min="4" max="4" width="23.44140625" style="5" customWidth="1"/>
    <col min="5" max="5" width="19.44140625" style="5" customWidth="1"/>
    <col min="6" max="6" width="28.88671875" style="5" customWidth="1"/>
    <col min="7" max="7" width="17.109375" style="5" customWidth="1"/>
    <col min="8" max="8" width="16.5546875" style="5" customWidth="1"/>
    <col min="9" max="10" width="12.44140625" style="5" customWidth="1"/>
    <col min="11" max="11" width="19.44140625" style="5" customWidth="1"/>
    <col min="12" max="12" width="9.109375" style="5"/>
    <col min="13" max="13" width="24.88671875" style="5" customWidth="1"/>
    <col min="14" max="14" width="23.44140625" style="5" customWidth="1"/>
    <col min="15" max="15" width="23.6640625" style="5" customWidth="1"/>
    <col min="16" max="16" width="17.5546875" style="5" bestFit="1" customWidth="1"/>
    <col min="17" max="17" width="23.44140625" style="6" customWidth="1"/>
    <col min="18" max="16384" width="9.109375" style="5"/>
  </cols>
  <sheetData>
    <row r="1" spans="1:11" s="10" customFormat="1" ht="18" x14ac:dyDescent="0.35">
      <c r="A1" s="7"/>
      <c r="B1" s="7"/>
      <c r="C1" s="7"/>
      <c r="D1" s="7"/>
      <c r="E1" s="7"/>
      <c r="F1" s="7"/>
      <c r="G1" s="8"/>
      <c r="H1" s="8"/>
      <c r="I1" s="8"/>
      <c r="J1" s="7"/>
      <c r="K1" s="9"/>
    </row>
    <row r="2" spans="1:11" s="10" customFormat="1" ht="18" x14ac:dyDescent="0.35">
      <c r="A2" s="7"/>
      <c r="B2" s="7"/>
      <c r="C2" s="7"/>
      <c r="D2" s="7"/>
      <c r="E2" s="7"/>
      <c r="F2" s="7"/>
      <c r="G2" s="8"/>
      <c r="H2" s="8"/>
      <c r="I2" s="8"/>
      <c r="J2" s="7"/>
      <c r="K2" s="9"/>
    </row>
    <row r="3" spans="1:11" s="10" customFormat="1" ht="18" x14ac:dyDescent="0.35">
      <c r="A3" s="7"/>
      <c r="B3" s="7"/>
      <c r="C3" s="7"/>
      <c r="D3" s="7"/>
      <c r="E3" s="7"/>
      <c r="F3" s="7"/>
      <c r="G3" s="8"/>
      <c r="H3" s="8"/>
      <c r="I3" s="8"/>
      <c r="J3" s="7"/>
      <c r="K3" s="9"/>
    </row>
    <row r="4" spans="1:11" s="10" customFormat="1" ht="18" x14ac:dyDescent="0.35">
      <c r="A4" s="7"/>
      <c r="B4" s="7"/>
      <c r="C4" s="7"/>
      <c r="D4" s="7"/>
      <c r="E4" s="7"/>
      <c r="F4" s="7"/>
      <c r="G4" s="8"/>
      <c r="H4" s="8"/>
      <c r="I4" s="8"/>
      <c r="J4" s="7"/>
      <c r="K4" s="9"/>
    </row>
    <row r="5" spans="1:11" s="10" customFormat="1" ht="18" x14ac:dyDescent="0.35">
      <c r="A5" s="35" t="s">
        <v>576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s="10" customFormat="1" ht="18" x14ac:dyDescent="0.35">
      <c r="A6" s="35" t="s">
        <v>579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s="10" customFormat="1" ht="18" x14ac:dyDescent="0.35">
      <c r="A7" s="35" t="s">
        <v>581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s="10" customFormat="1" ht="18" x14ac:dyDescent="0.35">
      <c r="A8" s="12" t="s">
        <v>578</v>
      </c>
      <c r="B8" s="7"/>
      <c r="C8" s="7"/>
      <c r="D8" s="7"/>
      <c r="E8" s="7"/>
      <c r="F8" s="7"/>
      <c r="G8" s="8"/>
      <c r="H8" s="8"/>
      <c r="I8" s="8"/>
      <c r="J8" s="13" t="s">
        <v>577</v>
      </c>
      <c r="K8" s="11">
        <f ca="1">+TODAY()</f>
        <v>45649</v>
      </c>
    </row>
    <row r="9" spans="1:11" s="33" customFormat="1" ht="46.8" x14ac:dyDescent="0.3">
      <c r="A9" s="1" t="s">
        <v>565</v>
      </c>
      <c r="B9" s="1" t="s">
        <v>566</v>
      </c>
      <c r="C9" s="1" t="s">
        <v>567</v>
      </c>
      <c r="D9" s="1" t="s">
        <v>568</v>
      </c>
      <c r="E9" s="1" t="s">
        <v>0</v>
      </c>
      <c r="F9" s="1" t="s">
        <v>569</v>
      </c>
      <c r="G9" s="2" t="s">
        <v>570</v>
      </c>
      <c r="H9" s="3" t="s">
        <v>571</v>
      </c>
      <c r="I9" s="3" t="s">
        <v>572</v>
      </c>
      <c r="J9" s="3" t="s">
        <v>573</v>
      </c>
      <c r="K9" s="4" t="s">
        <v>574</v>
      </c>
    </row>
    <row r="10" spans="1:11" s="33" customFormat="1" ht="156" x14ac:dyDescent="0.3">
      <c r="A10" s="23">
        <v>1</v>
      </c>
      <c r="B10" s="24" t="s">
        <v>88</v>
      </c>
      <c r="C10" s="23" t="s">
        <v>243</v>
      </c>
      <c r="D10" s="24" t="s">
        <v>186</v>
      </c>
      <c r="E10" s="25" t="s">
        <v>242</v>
      </c>
      <c r="F10" s="23" t="s">
        <v>244</v>
      </c>
      <c r="G10" s="26">
        <v>74000</v>
      </c>
      <c r="H10" s="26">
        <f>+Tabla2[[#This Row],[Monto Facturado DOP]]</f>
        <v>74000</v>
      </c>
      <c r="I10" s="26">
        <f>+Tabla2[[#This Row],[Monto Facturado DOP]]-Tabla2[[#This Row],[Monto Pagado DOP]]</f>
        <v>0</v>
      </c>
      <c r="J10" s="26" t="s">
        <v>575</v>
      </c>
      <c r="K10" s="24">
        <f>+Tabla2[[#This Row],[Fecha de Documento]]+15</f>
        <v>44911</v>
      </c>
    </row>
    <row r="11" spans="1:11" s="33" customFormat="1" ht="156" x14ac:dyDescent="0.3">
      <c r="A11" s="23">
        <v>2</v>
      </c>
      <c r="B11" s="24" t="s">
        <v>88</v>
      </c>
      <c r="C11" s="23" t="s">
        <v>243</v>
      </c>
      <c r="D11" s="24" t="s">
        <v>5</v>
      </c>
      <c r="E11" s="25" t="s">
        <v>242</v>
      </c>
      <c r="F11" s="23" t="s">
        <v>244</v>
      </c>
      <c r="G11" s="26">
        <v>124064</v>
      </c>
      <c r="H11" s="26">
        <f>+Tabla2[[#This Row],[Monto Facturado DOP]]</f>
        <v>124064</v>
      </c>
      <c r="I11" s="26">
        <f>+Tabla2[[#This Row],[Monto Facturado DOP]]-Tabla2[[#This Row],[Monto Pagado DOP]]</f>
        <v>0</v>
      </c>
      <c r="J11" s="26" t="s">
        <v>575</v>
      </c>
      <c r="K11" s="24">
        <f>+Tabla2[[#This Row],[Fecha de Documento]]+15</f>
        <v>44911</v>
      </c>
    </row>
    <row r="12" spans="1:11" s="33" customFormat="1" ht="93.6" x14ac:dyDescent="0.3">
      <c r="A12" s="23">
        <v>3</v>
      </c>
      <c r="B12" s="24" t="s">
        <v>88</v>
      </c>
      <c r="C12" s="23" t="s">
        <v>193</v>
      </c>
      <c r="D12" s="24" t="s">
        <v>195</v>
      </c>
      <c r="E12" s="25" t="s">
        <v>192</v>
      </c>
      <c r="F12" s="23" t="s">
        <v>194</v>
      </c>
      <c r="G12" s="26">
        <v>14500</v>
      </c>
      <c r="H12" s="26">
        <f>+Tabla2[[#This Row],[Monto Facturado DOP]]</f>
        <v>14500</v>
      </c>
      <c r="I12" s="26">
        <f>+Tabla2[[#This Row],[Monto Facturado DOP]]-Tabla2[[#This Row],[Monto Pagado DOP]]</f>
        <v>0</v>
      </c>
      <c r="J12" s="26" t="s">
        <v>575</v>
      </c>
      <c r="K12" s="24">
        <f>+Tabla2[[#This Row],[Fecha de Documento]]+15</f>
        <v>44911</v>
      </c>
    </row>
    <row r="13" spans="1:11" s="33" customFormat="1" ht="109.2" x14ac:dyDescent="0.3">
      <c r="A13" s="23">
        <v>4</v>
      </c>
      <c r="B13" s="24" t="s">
        <v>91</v>
      </c>
      <c r="C13" s="23" t="s">
        <v>495</v>
      </c>
      <c r="D13" s="24" t="s">
        <v>5</v>
      </c>
      <c r="E13" s="25" t="s">
        <v>494</v>
      </c>
      <c r="F13" s="23" t="s">
        <v>496</v>
      </c>
      <c r="G13" s="26">
        <v>984999.6</v>
      </c>
      <c r="H13" s="26">
        <f>+Tabla2[[#This Row],[Monto Facturado DOP]]</f>
        <v>984999.6</v>
      </c>
      <c r="I13" s="26">
        <f>+Tabla2[[#This Row],[Monto Facturado DOP]]-Tabla2[[#This Row],[Monto Pagado DOP]]</f>
        <v>0</v>
      </c>
      <c r="J13" s="26" t="s">
        <v>575</v>
      </c>
      <c r="K13" s="24">
        <f>+Tabla2[[#This Row],[Fecha de Documento]]+15</f>
        <v>44912</v>
      </c>
    </row>
    <row r="14" spans="1:11" s="33" customFormat="1" ht="124.8" x14ac:dyDescent="0.3">
      <c r="A14" s="23">
        <v>5</v>
      </c>
      <c r="B14" s="24" t="s">
        <v>91</v>
      </c>
      <c r="C14" s="23" t="s">
        <v>547</v>
      </c>
      <c r="D14" s="24" t="s">
        <v>304</v>
      </c>
      <c r="E14" s="25" t="s">
        <v>546</v>
      </c>
      <c r="F14" s="23" t="s">
        <v>548</v>
      </c>
      <c r="G14" s="26">
        <v>704303.5</v>
      </c>
      <c r="H14" s="26">
        <f>+Tabla2[[#This Row],[Monto Facturado DOP]]</f>
        <v>704303.5</v>
      </c>
      <c r="I14" s="26">
        <f>+Tabla2[[#This Row],[Monto Facturado DOP]]-Tabla2[[#This Row],[Monto Pagado DOP]]</f>
        <v>0</v>
      </c>
      <c r="J14" s="26" t="s">
        <v>575</v>
      </c>
      <c r="K14" s="24">
        <f>+Tabla2[[#This Row],[Fecha de Documento]]+15</f>
        <v>44912</v>
      </c>
    </row>
    <row r="15" spans="1:11" s="33" customFormat="1" ht="109.2" x14ac:dyDescent="0.3">
      <c r="A15" s="23">
        <v>6</v>
      </c>
      <c r="B15" s="24" t="s">
        <v>91</v>
      </c>
      <c r="C15" s="23" t="s">
        <v>90</v>
      </c>
      <c r="D15" s="24" t="s">
        <v>93</v>
      </c>
      <c r="E15" s="25" t="s">
        <v>89</v>
      </c>
      <c r="F15" s="23" t="s">
        <v>92</v>
      </c>
      <c r="G15" s="26">
        <v>717409.88</v>
      </c>
      <c r="H15" s="26">
        <f>+Tabla2[[#This Row],[Monto Facturado DOP]]</f>
        <v>717409.88</v>
      </c>
      <c r="I15" s="26">
        <f>+Tabla2[[#This Row],[Monto Facturado DOP]]-Tabla2[[#This Row],[Monto Pagado DOP]]</f>
        <v>0</v>
      </c>
      <c r="J15" s="26" t="s">
        <v>575</v>
      </c>
      <c r="K15" s="24">
        <f>+Tabla2[[#This Row],[Fecha de Documento]]+15</f>
        <v>44912</v>
      </c>
    </row>
    <row r="16" spans="1:11" s="33" customFormat="1" ht="62.4" x14ac:dyDescent="0.3">
      <c r="A16" s="23">
        <v>7</v>
      </c>
      <c r="B16" s="24" t="s">
        <v>91</v>
      </c>
      <c r="C16" s="23" t="s">
        <v>110</v>
      </c>
      <c r="D16" s="24" t="s">
        <v>107</v>
      </c>
      <c r="E16" s="25" t="s">
        <v>106</v>
      </c>
      <c r="F16" s="23" t="s">
        <v>111</v>
      </c>
      <c r="G16" s="26">
        <v>9450</v>
      </c>
      <c r="H16" s="26">
        <f>+Tabla2[[#This Row],[Monto Facturado DOP]]</f>
        <v>9450</v>
      </c>
      <c r="I16" s="26">
        <f>+Tabla2[[#This Row],[Monto Facturado DOP]]-Tabla2[[#This Row],[Monto Pagado DOP]]</f>
        <v>0</v>
      </c>
      <c r="J16" s="26" t="s">
        <v>575</v>
      </c>
      <c r="K16" s="24">
        <f>+Tabla2[[#This Row],[Fecha de Documento]]+15</f>
        <v>44912</v>
      </c>
    </row>
    <row r="17" spans="1:11" s="33" customFormat="1" ht="62.4" x14ac:dyDescent="0.3">
      <c r="A17" s="23">
        <v>8</v>
      </c>
      <c r="B17" s="24" t="s">
        <v>91</v>
      </c>
      <c r="C17" s="23" t="s">
        <v>110</v>
      </c>
      <c r="D17" s="24" t="s">
        <v>108</v>
      </c>
      <c r="E17" s="25" t="s">
        <v>106</v>
      </c>
      <c r="F17" s="23" t="s">
        <v>111</v>
      </c>
      <c r="G17" s="26">
        <v>9360</v>
      </c>
      <c r="H17" s="26">
        <f>+Tabla2[[#This Row],[Monto Facturado DOP]]</f>
        <v>9360</v>
      </c>
      <c r="I17" s="26">
        <f>+Tabla2[[#This Row],[Monto Facturado DOP]]-Tabla2[[#This Row],[Monto Pagado DOP]]</f>
        <v>0</v>
      </c>
      <c r="J17" s="26" t="s">
        <v>575</v>
      </c>
      <c r="K17" s="24">
        <f>+Tabla2[[#This Row],[Fecha de Documento]]+15</f>
        <v>44912</v>
      </c>
    </row>
    <row r="18" spans="1:11" s="33" customFormat="1" ht="62.4" x14ac:dyDescent="0.3">
      <c r="A18" s="23">
        <v>9</v>
      </c>
      <c r="B18" s="24" t="s">
        <v>91</v>
      </c>
      <c r="C18" s="23" t="s">
        <v>110</v>
      </c>
      <c r="D18" s="24" t="s">
        <v>109</v>
      </c>
      <c r="E18" s="25" t="s">
        <v>106</v>
      </c>
      <c r="F18" s="23" t="s">
        <v>111</v>
      </c>
      <c r="G18" s="26">
        <v>9900</v>
      </c>
      <c r="H18" s="26">
        <f>+Tabla2[[#This Row],[Monto Facturado DOP]]</f>
        <v>9900</v>
      </c>
      <c r="I18" s="26">
        <f>+Tabla2[[#This Row],[Monto Facturado DOP]]-Tabla2[[#This Row],[Monto Pagado DOP]]</f>
        <v>0</v>
      </c>
      <c r="J18" s="26" t="s">
        <v>575</v>
      </c>
      <c r="K18" s="24">
        <f>+Tabla2[[#This Row],[Fecha de Documento]]+15</f>
        <v>44912</v>
      </c>
    </row>
    <row r="19" spans="1:11" s="33" customFormat="1" ht="124.8" x14ac:dyDescent="0.3">
      <c r="A19" s="23">
        <v>10</v>
      </c>
      <c r="B19" s="24" t="s">
        <v>65</v>
      </c>
      <c r="C19" s="23" t="s">
        <v>68</v>
      </c>
      <c r="D19" s="24" t="s">
        <v>67</v>
      </c>
      <c r="E19" s="25" t="s">
        <v>64</v>
      </c>
      <c r="F19" s="23" t="s">
        <v>66</v>
      </c>
      <c r="G19" s="26">
        <v>16107</v>
      </c>
      <c r="H19" s="26">
        <f>+Tabla2[[#This Row],[Monto Facturado DOP]]</f>
        <v>16107</v>
      </c>
      <c r="I19" s="26">
        <f>+Tabla2[[#This Row],[Monto Facturado DOP]]-Tabla2[[#This Row],[Monto Pagado DOP]]</f>
        <v>0</v>
      </c>
      <c r="J19" s="26" t="s">
        <v>575</v>
      </c>
      <c r="K19" s="24">
        <f>+Tabla2[[#This Row],[Fecha de Documento]]+15</f>
        <v>44915</v>
      </c>
    </row>
    <row r="20" spans="1:11" s="33" customFormat="1" ht="93.6" x14ac:dyDescent="0.3">
      <c r="A20" s="23">
        <v>11</v>
      </c>
      <c r="B20" s="24" t="s">
        <v>65</v>
      </c>
      <c r="C20" s="23" t="s">
        <v>131</v>
      </c>
      <c r="D20" s="24" t="s">
        <v>133</v>
      </c>
      <c r="E20" s="25" t="s">
        <v>130</v>
      </c>
      <c r="F20" s="23" t="s">
        <v>132</v>
      </c>
      <c r="G20" s="26">
        <v>140058.57999999999</v>
      </c>
      <c r="H20" s="26">
        <f>+Tabla2[[#This Row],[Monto Facturado DOP]]</f>
        <v>140058.57999999999</v>
      </c>
      <c r="I20" s="26">
        <f>+Tabla2[[#This Row],[Monto Facturado DOP]]-Tabla2[[#This Row],[Monto Pagado DOP]]</f>
        <v>0</v>
      </c>
      <c r="J20" s="26" t="s">
        <v>575</v>
      </c>
      <c r="K20" s="24">
        <f>+Tabla2[[#This Row],[Fecha de Documento]]+15</f>
        <v>44915</v>
      </c>
    </row>
    <row r="21" spans="1:11" s="33" customFormat="1" ht="109.2" x14ac:dyDescent="0.3">
      <c r="A21" s="23">
        <v>12</v>
      </c>
      <c r="B21" s="24" t="s">
        <v>65</v>
      </c>
      <c r="C21" s="23" t="s">
        <v>312</v>
      </c>
      <c r="D21" s="24" t="s">
        <v>186</v>
      </c>
      <c r="E21" s="25" t="s">
        <v>311</v>
      </c>
      <c r="F21" s="23" t="s">
        <v>313</v>
      </c>
      <c r="G21" s="26">
        <v>21596.9</v>
      </c>
      <c r="H21" s="26">
        <f>+Tabla2[[#This Row],[Monto Facturado DOP]]</f>
        <v>21596.9</v>
      </c>
      <c r="I21" s="26">
        <f>+Tabla2[[#This Row],[Monto Facturado DOP]]-Tabla2[[#This Row],[Monto Pagado DOP]]</f>
        <v>0</v>
      </c>
      <c r="J21" s="26" t="s">
        <v>575</v>
      </c>
      <c r="K21" s="24">
        <f>+Tabla2[[#This Row],[Fecha de Documento]]+15</f>
        <v>44915</v>
      </c>
    </row>
    <row r="22" spans="1:11" s="33" customFormat="1" ht="140.4" x14ac:dyDescent="0.3">
      <c r="A22" s="23">
        <v>13</v>
      </c>
      <c r="B22" s="24" t="s">
        <v>65</v>
      </c>
      <c r="C22" s="23" t="s">
        <v>96</v>
      </c>
      <c r="D22" s="24" t="s">
        <v>43</v>
      </c>
      <c r="E22" s="25" t="s">
        <v>94</v>
      </c>
      <c r="F22" s="23" t="s">
        <v>95</v>
      </c>
      <c r="G22" s="26">
        <v>7434000</v>
      </c>
      <c r="H22" s="26">
        <f>+Tabla2[[#This Row],[Monto Facturado DOP]]</f>
        <v>7434000</v>
      </c>
      <c r="I22" s="26">
        <f>+Tabla2[[#This Row],[Monto Facturado DOP]]-Tabla2[[#This Row],[Monto Pagado DOP]]</f>
        <v>0</v>
      </c>
      <c r="J22" s="26" t="s">
        <v>575</v>
      </c>
      <c r="K22" s="24">
        <f>+Tabla2[[#This Row],[Fecha de Documento]]+15</f>
        <v>44915</v>
      </c>
    </row>
    <row r="23" spans="1:11" s="33" customFormat="1" ht="109.2" x14ac:dyDescent="0.3">
      <c r="A23" s="23">
        <v>14</v>
      </c>
      <c r="B23" s="24" t="s">
        <v>65</v>
      </c>
      <c r="C23" s="23" t="s">
        <v>485</v>
      </c>
      <c r="D23" s="24" t="s">
        <v>487</v>
      </c>
      <c r="E23" s="25" t="s">
        <v>484</v>
      </c>
      <c r="F23" s="23" t="s">
        <v>486</v>
      </c>
      <c r="G23" s="26">
        <v>221085.98</v>
      </c>
      <c r="H23" s="26">
        <f>+Tabla2[[#This Row],[Monto Facturado DOP]]</f>
        <v>221085.98</v>
      </c>
      <c r="I23" s="26">
        <f>+Tabla2[[#This Row],[Monto Facturado DOP]]-Tabla2[[#This Row],[Monto Pagado DOP]]</f>
        <v>0</v>
      </c>
      <c r="J23" s="26" t="s">
        <v>575</v>
      </c>
      <c r="K23" s="24">
        <f>+Tabla2[[#This Row],[Fecha de Documento]]+15</f>
        <v>44915</v>
      </c>
    </row>
    <row r="24" spans="1:11" s="33" customFormat="1" ht="140.4" x14ac:dyDescent="0.3">
      <c r="A24" s="23">
        <v>15</v>
      </c>
      <c r="B24" s="24" t="s">
        <v>65</v>
      </c>
      <c r="C24" s="23" t="s">
        <v>245</v>
      </c>
      <c r="D24" s="24" t="s">
        <v>247</v>
      </c>
      <c r="E24" s="25" t="s">
        <v>242</v>
      </c>
      <c r="F24" s="23" t="s">
        <v>246</v>
      </c>
      <c r="G24" s="26">
        <v>136818</v>
      </c>
      <c r="H24" s="26">
        <f>+Tabla2[[#This Row],[Monto Facturado DOP]]</f>
        <v>136818</v>
      </c>
      <c r="I24" s="26">
        <f>+Tabla2[[#This Row],[Monto Facturado DOP]]-Tabla2[[#This Row],[Monto Pagado DOP]]</f>
        <v>0</v>
      </c>
      <c r="J24" s="26" t="s">
        <v>575</v>
      </c>
      <c r="K24" s="24">
        <f>+Tabla2[[#This Row],[Fecha de Documento]]+15</f>
        <v>44915</v>
      </c>
    </row>
    <row r="25" spans="1:11" s="33" customFormat="1" ht="109.2" x14ac:dyDescent="0.3">
      <c r="A25" s="23">
        <v>16</v>
      </c>
      <c r="B25" s="24" t="s">
        <v>134</v>
      </c>
      <c r="C25" s="23" t="s">
        <v>235</v>
      </c>
      <c r="D25" s="24" t="s">
        <v>99</v>
      </c>
      <c r="E25" s="25" t="s">
        <v>234</v>
      </c>
      <c r="F25" s="23" t="s">
        <v>236</v>
      </c>
      <c r="G25" s="26">
        <v>31000</v>
      </c>
      <c r="H25" s="26">
        <f>+Tabla2[[#This Row],[Monto Facturado DOP]]</f>
        <v>31000</v>
      </c>
      <c r="I25" s="26">
        <f>+Tabla2[[#This Row],[Monto Facturado DOP]]-Tabla2[[#This Row],[Monto Pagado DOP]]</f>
        <v>0</v>
      </c>
      <c r="J25" s="26" t="s">
        <v>575</v>
      </c>
      <c r="K25" s="24">
        <f>+Tabla2[[#This Row],[Fecha de Documento]]+15</f>
        <v>44916</v>
      </c>
    </row>
    <row r="26" spans="1:11" s="33" customFormat="1" ht="124.8" x14ac:dyDescent="0.3">
      <c r="A26" s="23">
        <v>17</v>
      </c>
      <c r="B26" s="24" t="s">
        <v>134</v>
      </c>
      <c r="C26" s="23" t="s">
        <v>294</v>
      </c>
      <c r="D26" s="24" t="s">
        <v>2</v>
      </c>
      <c r="E26" s="25" t="s">
        <v>293</v>
      </c>
      <c r="F26" s="23" t="s">
        <v>295</v>
      </c>
      <c r="G26" s="26">
        <v>7696675.9800000004</v>
      </c>
      <c r="H26" s="26">
        <f>+Tabla2[[#This Row],[Monto Facturado DOP]]</f>
        <v>7696675.9800000004</v>
      </c>
      <c r="I26" s="26">
        <f>+Tabla2[[#This Row],[Monto Facturado DOP]]-Tabla2[[#This Row],[Monto Pagado DOP]]</f>
        <v>0</v>
      </c>
      <c r="J26" s="26" t="s">
        <v>575</v>
      </c>
      <c r="K26" s="24">
        <f>+Tabla2[[#This Row],[Fecha de Documento]]+15</f>
        <v>44916</v>
      </c>
    </row>
    <row r="27" spans="1:11" s="33" customFormat="1" ht="109.2" x14ac:dyDescent="0.3">
      <c r="A27" s="23">
        <v>18</v>
      </c>
      <c r="B27" s="24" t="s">
        <v>134</v>
      </c>
      <c r="C27" s="23" t="s">
        <v>176</v>
      </c>
      <c r="D27" s="24" t="s">
        <v>175</v>
      </c>
      <c r="E27" s="25" t="s">
        <v>173</v>
      </c>
      <c r="F27" s="23" t="s">
        <v>174</v>
      </c>
      <c r="G27" s="26">
        <v>55400</v>
      </c>
      <c r="H27" s="26">
        <f>+Tabla2[[#This Row],[Monto Facturado DOP]]</f>
        <v>55400</v>
      </c>
      <c r="I27" s="26">
        <f>+Tabla2[[#This Row],[Monto Facturado DOP]]-Tabla2[[#This Row],[Monto Pagado DOP]]</f>
        <v>0</v>
      </c>
      <c r="J27" s="26" t="s">
        <v>575</v>
      </c>
      <c r="K27" s="24">
        <f>+Tabla2[[#This Row],[Fecha de Documento]]+15</f>
        <v>44916</v>
      </c>
    </row>
    <row r="28" spans="1:11" s="33" customFormat="1" ht="140.4" x14ac:dyDescent="0.3">
      <c r="A28" s="23">
        <v>19</v>
      </c>
      <c r="B28" s="24" t="s">
        <v>134</v>
      </c>
      <c r="C28" s="23" t="s">
        <v>274</v>
      </c>
      <c r="D28" s="24" t="s">
        <v>175</v>
      </c>
      <c r="E28" s="25" t="s">
        <v>273</v>
      </c>
      <c r="F28" s="23" t="s">
        <v>275</v>
      </c>
      <c r="G28" s="26">
        <v>210000</v>
      </c>
      <c r="H28" s="26">
        <f>+Tabla2[[#This Row],[Monto Facturado DOP]]</f>
        <v>210000</v>
      </c>
      <c r="I28" s="26">
        <f>+Tabla2[[#This Row],[Monto Facturado DOP]]-Tabla2[[#This Row],[Monto Pagado DOP]]</f>
        <v>0</v>
      </c>
      <c r="J28" s="26" t="s">
        <v>575</v>
      </c>
      <c r="K28" s="24">
        <f>+Tabla2[[#This Row],[Fecha de Documento]]+15</f>
        <v>44916</v>
      </c>
    </row>
    <row r="29" spans="1:11" s="33" customFormat="1" ht="140.4" x14ac:dyDescent="0.3">
      <c r="A29" s="23">
        <v>20</v>
      </c>
      <c r="B29" s="24" t="s">
        <v>134</v>
      </c>
      <c r="C29" s="23" t="s">
        <v>177</v>
      </c>
      <c r="D29" s="24" t="s">
        <v>19</v>
      </c>
      <c r="E29" s="25" t="s">
        <v>173</v>
      </c>
      <c r="F29" s="23" t="s">
        <v>178</v>
      </c>
      <c r="G29" s="26">
        <v>163400</v>
      </c>
      <c r="H29" s="26">
        <f>+Tabla2[[#This Row],[Monto Facturado DOP]]</f>
        <v>163400</v>
      </c>
      <c r="I29" s="26">
        <f>+Tabla2[[#This Row],[Monto Facturado DOP]]-Tabla2[[#This Row],[Monto Pagado DOP]]</f>
        <v>0</v>
      </c>
      <c r="J29" s="26" t="s">
        <v>575</v>
      </c>
      <c r="K29" s="24">
        <f>+Tabla2[[#This Row],[Fecha de Documento]]+15</f>
        <v>44916</v>
      </c>
    </row>
    <row r="30" spans="1:11" s="33" customFormat="1" ht="93.6" x14ac:dyDescent="0.3">
      <c r="A30" s="23">
        <v>21</v>
      </c>
      <c r="B30" s="24" t="s">
        <v>134</v>
      </c>
      <c r="C30" s="23" t="s">
        <v>541</v>
      </c>
      <c r="D30" s="24" t="s">
        <v>43</v>
      </c>
      <c r="E30" s="25" t="s">
        <v>540</v>
      </c>
      <c r="F30" s="23" t="s">
        <v>542</v>
      </c>
      <c r="G30" s="26">
        <v>537633.6</v>
      </c>
      <c r="H30" s="26">
        <f>+Tabla2[[#This Row],[Monto Facturado DOP]]</f>
        <v>537633.6</v>
      </c>
      <c r="I30" s="26">
        <f>+Tabla2[[#This Row],[Monto Facturado DOP]]-Tabla2[[#This Row],[Monto Pagado DOP]]</f>
        <v>0</v>
      </c>
      <c r="J30" s="26" t="s">
        <v>575</v>
      </c>
      <c r="K30" s="24">
        <f>+Tabla2[[#This Row],[Fecha de Documento]]+15</f>
        <v>44916</v>
      </c>
    </row>
    <row r="31" spans="1:11" s="33" customFormat="1" ht="78" x14ac:dyDescent="0.3">
      <c r="A31" s="23">
        <v>22</v>
      </c>
      <c r="B31" s="24" t="s">
        <v>74</v>
      </c>
      <c r="C31" s="23" t="s">
        <v>73</v>
      </c>
      <c r="D31" s="24" t="s">
        <v>72</v>
      </c>
      <c r="E31" s="25" t="s">
        <v>70</v>
      </c>
      <c r="F31" s="23" t="s">
        <v>75</v>
      </c>
      <c r="G31" s="26">
        <v>63938.35</v>
      </c>
      <c r="H31" s="26">
        <f>+Tabla2[[#This Row],[Monto Facturado DOP]]</f>
        <v>63938.35</v>
      </c>
      <c r="I31" s="26">
        <f>+Tabla2[[#This Row],[Monto Facturado DOP]]-Tabla2[[#This Row],[Monto Pagado DOP]]</f>
        <v>0</v>
      </c>
      <c r="J31" s="26" t="s">
        <v>575</v>
      </c>
      <c r="K31" s="24">
        <f>+Tabla2[[#This Row],[Fecha de Documento]]+15</f>
        <v>44917</v>
      </c>
    </row>
    <row r="32" spans="1:11" s="33" customFormat="1" ht="78" x14ac:dyDescent="0.3">
      <c r="A32" s="23">
        <v>23</v>
      </c>
      <c r="B32" s="24" t="s">
        <v>74</v>
      </c>
      <c r="C32" s="23" t="s">
        <v>85</v>
      </c>
      <c r="D32" s="24" t="s">
        <v>4</v>
      </c>
      <c r="E32" s="25" t="s">
        <v>84</v>
      </c>
      <c r="F32" s="23" t="s">
        <v>86</v>
      </c>
      <c r="G32" s="26">
        <v>189394</v>
      </c>
      <c r="H32" s="26">
        <f>+Tabla2[[#This Row],[Monto Facturado DOP]]</f>
        <v>189394</v>
      </c>
      <c r="I32" s="26">
        <f>+Tabla2[[#This Row],[Monto Facturado DOP]]-Tabla2[[#This Row],[Monto Pagado DOP]]</f>
        <v>0</v>
      </c>
      <c r="J32" s="26" t="s">
        <v>575</v>
      </c>
      <c r="K32" s="24">
        <f>+Tabla2[[#This Row],[Fecha de Documento]]+15</f>
        <v>44917</v>
      </c>
    </row>
    <row r="33" spans="1:11" s="33" customFormat="1" ht="93.6" x14ac:dyDescent="0.3">
      <c r="A33" s="23">
        <v>24</v>
      </c>
      <c r="B33" s="24" t="s">
        <v>74</v>
      </c>
      <c r="C33" s="23" t="s">
        <v>332</v>
      </c>
      <c r="D33" s="24" t="s">
        <v>97</v>
      </c>
      <c r="E33" s="25" t="s">
        <v>331</v>
      </c>
      <c r="F33" s="23" t="s">
        <v>333</v>
      </c>
      <c r="G33" s="26">
        <v>645238.35</v>
      </c>
      <c r="H33" s="26">
        <f>+Tabla2[[#This Row],[Monto Facturado DOP]]</f>
        <v>645238.35</v>
      </c>
      <c r="I33" s="26">
        <f>+Tabla2[[#This Row],[Monto Facturado DOP]]-Tabla2[[#This Row],[Monto Pagado DOP]]</f>
        <v>0</v>
      </c>
      <c r="J33" s="26" t="s">
        <v>575</v>
      </c>
      <c r="K33" s="24">
        <f>+Tabla2[[#This Row],[Fecha de Documento]]+15</f>
        <v>44917</v>
      </c>
    </row>
    <row r="34" spans="1:11" s="33" customFormat="1" ht="93.6" x14ac:dyDescent="0.3">
      <c r="A34" s="23">
        <v>25</v>
      </c>
      <c r="B34" s="24" t="s">
        <v>74</v>
      </c>
      <c r="C34" s="23" t="s">
        <v>332</v>
      </c>
      <c r="D34" s="24" t="s">
        <v>67</v>
      </c>
      <c r="E34" s="25" t="s">
        <v>331</v>
      </c>
      <c r="F34" s="23" t="s">
        <v>333</v>
      </c>
      <c r="G34" s="26">
        <v>990750.02</v>
      </c>
      <c r="H34" s="26">
        <f>+Tabla2[[#This Row],[Monto Facturado DOP]]</f>
        <v>990750.02</v>
      </c>
      <c r="I34" s="26">
        <f>+Tabla2[[#This Row],[Monto Facturado DOP]]-Tabla2[[#This Row],[Monto Pagado DOP]]</f>
        <v>0</v>
      </c>
      <c r="J34" s="26" t="s">
        <v>575</v>
      </c>
      <c r="K34" s="24">
        <f>+Tabla2[[#This Row],[Fecha de Documento]]+15</f>
        <v>44917</v>
      </c>
    </row>
    <row r="35" spans="1:11" s="33" customFormat="1" ht="140.4" x14ac:dyDescent="0.3">
      <c r="A35" s="23">
        <v>26</v>
      </c>
      <c r="B35" s="24" t="s">
        <v>74</v>
      </c>
      <c r="C35" s="23" t="s">
        <v>459</v>
      </c>
      <c r="D35" s="24" t="s">
        <v>186</v>
      </c>
      <c r="E35" s="25" t="s">
        <v>457</v>
      </c>
      <c r="F35" s="23" t="s">
        <v>460</v>
      </c>
      <c r="G35" s="26">
        <v>213750</v>
      </c>
      <c r="H35" s="26">
        <f>+Tabla2[[#This Row],[Monto Facturado DOP]]</f>
        <v>213750</v>
      </c>
      <c r="I35" s="26">
        <f>+Tabla2[[#This Row],[Monto Facturado DOP]]-Tabla2[[#This Row],[Monto Pagado DOP]]</f>
        <v>0</v>
      </c>
      <c r="J35" s="26" t="s">
        <v>575</v>
      </c>
      <c r="K35" s="24">
        <f>+Tabla2[[#This Row],[Fecha de Documento]]+15</f>
        <v>44917</v>
      </c>
    </row>
    <row r="36" spans="1:11" s="33" customFormat="1" ht="140.4" x14ac:dyDescent="0.3">
      <c r="A36" s="23">
        <v>27</v>
      </c>
      <c r="B36" s="24" t="s">
        <v>74</v>
      </c>
      <c r="C36" s="23" t="s">
        <v>461</v>
      </c>
      <c r="D36" s="24" t="s">
        <v>186</v>
      </c>
      <c r="E36" s="25" t="s">
        <v>457</v>
      </c>
      <c r="F36" s="23" t="s">
        <v>462</v>
      </c>
      <c r="G36" s="26">
        <v>59655.5</v>
      </c>
      <c r="H36" s="26">
        <f>+Tabla2[[#This Row],[Monto Facturado DOP]]</f>
        <v>59655.5</v>
      </c>
      <c r="I36" s="26">
        <f>+Tabla2[[#This Row],[Monto Facturado DOP]]-Tabla2[[#This Row],[Monto Pagado DOP]]</f>
        <v>0</v>
      </c>
      <c r="J36" s="26" t="s">
        <v>575</v>
      </c>
      <c r="K36" s="24">
        <f>+Tabla2[[#This Row],[Fecha de Documento]]+15</f>
        <v>44917</v>
      </c>
    </row>
    <row r="37" spans="1:11" s="33" customFormat="1" ht="93.6" x14ac:dyDescent="0.3">
      <c r="A37" s="23">
        <v>28</v>
      </c>
      <c r="B37" s="24" t="s">
        <v>74</v>
      </c>
      <c r="C37" s="23" t="s">
        <v>517</v>
      </c>
      <c r="D37" s="24" t="s">
        <v>519</v>
      </c>
      <c r="E37" s="25" t="s">
        <v>516</v>
      </c>
      <c r="F37" s="23" t="s">
        <v>518</v>
      </c>
      <c r="G37" s="26">
        <v>41620.080000000002</v>
      </c>
      <c r="H37" s="26">
        <f>+Tabla2[[#This Row],[Monto Facturado DOP]]</f>
        <v>41620.080000000002</v>
      </c>
      <c r="I37" s="26">
        <f>+Tabla2[[#This Row],[Monto Facturado DOP]]-Tabla2[[#This Row],[Monto Pagado DOP]]</f>
        <v>0</v>
      </c>
      <c r="J37" s="26" t="s">
        <v>575</v>
      </c>
      <c r="K37" s="24">
        <f>+Tabla2[[#This Row],[Fecha de Documento]]+15</f>
        <v>44917</v>
      </c>
    </row>
    <row r="38" spans="1:11" s="33" customFormat="1" ht="93.6" x14ac:dyDescent="0.3">
      <c r="A38" s="23">
        <v>29</v>
      </c>
      <c r="B38" s="24" t="s">
        <v>74</v>
      </c>
      <c r="C38" s="23" t="s">
        <v>328</v>
      </c>
      <c r="D38" s="24" t="s">
        <v>233</v>
      </c>
      <c r="E38" s="25" t="s">
        <v>326</v>
      </c>
      <c r="F38" s="23" t="s">
        <v>327</v>
      </c>
      <c r="G38" s="26">
        <v>526491.22</v>
      </c>
      <c r="H38" s="26">
        <f>+Tabla2[[#This Row],[Monto Facturado DOP]]</f>
        <v>526491.22</v>
      </c>
      <c r="I38" s="26">
        <f>+Tabla2[[#This Row],[Monto Facturado DOP]]-Tabla2[[#This Row],[Monto Pagado DOP]]</f>
        <v>0</v>
      </c>
      <c r="J38" s="26" t="s">
        <v>575</v>
      </c>
      <c r="K38" s="24">
        <f>+Tabla2[[#This Row],[Fecha de Documento]]+15</f>
        <v>44917</v>
      </c>
    </row>
    <row r="39" spans="1:11" s="33" customFormat="1" ht="156" x14ac:dyDescent="0.3">
      <c r="A39" s="23">
        <v>30</v>
      </c>
      <c r="B39" s="24" t="s">
        <v>69</v>
      </c>
      <c r="C39" s="23" t="s">
        <v>463</v>
      </c>
      <c r="D39" s="24" t="s">
        <v>186</v>
      </c>
      <c r="E39" s="25" t="s">
        <v>457</v>
      </c>
      <c r="F39" s="23" t="s">
        <v>464</v>
      </c>
      <c r="G39" s="26">
        <v>154303</v>
      </c>
      <c r="H39" s="26">
        <f>+Tabla2[[#This Row],[Monto Facturado DOP]]</f>
        <v>154303</v>
      </c>
      <c r="I39" s="26">
        <f>+Tabla2[[#This Row],[Monto Facturado DOP]]-Tabla2[[#This Row],[Monto Pagado DOP]]</f>
        <v>0</v>
      </c>
      <c r="J39" s="26" t="s">
        <v>575</v>
      </c>
      <c r="K39" s="24">
        <f>+Tabla2[[#This Row],[Fecha de Documento]]+15</f>
        <v>44918</v>
      </c>
    </row>
    <row r="40" spans="1:11" s="33" customFormat="1" ht="156" x14ac:dyDescent="0.3">
      <c r="A40" s="23">
        <v>31</v>
      </c>
      <c r="B40" s="24" t="s">
        <v>69</v>
      </c>
      <c r="C40" s="23" t="s">
        <v>279</v>
      </c>
      <c r="D40" s="24" t="s">
        <v>281</v>
      </c>
      <c r="E40" s="25" t="s">
        <v>278</v>
      </c>
      <c r="F40" s="23" t="s">
        <v>280</v>
      </c>
      <c r="G40" s="26">
        <v>1214626</v>
      </c>
      <c r="H40" s="26">
        <f>+Tabla2[[#This Row],[Monto Facturado DOP]]</f>
        <v>1214626</v>
      </c>
      <c r="I40" s="26">
        <f>+Tabla2[[#This Row],[Monto Facturado DOP]]-Tabla2[[#This Row],[Monto Pagado DOP]]</f>
        <v>0</v>
      </c>
      <c r="J40" s="26" t="s">
        <v>575</v>
      </c>
      <c r="K40" s="24">
        <f>+Tabla2[[#This Row],[Fecha de Documento]]+15</f>
        <v>44918</v>
      </c>
    </row>
    <row r="41" spans="1:11" s="33" customFormat="1" ht="124.8" x14ac:dyDescent="0.3">
      <c r="A41" s="23">
        <v>32</v>
      </c>
      <c r="B41" s="24" t="s">
        <v>69</v>
      </c>
      <c r="C41" s="23" t="s">
        <v>151</v>
      </c>
      <c r="D41" s="24" t="s">
        <v>88</v>
      </c>
      <c r="E41" s="25" t="s">
        <v>150</v>
      </c>
      <c r="F41" s="23" t="s">
        <v>152</v>
      </c>
      <c r="G41" s="26">
        <v>178648.57</v>
      </c>
      <c r="H41" s="26">
        <f>+Tabla2[[#This Row],[Monto Facturado DOP]]</f>
        <v>178648.57</v>
      </c>
      <c r="I41" s="26">
        <f>+Tabla2[[#This Row],[Monto Facturado DOP]]-Tabla2[[#This Row],[Monto Pagado DOP]]</f>
        <v>0</v>
      </c>
      <c r="J41" s="26" t="s">
        <v>575</v>
      </c>
      <c r="K41" s="24">
        <f>+Tabla2[[#This Row],[Fecha de Documento]]+15</f>
        <v>44918</v>
      </c>
    </row>
    <row r="42" spans="1:11" s="33" customFormat="1" ht="78" x14ac:dyDescent="0.3">
      <c r="A42" s="23">
        <v>33</v>
      </c>
      <c r="B42" s="24" t="s">
        <v>69</v>
      </c>
      <c r="C42" s="23" t="s">
        <v>527</v>
      </c>
      <c r="D42" s="24" t="s">
        <v>97</v>
      </c>
      <c r="E42" s="25" t="s">
        <v>526</v>
      </c>
      <c r="F42" s="23" t="s">
        <v>528</v>
      </c>
      <c r="G42" s="26">
        <v>13900</v>
      </c>
      <c r="H42" s="26">
        <f>+Tabla2[[#This Row],[Monto Facturado DOP]]</f>
        <v>13900</v>
      </c>
      <c r="I42" s="26">
        <f>+Tabla2[[#This Row],[Monto Facturado DOP]]-Tabla2[[#This Row],[Monto Pagado DOP]]</f>
        <v>0</v>
      </c>
      <c r="J42" s="26" t="s">
        <v>575</v>
      </c>
      <c r="K42" s="24">
        <f>+Tabla2[[#This Row],[Fecha de Documento]]+15</f>
        <v>44918</v>
      </c>
    </row>
    <row r="43" spans="1:11" s="33" customFormat="1" ht="93.6" x14ac:dyDescent="0.3">
      <c r="A43" s="23">
        <v>34</v>
      </c>
      <c r="B43" s="24" t="s">
        <v>69</v>
      </c>
      <c r="C43" s="23" t="s">
        <v>120</v>
      </c>
      <c r="D43" s="24" t="s">
        <v>113</v>
      </c>
      <c r="E43" s="25" t="s">
        <v>106</v>
      </c>
      <c r="F43" s="23" t="s">
        <v>112</v>
      </c>
      <c r="G43" s="26">
        <v>1400</v>
      </c>
      <c r="H43" s="26">
        <f>+Tabla2[[#This Row],[Monto Facturado DOP]]</f>
        <v>1400</v>
      </c>
      <c r="I43" s="26">
        <f>+Tabla2[[#This Row],[Monto Facturado DOP]]-Tabla2[[#This Row],[Monto Pagado DOP]]</f>
        <v>0</v>
      </c>
      <c r="J43" s="26" t="s">
        <v>575</v>
      </c>
      <c r="K43" s="24">
        <f>+Tabla2[[#This Row],[Fecha de Documento]]+15</f>
        <v>44918</v>
      </c>
    </row>
    <row r="44" spans="1:11" s="33" customFormat="1" ht="93.6" x14ac:dyDescent="0.3">
      <c r="A44" s="23">
        <v>35</v>
      </c>
      <c r="B44" s="24" t="s">
        <v>69</v>
      </c>
      <c r="C44" s="23" t="s">
        <v>120</v>
      </c>
      <c r="D44" s="24" t="s">
        <v>114</v>
      </c>
      <c r="E44" s="25" t="s">
        <v>106</v>
      </c>
      <c r="F44" s="23" t="s">
        <v>112</v>
      </c>
      <c r="G44" s="26">
        <v>2800</v>
      </c>
      <c r="H44" s="26">
        <f>+Tabla2[[#This Row],[Monto Facturado DOP]]</f>
        <v>2800</v>
      </c>
      <c r="I44" s="26">
        <f>+Tabla2[[#This Row],[Monto Facturado DOP]]-Tabla2[[#This Row],[Monto Pagado DOP]]</f>
        <v>0</v>
      </c>
      <c r="J44" s="26" t="s">
        <v>575</v>
      </c>
      <c r="K44" s="24">
        <f>+Tabla2[[#This Row],[Fecha de Documento]]+15</f>
        <v>44918</v>
      </c>
    </row>
    <row r="45" spans="1:11" s="33" customFormat="1" ht="93.6" x14ac:dyDescent="0.3">
      <c r="A45" s="23">
        <v>36</v>
      </c>
      <c r="B45" s="24" t="s">
        <v>69</v>
      </c>
      <c r="C45" s="23" t="s">
        <v>120</v>
      </c>
      <c r="D45" s="24" t="s">
        <v>115</v>
      </c>
      <c r="E45" s="25" t="s">
        <v>106</v>
      </c>
      <c r="F45" s="23" t="s">
        <v>112</v>
      </c>
      <c r="G45" s="26">
        <v>15000</v>
      </c>
      <c r="H45" s="26">
        <f>+Tabla2[[#This Row],[Monto Facturado DOP]]</f>
        <v>15000</v>
      </c>
      <c r="I45" s="26">
        <f>+Tabla2[[#This Row],[Monto Facturado DOP]]-Tabla2[[#This Row],[Monto Pagado DOP]]</f>
        <v>0</v>
      </c>
      <c r="J45" s="26" t="s">
        <v>575</v>
      </c>
      <c r="K45" s="24">
        <f>+Tabla2[[#This Row],[Fecha de Documento]]+15</f>
        <v>44918</v>
      </c>
    </row>
    <row r="46" spans="1:11" s="33" customFormat="1" ht="93.6" x14ac:dyDescent="0.3">
      <c r="A46" s="23">
        <v>37</v>
      </c>
      <c r="B46" s="24" t="s">
        <v>69</v>
      </c>
      <c r="C46" s="23" t="s">
        <v>120</v>
      </c>
      <c r="D46" s="24" t="s">
        <v>116</v>
      </c>
      <c r="E46" s="25" t="s">
        <v>106</v>
      </c>
      <c r="F46" s="23" t="s">
        <v>112</v>
      </c>
      <c r="G46" s="26">
        <v>15000</v>
      </c>
      <c r="H46" s="26">
        <f>+Tabla2[[#This Row],[Monto Facturado DOP]]</f>
        <v>15000</v>
      </c>
      <c r="I46" s="26">
        <f>+Tabla2[[#This Row],[Monto Facturado DOP]]-Tabla2[[#This Row],[Monto Pagado DOP]]</f>
        <v>0</v>
      </c>
      <c r="J46" s="26" t="s">
        <v>575</v>
      </c>
      <c r="K46" s="24">
        <f>+Tabla2[[#This Row],[Fecha de Documento]]+15</f>
        <v>44918</v>
      </c>
    </row>
    <row r="47" spans="1:11" s="33" customFormat="1" ht="93.6" x14ac:dyDescent="0.3">
      <c r="A47" s="23">
        <v>38</v>
      </c>
      <c r="B47" s="24" t="s">
        <v>69</v>
      </c>
      <c r="C47" s="23" t="s">
        <v>120</v>
      </c>
      <c r="D47" s="24" t="s">
        <v>117</v>
      </c>
      <c r="E47" s="25" t="s">
        <v>106</v>
      </c>
      <c r="F47" s="23" t="s">
        <v>112</v>
      </c>
      <c r="G47" s="26">
        <v>15540</v>
      </c>
      <c r="H47" s="26">
        <f>+Tabla2[[#This Row],[Monto Facturado DOP]]</f>
        <v>15540</v>
      </c>
      <c r="I47" s="26">
        <f>+Tabla2[[#This Row],[Monto Facturado DOP]]-Tabla2[[#This Row],[Monto Pagado DOP]]</f>
        <v>0</v>
      </c>
      <c r="J47" s="26" t="s">
        <v>575</v>
      </c>
      <c r="K47" s="24">
        <f>+Tabla2[[#This Row],[Fecha de Documento]]+15</f>
        <v>44918</v>
      </c>
    </row>
    <row r="48" spans="1:11" s="33" customFormat="1" ht="93.6" x14ac:dyDescent="0.3">
      <c r="A48" s="23">
        <v>39</v>
      </c>
      <c r="B48" s="24" t="s">
        <v>69</v>
      </c>
      <c r="C48" s="23" t="s">
        <v>120</v>
      </c>
      <c r="D48" s="24" t="s">
        <v>11</v>
      </c>
      <c r="E48" s="25" t="s">
        <v>106</v>
      </c>
      <c r="F48" s="23" t="s">
        <v>112</v>
      </c>
      <c r="G48" s="26">
        <v>12240</v>
      </c>
      <c r="H48" s="26">
        <f>+Tabla2[[#This Row],[Monto Facturado DOP]]</f>
        <v>12240</v>
      </c>
      <c r="I48" s="26">
        <f>+Tabla2[[#This Row],[Monto Facturado DOP]]-Tabla2[[#This Row],[Monto Pagado DOP]]</f>
        <v>0</v>
      </c>
      <c r="J48" s="26" t="s">
        <v>575</v>
      </c>
      <c r="K48" s="24">
        <f>+Tabla2[[#This Row],[Fecha de Documento]]+15</f>
        <v>44918</v>
      </c>
    </row>
    <row r="49" spans="1:11" s="33" customFormat="1" ht="93.6" x14ac:dyDescent="0.3">
      <c r="A49" s="23">
        <v>40</v>
      </c>
      <c r="B49" s="24" t="s">
        <v>69</v>
      </c>
      <c r="C49" s="23" t="s">
        <v>120</v>
      </c>
      <c r="D49" s="24" t="s">
        <v>119</v>
      </c>
      <c r="E49" s="25" t="s">
        <v>106</v>
      </c>
      <c r="F49" s="23" t="s">
        <v>112</v>
      </c>
      <c r="G49" s="26">
        <v>12000</v>
      </c>
      <c r="H49" s="26">
        <f>+Tabla2[[#This Row],[Monto Facturado DOP]]</f>
        <v>12000</v>
      </c>
      <c r="I49" s="26">
        <f>+Tabla2[[#This Row],[Monto Facturado DOP]]-Tabla2[[#This Row],[Monto Pagado DOP]]</f>
        <v>0</v>
      </c>
      <c r="J49" s="26" t="s">
        <v>575</v>
      </c>
      <c r="K49" s="24">
        <f>+Tabla2[[#This Row],[Fecha de Documento]]+15</f>
        <v>44918</v>
      </c>
    </row>
    <row r="50" spans="1:11" s="33" customFormat="1" ht="93.6" x14ac:dyDescent="0.3">
      <c r="A50" s="23">
        <v>41</v>
      </c>
      <c r="B50" s="24" t="s">
        <v>69</v>
      </c>
      <c r="C50" s="23" t="s">
        <v>120</v>
      </c>
      <c r="D50" s="24" t="s">
        <v>48</v>
      </c>
      <c r="E50" s="25" t="s">
        <v>106</v>
      </c>
      <c r="F50" s="23" t="s">
        <v>112</v>
      </c>
      <c r="G50" s="26">
        <v>13200</v>
      </c>
      <c r="H50" s="26">
        <f>+Tabla2[[#This Row],[Monto Facturado DOP]]</f>
        <v>13200</v>
      </c>
      <c r="I50" s="26">
        <f>+Tabla2[[#This Row],[Monto Facturado DOP]]-Tabla2[[#This Row],[Monto Pagado DOP]]</f>
        <v>0</v>
      </c>
      <c r="J50" s="26" t="s">
        <v>575</v>
      </c>
      <c r="K50" s="24">
        <f>+Tabla2[[#This Row],[Fecha de Documento]]+15</f>
        <v>44918</v>
      </c>
    </row>
    <row r="51" spans="1:11" s="33" customFormat="1" ht="109.2" x14ac:dyDescent="0.3">
      <c r="A51" s="23">
        <v>42</v>
      </c>
      <c r="B51" s="24" t="s">
        <v>69</v>
      </c>
      <c r="C51" s="23" t="s">
        <v>188</v>
      </c>
      <c r="D51" s="24" t="s">
        <v>43</v>
      </c>
      <c r="E51" s="25" t="s">
        <v>187</v>
      </c>
      <c r="F51" s="23" t="s">
        <v>189</v>
      </c>
      <c r="G51" s="26">
        <v>124500</v>
      </c>
      <c r="H51" s="26">
        <f>+Tabla2[[#This Row],[Monto Facturado DOP]]</f>
        <v>124500</v>
      </c>
      <c r="I51" s="26">
        <f>+Tabla2[[#This Row],[Monto Facturado DOP]]-Tabla2[[#This Row],[Monto Pagado DOP]]</f>
        <v>0</v>
      </c>
      <c r="J51" s="26" t="s">
        <v>575</v>
      </c>
      <c r="K51" s="24">
        <f>+Tabla2[[#This Row],[Fecha de Documento]]+15</f>
        <v>44918</v>
      </c>
    </row>
    <row r="52" spans="1:11" s="33" customFormat="1" ht="78" x14ac:dyDescent="0.3">
      <c r="A52" s="23">
        <v>43</v>
      </c>
      <c r="B52" s="24" t="s">
        <v>69</v>
      </c>
      <c r="C52" s="23" t="s">
        <v>141</v>
      </c>
      <c r="D52" s="24" t="s">
        <v>19</v>
      </c>
      <c r="E52" s="25" t="s">
        <v>140</v>
      </c>
      <c r="F52" s="23" t="s">
        <v>142</v>
      </c>
      <c r="G52" s="26">
        <v>46345</v>
      </c>
      <c r="H52" s="26">
        <f>+Tabla2[[#This Row],[Monto Facturado DOP]]</f>
        <v>46345</v>
      </c>
      <c r="I52" s="26">
        <f>+Tabla2[[#This Row],[Monto Facturado DOP]]-Tabla2[[#This Row],[Monto Pagado DOP]]</f>
        <v>0</v>
      </c>
      <c r="J52" s="26" t="s">
        <v>575</v>
      </c>
      <c r="K52" s="24">
        <f>+Tabla2[[#This Row],[Fecha de Documento]]+15</f>
        <v>44918</v>
      </c>
    </row>
    <row r="53" spans="1:11" s="33" customFormat="1" ht="109.2" x14ac:dyDescent="0.3">
      <c r="A53" s="23">
        <v>44</v>
      </c>
      <c r="B53" s="24" t="s">
        <v>138</v>
      </c>
      <c r="C53" s="23" t="s">
        <v>137</v>
      </c>
      <c r="D53" s="24" t="s">
        <v>19</v>
      </c>
      <c r="E53" s="25" t="s">
        <v>136</v>
      </c>
      <c r="F53" s="23" t="s">
        <v>139</v>
      </c>
      <c r="G53" s="26">
        <v>19676.5</v>
      </c>
      <c r="H53" s="26">
        <f>+Tabla2[[#This Row],[Monto Facturado DOP]]</f>
        <v>19676.5</v>
      </c>
      <c r="I53" s="26">
        <f>+Tabla2[[#This Row],[Monto Facturado DOP]]-Tabla2[[#This Row],[Monto Pagado DOP]]</f>
        <v>0</v>
      </c>
      <c r="J53" s="26" t="s">
        <v>575</v>
      </c>
      <c r="K53" s="24">
        <f>+Tabla2[[#This Row],[Fecha de Documento]]+15</f>
        <v>44919</v>
      </c>
    </row>
    <row r="54" spans="1:11" s="33" customFormat="1" ht="140.4" x14ac:dyDescent="0.3">
      <c r="A54" s="23">
        <v>45</v>
      </c>
      <c r="B54" s="24" t="s">
        <v>29</v>
      </c>
      <c r="C54" s="23" t="s">
        <v>465</v>
      </c>
      <c r="D54" s="24" t="s">
        <v>186</v>
      </c>
      <c r="E54" s="25" t="s">
        <v>457</v>
      </c>
      <c r="F54" s="23" t="s">
        <v>466</v>
      </c>
      <c r="G54" s="26">
        <v>114195.8</v>
      </c>
      <c r="H54" s="26">
        <f>+Tabla2[[#This Row],[Monto Facturado DOP]]</f>
        <v>114195.8</v>
      </c>
      <c r="I54" s="26">
        <f>+Tabla2[[#This Row],[Monto Facturado DOP]]-Tabla2[[#This Row],[Monto Pagado DOP]]</f>
        <v>0</v>
      </c>
      <c r="J54" s="26" t="s">
        <v>575</v>
      </c>
      <c r="K54" s="24">
        <f>+Tabla2[[#This Row],[Fecha de Documento]]+15</f>
        <v>44922</v>
      </c>
    </row>
    <row r="55" spans="1:11" s="33" customFormat="1" ht="156" x14ac:dyDescent="0.3">
      <c r="A55" s="23">
        <v>46</v>
      </c>
      <c r="B55" s="24" t="s">
        <v>29</v>
      </c>
      <c r="C55" s="23" t="s">
        <v>467</v>
      </c>
      <c r="D55" s="24" t="s">
        <v>186</v>
      </c>
      <c r="E55" s="25" t="s">
        <v>457</v>
      </c>
      <c r="F55" s="23" t="s">
        <v>468</v>
      </c>
      <c r="G55" s="26">
        <v>58661</v>
      </c>
      <c r="H55" s="26">
        <f>+Tabla2[[#This Row],[Monto Facturado DOP]]</f>
        <v>58661</v>
      </c>
      <c r="I55" s="26">
        <f>+Tabla2[[#This Row],[Monto Facturado DOP]]-Tabla2[[#This Row],[Monto Pagado DOP]]</f>
        <v>0</v>
      </c>
      <c r="J55" s="26" t="s">
        <v>575</v>
      </c>
      <c r="K55" s="24">
        <f>+Tabla2[[#This Row],[Fecha de Documento]]+15</f>
        <v>44922</v>
      </c>
    </row>
    <row r="56" spans="1:11" s="33" customFormat="1" ht="140.4" x14ac:dyDescent="0.3">
      <c r="A56" s="23">
        <v>47</v>
      </c>
      <c r="B56" s="24" t="s">
        <v>29</v>
      </c>
      <c r="C56" s="23" t="s">
        <v>334</v>
      </c>
      <c r="D56" s="24" t="s">
        <v>97</v>
      </c>
      <c r="E56" s="25" t="s">
        <v>331</v>
      </c>
      <c r="F56" s="23" t="s">
        <v>335</v>
      </c>
      <c r="G56" s="26">
        <v>54954</v>
      </c>
      <c r="H56" s="26">
        <f>+Tabla2[[#This Row],[Monto Facturado DOP]]</f>
        <v>54954</v>
      </c>
      <c r="I56" s="26">
        <f>+Tabla2[[#This Row],[Monto Facturado DOP]]-Tabla2[[#This Row],[Monto Pagado DOP]]</f>
        <v>0</v>
      </c>
      <c r="J56" s="26" t="s">
        <v>575</v>
      </c>
      <c r="K56" s="24">
        <f>+Tabla2[[#This Row],[Fecha de Documento]]+15</f>
        <v>44922</v>
      </c>
    </row>
    <row r="57" spans="1:11" s="33" customFormat="1" ht="109.2" x14ac:dyDescent="0.3">
      <c r="A57" s="23">
        <v>48</v>
      </c>
      <c r="B57" s="24" t="s">
        <v>29</v>
      </c>
      <c r="C57" s="23" t="s">
        <v>28</v>
      </c>
      <c r="D57" s="24" t="s">
        <v>31</v>
      </c>
      <c r="E57" s="25" t="s">
        <v>27</v>
      </c>
      <c r="F57" s="23" t="s">
        <v>30</v>
      </c>
      <c r="G57" s="26">
        <v>384644.25</v>
      </c>
      <c r="H57" s="26">
        <f>+Tabla2[[#This Row],[Monto Facturado DOP]]</f>
        <v>384644.25</v>
      </c>
      <c r="I57" s="26">
        <f>+Tabla2[[#This Row],[Monto Facturado DOP]]-Tabla2[[#This Row],[Monto Pagado DOP]]</f>
        <v>0</v>
      </c>
      <c r="J57" s="26" t="s">
        <v>575</v>
      </c>
      <c r="K57" s="24">
        <f>+Tabla2[[#This Row],[Fecha de Documento]]+15</f>
        <v>44922</v>
      </c>
    </row>
    <row r="58" spans="1:11" s="33" customFormat="1" ht="109.2" x14ac:dyDescent="0.3">
      <c r="A58" s="23">
        <v>49</v>
      </c>
      <c r="B58" s="24" t="s">
        <v>29</v>
      </c>
      <c r="C58" s="23" t="s">
        <v>28</v>
      </c>
      <c r="D58" s="24" t="s">
        <v>32</v>
      </c>
      <c r="E58" s="25" t="s">
        <v>27</v>
      </c>
      <c r="F58" s="23" t="s">
        <v>30</v>
      </c>
      <c r="G58" s="26">
        <v>184699.6</v>
      </c>
      <c r="H58" s="26">
        <f>+Tabla2[[#This Row],[Monto Facturado DOP]]</f>
        <v>184699.6</v>
      </c>
      <c r="I58" s="26">
        <f>+Tabla2[[#This Row],[Monto Facturado DOP]]-Tabla2[[#This Row],[Monto Pagado DOP]]</f>
        <v>0</v>
      </c>
      <c r="J58" s="26" t="s">
        <v>575</v>
      </c>
      <c r="K58" s="24">
        <f>+Tabla2[[#This Row],[Fecha de Documento]]+15</f>
        <v>44922</v>
      </c>
    </row>
    <row r="59" spans="1:11" s="33" customFormat="1" ht="109.2" x14ac:dyDescent="0.3">
      <c r="A59" s="23">
        <v>50</v>
      </c>
      <c r="B59" s="24" t="s">
        <v>29</v>
      </c>
      <c r="C59" s="23" t="s">
        <v>28</v>
      </c>
      <c r="D59" s="24" t="s">
        <v>33</v>
      </c>
      <c r="E59" s="25" t="s">
        <v>27</v>
      </c>
      <c r="F59" s="23" t="s">
        <v>30</v>
      </c>
      <c r="G59" s="26">
        <v>177077.08</v>
      </c>
      <c r="H59" s="26">
        <f>+Tabla2[[#This Row],[Monto Facturado DOP]]</f>
        <v>177077.08</v>
      </c>
      <c r="I59" s="26">
        <f>+Tabla2[[#This Row],[Monto Facturado DOP]]-Tabla2[[#This Row],[Monto Pagado DOP]]</f>
        <v>0</v>
      </c>
      <c r="J59" s="26" t="s">
        <v>575</v>
      </c>
      <c r="K59" s="24">
        <f>+Tabla2[[#This Row],[Fecha de Documento]]+15</f>
        <v>44922</v>
      </c>
    </row>
    <row r="60" spans="1:11" s="33" customFormat="1" ht="109.2" x14ac:dyDescent="0.3">
      <c r="A60" s="23">
        <v>51</v>
      </c>
      <c r="B60" s="24" t="s">
        <v>29</v>
      </c>
      <c r="C60" s="23" t="s">
        <v>28</v>
      </c>
      <c r="D60" s="24" t="s">
        <v>34</v>
      </c>
      <c r="E60" s="25" t="s">
        <v>27</v>
      </c>
      <c r="F60" s="23" t="s">
        <v>30</v>
      </c>
      <c r="G60" s="26">
        <v>1296561.8899999999</v>
      </c>
      <c r="H60" s="26">
        <f>+Tabla2[[#This Row],[Monto Facturado DOP]]</f>
        <v>1296561.8899999999</v>
      </c>
      <c r="I60" s="26">
        <f>+Tabla2[[#This Row],[Monto Facturado DOP]]-Tabla2[[#This Row],[Monto Pagado DOP]]</f>
        <v>0</v>
      </c>
      <c r="J60" s="26" t="s">
        <v>575</v>
      </c>
      <c r="K60" s="24">
        <f>+Tabla2[[#This Row],[Fecha de Documento]]+15</f>
        <v>44922</v>
      </c>
    </row>
    <row r="61" spans="1:11" s="33" customFormat="1" ht="140.4" x14ac:dyDescent="0.3">
      <c r="A61" s="23">
        <v>52</v>
      </c>
      <c r="B61" s="24" t="s">
        <v>37</v>
      </c>
      <c r="C61" s="23" t="s">
        <v>336</v>
      </c>
      <c r="D61" s="24" t="s">
        <v>97</v>
      </c>
      <c r="E61" s="25" t="s">
        <v>331</v>
      </c>
      <c r="F61" s="23" t="s">
        <v>337</v>
      </c>
      <c r="G61" s="26">
        <v>21850</v>
      </c>
      <c r="H61" s="26">
        <f>+Tabla2[[#This Row],[Monto Facturado DOP]]</f>
        <v>21850</v>
      </c>
      <c r="I61" s="26">
        <f>+Tabla2[[#This Row],[Monto Facturado DOP]]-Tabla2[[#This Row],[Monto Pagado DOP]]</f>
        <v>0</v>
      </c>
      <c r="J61" s="26" t="s">
        <v>575</v>
      </c>
      <c r="K61" s="24">
        <f>+Tabla2[[#This Row],[Fecha de Documento]]+15</f>
        <v>44923</v>
      </c>
    </row>
    <row r="62" spans="1:11" s="33" customFormat="1" ht="156" x14ac:dyDescent="0.3">
      <c r="A62" s="23">
        <v>53</v>
      </c>
      <c r="B62" s="24" t="s">
        <v>37</v>
      </c>
      <c r="C62" s="23" t="s">
        <v>365</v>
      </c>
      <c r="D62" s="24" t="s">
        <v>186</v>
      </c>
      <c r="E62" s="25" t="s">
        <v>364</v>
      </c>
      <c r="F62" s="23" t="s">
        <v>366</v>
      </c>
      <c r="G62" s="26">
        <v>458312</v>
      </c>
      <c r="H62" s="26">
        <f>+Tabla2[[#This Row],[Monto Facturado DOP]]</f>
        <v>458312</v>
      </c>
      <c r="I62" s="26">
        <f>+Tabla2[[#This Row],[Monto Facturado DOP]]-Tabla2[[#This Row],[Monto Pagado DOP]]</f>
        <v>0</v>
      </c>
      <c r="J62" s="26" t="s">
        <v>575</v>
      </c>
      <c r="K62" s="24">
        <f>+Tabla2[[#This Row],[Fecha de Documento]]+15</f>
        <v>44923</v>
      </c>
    </row>
    <row r="63" spans="1:11" s="33" customFormat="1" ht="156" x14ac:dyDescent="0.3">
      <c r="A63" s="23">
        <v>54</v>
      </c>
      <c r="B63" s="24" t="s">
        <v>37</v>
      </c>
      <c r="C63" s="23" t="s">
        <v>365</v>
      </c>
      <c r="D63" s="24" t="s">
        <v>15</v>
      </c>
      <c r="E63" s="25" t="s">
        <v>364</v>
      </c>
      <c r="F63" s="23" t="s">
        <v>366</v>
      </c>
      <c r="G63" s="26">
        <v>458312</v>
      </c>
      <c r="H63" s="26">
        <f>+Tabla2[[#This Row],[Monto Facturado DOP]]</f>
        <v>458312</v>
      </c>
      <c r="I63" s="26">
        <f>+Tabla2[[#This Row],[Monto Facturado DOP]]-Tabla2[[#This Row],[Monto Pagado DOP]]</f>
        <v>0</v>
      </c>
      <c r="J63" s="26" t="s">
        <v>575</v>
      </c>
      <c r="K63" s="24">
        <f>+Tabla2[[#This Row],[Fecha de Documento]]+15</f>
        <v>44923</v>
      </c>
    </row>
    <row r="64" spans="1:11" s="33" customFormat="1" ht="124.8" x14ac:dyDescent="0.3">
      <c r="A64" s="23">
        <v>55</v>
      </c>
      <c r="B64" s="24" t="s">
        <v>37</v>
      </c>
      <c r="C64" s="23" t="s">
        <v>100</v>
      </c>
      <c r="D64" s="24" t="s">
        <v>102</v>
      </c>
      <c r="E64" s="25" t="s">
        <v>98</v>
      </c>
      <c r="F64" s="23" t="s">
        <v>101</v>
      </c>
      <c r="G64" s="26">
        <v>21760</v>
      </c>
      <c r="H64" s="26">
        <f>+Tabla2[[#This Row],[Monto Facturado DOP]]</f>
        <v>21760</v>
      </c>
      <c r="I64" s="26">
        <f>+Tabla2[[#This Row],[Monto Facturado DOP]]-Tabla2[[#This Row],[Monto Pagado DOP]]</f>
        <v>0</v>
      </c>
      <c r="J64" s="26" t="s">
        <v>575</v>
      </c>
      <c r="K64" s="24">
        <f>+Tabla2[[#This Row],[Fecha de Documento]]+15</f>
        <v>44923</v>
      </c>
    </row>
    <row r="65" spans="1:11" s="33" customFormat="1" ht="124.8" x14ac:dyDescent="0.3">
      <c r="A65" s="23">
        <v>56</v>
      </c>
      <c r="B65" s="24" t="s">
        <v>37</v>
      </c>
      <c r="C65" s="23" t="s">
        <v>100</v>
      </c>
      <c r="D65" s="24" t="s">
        <v>103</v>
      </c>
      <c r="E65" s="25" t="s">
        <v>98</v>
      </c>
      <c r="F65" s="23" t="s">
        <v>101</v>
      </c>
      <c r="G65" s="26">
        <v>6600</v>
      </c>
      <c r="H65" s="26">
        <f>+Tabla2[[#This Row],[Monto Facturado DOP]]</f>
        <v>6600</v>
      </c>
      <c r="I65" s="26">
        <f>+Tabla2[[#This Row],[Monto Facturado DOP]]-Tabla2[[#This Row],[Monto Pagado DOP]]</f>
        <v>0</v>
      </c>
      <c r="J65" s="26" t="s">
        <v>575</v>
      </c>
      <c r="K65" s="24">
        <f>+Tabla2[[#This Row],[Fecha de Documento]]+15</f>
        <v>44923</v>
      </c>
    </row>
    <row r="66" spans="1:11" s="33" customFormat="1" ht="156" x14ac:dyDescent="0.3">
      <c r="A66" s="23">
        <v>57</v>
      </c>
      <c r="B66" s="24" t="s">
        <v>37</v>
      </c>
      <c r="C66" s="23" t="s">
        <v>338</v>
      </c>
      <c r="D66" s="24" t="s">
        <v>97</v>
      </c>
      <c r="E66" s="25" t="s">
        <v>331</v>
      </c>
      <c r="F66" s="23" t="s">
        <v>339</v>
      </c>
      <c r="G66" s="26">
        <v>47713.3</v>
      </c>
      <c r="H66" s="26">
        <f>+Tabla2[[#This Row],[Monto Facturado DOP]]</f>
        <v>47713.3</v>
      </c>
      <c r="I66" s="26">
        <f>+Tabla2[[#This Row],[Monto Facturado DOP]]-Tabla2[[#This Row],[Monto Pagado DOP]]</f>
        <v>0</v>
      </c>
      <c r="J66" s="26" t="s">
        <v>575</v>
      </c>
      <c r="K66" s="24">
        <f>+Tabla2[[#This Row],[Fecha de Documento]]+15</f>
        <v>44923</v>
      </c>
    </row>
    <row r="67" spans="1:11" s="33" customFormat="1" ht="78" x14ac:dyDescent="0.3">
      <c r="A67" s="23">
        <v>58</v>
      </c>
      <c r="B67" s="24" t="s">
        <v>37</v>
      </c>
      <c r="C67" s="23" t="s">
        <v>445</v>
      </c>
      <c r="D67" s="24" t="s">
        <v>281</v>
      </c>
      <c r="E67" s="25" t="s">
        <v>444</v>
      </c>
      <c r="F67" s="23" t="s">
        <v>446</v>
      </c>
      <c r="G67" s="26">
        <v>805184.8</v>
      </c>
      <c r="H67" s="26">
        <f>+Tabla2[[#This Row],[Monto Facturado DOP]]</f>
        <v>805184.8</v>
      </c>
      <c r="I67" s="26">
        <f>+Tabla2[[#This Row],[Monto Facturado DOP]]-Tabla2[[#This Row],[Monto Pagado DOP]]</f>
        <v>0</v>
      </c>
      <c r="J67" s="26" t="s">
        <v>575</v>
      </c>
      <c r="K67" s="24">
        <f>+Tabla2[[#This Row],[Fecha de Documento]]+15</f>
        <v>44923</v>
      </c>
    </row>
    <row r="68" spans="1:11" s="33" customFormat="1" ht="140.4" x14ac:dyDescent="0.3">
      <c r="A68" s="23">
        <v>59</v>
      </c>
      <c r="B68" s="24" t="s">
        <v>37</v>
      </c>
      <c r="C68" s="23" t="s">
        <v>36</v>
      </c>
      <c r="D68" s="24" t="s">
        <v>1</v>
      </c>
      <c r="E68" s="25" t="s">
        <v>35</v>
      </c>
      <c r="F68" s="23" t="s">
        <v>39</v>
      </c>
      <c r="G68" s="26">
        <v>2102955.56</v>
      </c>
      <c r="H68" s="26">
        <f>+Tabla2[[#This Row],[Monto Facturado DOP]]</f>
        <v>2102955.56</v>
      </c>
      <c r="I68" s="26">
        <f>+Tabla2[[#This Row],[Monto Facturado DOP]]-Tabla2[[#This Row],[Monto Pagado DOP]]</f>
        <v>0</v>
      </c>
      <c r="J68" s="26" t="s">
        <v>575</v>
      </c>
      <c r="K68" s="24">
        <f>+Tabla2[[#This Row],[Fecha de Documento]]+15</f>
        <v>44923</v>
      </c>
    </row>
    <row r="69" spans="1:11" s="33" customFormat="1" ht="124.8" x14ac:dyDescent="0.3">
      <c r="A69" s="23">
        <v>60</v>
      </c>
      <c r="B69" s="24" t="s">
        <v>37</v>
      </c>
      <c r="C69" s="23" t="s">
        <v>402</v>
      </c>
      <c r="D69" s="24" t="s">
        <v>88</v>
      </c>
      <c r="E69" s="25" t="s">
        <v>401</v>
      </c>
      <c r="F69" s="23" t="s">
        <v>403</v>
      </c>
      <c r="G69" s="26">
        <v>177000</v>
      </c>
      <c r="H69" s="26">
        <f>+Tabla2[[#This Row],[Monto Facturado DOP]]</f>
        <v>177000</v>
      </c>
      <c r="I69" s="26">
        <f>+Tabla2[[#This Row],[Monto Facturado DOP]]-Tabla2[[#This Row],[Monto Pagado DOP]]</f>
        <v>0</v>
      </c>
      <c r="J69" s="26" t="s">
        <v>575</v>
      </c>
      <c r="K69" s="24">
        <f>+Tabla2[[#This Row],[Fecha de Documento]]+15</f>
        <v>44923</v>
      </c>
    </row>
    <row r="70" spans="1:11" s="33" customFormat="1" ht="93.6" x14ac:dyDescent="0.3">
      <c r="A70" s="23">
        <v>61</v>
      </c>
      <c r="B70" s="24" t="s">
        <v>37</v>
      </c>
      <c r="C70" s="23" t="s">
        <v>408</v>
      </c>
      <c r="D70" s="24" t="s">
        <v>99</v>
      </c>
      <c r="E70" s="25" t="s">
        <v>406</v>
      </c>
      <c r="F70" s="23" t="s">
        <v>409</v>
      </c>
      <c r="G70" s="26">
        <v>46780</v>
      </c>
      <c r="H70" s="26">
        <f>+Tabla2[[#This Row],[Monto Facturado DOP]]</f>
        <v>46780</v>
      </c>
      <c r="I70" s="26">
        <f>+Tabla2[[#This Row],[Monto Facturado DOP]]-Tabla2[[#This Row],[Monto Pagado DOP]]</f>
        <v>0</v>
      </c>
      <c r="J70" s="26" t="s">
        <v>575</v>
      </c>
      <c r="K70" s="24">
        <f>+Tabla2[[#This Row],[Fecha de Documento]]+15</f>
        <v>44923</v>
      </c>
    </row>
    <row r="71" spans="1:11" s="33" customFormat="1" ht="93.6" x14ac:dyDescent="0.3">
      <c r="A71" s="23">
        <v>62</v>
      </c>
      <c r="B71" s="24" t="s">
        <v>37</v>
      </c>
      <c r="C71" s="23" t="s">
        <v>408</v>
      </c>
      <c r="D71" s="24" t="s">
        <v>186</v>
      </c>
      <c r="E71" s="25" t="s">
        <v>406</v>
      </c>
      <c r="F71" s="23" t="s">
        <v>409</v>
      </c>
      <c r="G71" s="26">
        <v>46780</v>
      </c>
      <c r="H71" s="26">
        <f>+Tabla2[[#This Row],[Monto Facturado DOP]]</f>
        <v>46780</v>
      </c>
      <c r="I71" s="26">
        <f>+Tabla2[[#This Row],[Monto Facturado DOP]]-Tabla2[[#This Row],[Monto Pagado DOP]]</f>
        <v>0</v>
      </c>
      <c r="J71" s="26" t="s">
        <v>575</v>
      </c>
      <c r="K71" s="24">
        <f>+Tabla2[[#This Row],[Fecha de Documento]]+15</f>
        <v>44923</v>
      </c>
    </row>
    <row r="72" spans="1:11" s="33" customFormat="1" ht="93.6" x14ac:dyDescent="0.3">
      <c r="A72" s="23">
        <v>63</v>
      </c>
      <c r="B72" s="24" t="s">
        <v>37</v>
      </c>
      <c r="C72" s="23" t="s">
        <v>408</v>
      </c>
      <c r="D72" s="24" t="s">
        <v>54</v>
      </c>
      <c r="E72" s="25" t="s">
        <v>406</v>
      </c>
      <c r="F72" s="23" t="s">
        <v>409</v>
      </c>
      <c r="G72" s="26">
        <v>46780</v>
      </c>
      <c r="H72" s="26">
        <f>+Tabla2[[#This Row],[Monto Facturado DOP]]</f>
        <v>46780</v>
      </c>
      <c r="I72" s="26">
        <f>+Tabla2[[#This Row],[Monto Facturado DOP]]-Tabla2[[#This Row],[Monto Pagado DOP]]</f>
        <v>0</v>
      </c>
      <c r="J72" s="26" t="s">
        <v>575</v>
      </c>
      <c r="K72" s="24">
        <f>+Tabla2[[#This Row],[Fecha de Documento]]+15</f>
        <v>44923</v>
      </c>
    </row>
    <row r="73" spans="1:11" s="33" customFormat="1" ht="109.2" x14ac:dyDescent="0.3">
      <c r="A73" s="23">
        <v>64</v>
      </c>
      <c r="B73" s="24" t="s">
        <v>37</v>
      </c>
      <c r="C73" s="23" t="s">
        <v>391</v>
      </c>
      <c r="D73" s="24" t="s">
        <v>19</v>
      </c>
      <c r="E73" s="25" t="s">
        <v>390</v>
      </c>
      <c r="F73" s="23" t="s">
        <v>392</v>
      </c>
      <c r="G73" s="26">
        <v>899921.1</v>
      </c>
      <c r="H73" s="26">
        <f>+Tabla2[[#This Row],[Monto Facturado DOP]]</f>
        <v>899921.1</v>
      </c>
      <c r="I73" s="26">
        <f>+Tabla2[[#This Row],[Monto Facturado DOP]]-Tabla2[[#This Row],[Monto Pagado DOP]]</f>
        <v>0</v>
      </c>
      <c r="J73" s="26" t="s">
        <v>575</v>
      </c>
      <c r="K73" s="24">
        <f>+Tabla2[[#This Row],[Fecha de Documento]]+15</f>
        <v>44923</v>
      </c>
    </row>
    <row r="74" spans="1:11" s="33" customFormat="1" ht="124.8" x14ac:dyDescent="0.3">
      <c r="A74" s="23">
        <v>65</v>
      </c>
      <c r="B74" s="24" t="s">
        <v>37</v>
      </c>
      <c r="C74" s="23" t="s">
        <v>538</v>
      </c>
      <c r="D74" s="24" t="s">
        <v>186</v>
      </c>
      <c r="E74" s="25" t="s">
        <v>537</v>
      </c>
      <c r="F74" s="23" t="s">
        <v>539</v>
      </c>
      <c r="G74" s="26">
        <v>7080</v>
      </c>
      <c r="H74" s="26">
        <f>+Tabla2[[#This Row],[Monto Facturado DOP]]</f>
        <v>7080</v>
      </c>
      <c r="I74" s="26">
        <f>+Tabla2[[#This Row],[Monto Facturado DOP]]-Tabla2[[#This Row],[Monto Pagado DOP]]</f>
        <v>0</v>
      </c>
      <c r="J74" s="26" t="s">
        <v>575</v>
      </c>
      <c r="K74" s="24">
        <f>+Tabla2[[#This Row],[Fecha de Documento]]+15</f>
        <v>44923</v>
      </c>
    </row>
    <row r="75" spans="1:11" s="33" customFormat="1" ht="109.2" x14ac:dyDescent="0.3">
      <c r="A75" s="23">
        <v>66</v>
      </c>
      <c r="B75" s="24" t="s">
        <v>121</v>
      </c>
      <c r="C75" s="23" t="s">
        <v>291</v>
      </c>
      <c r="D75" s="24" t="s">
        <v>97</v>
      </c>
      <c r="E75" s="25" t="s">
        <v>290</v>
      </c>
      <c r="F75" s="23" t="s">
        <v>292</v>
      </c>
      <c r="G75" s="26">
        <v>184965</v>
      </c>
      <c r="H75" s="26">
        <f>+Tabla2[[#This Row],[Monto Facturado DOP]]</f>
        <v>184965</v>
      </c>
      <c r="I75" s="26">
        <f>+Tabla2[[#This Row],[Monto Facturado DOP]]-Tabla2[[#This Row],[Monto Pagado DOP]]</f>
        <v>0</v>
      </c>
      <c r="J75" s="26" t="s">
        <v>575</v>
      </c>
      <c r="K75" s="24">
        <f>+Tabla2[[#This Row],[Fecha de Documento]]+15</f>
        <v>44924</v>
      </c>
    </row>
    <row r="76" spans="1:11" s="33" customFormat="1" ht="140.4" x14ac:dyDescent="0.3">
      <c r="A76" s="23">
        <v>67</v>
      </c>
      <c r="B76" s="24" t="s">
        <v>121</v>
      </c>
      <c r="C76" s="23" t="s">
        <v>469</v>
      </c>
      <c r="D76" s="24" t="s">
        <v>186</v>
      </c>
      <c r="E76" s="25" t="s">
        <v>457</v>
      </c>
      <c r="F76" s="23" t="s">
        <v>470</v>
      </c>
      <c r="G76" s="26">
        <v>191400</v>
      </c>
      <c r="H76" s="26">
        <f>+Tabla2[[#This Row],[Monto Facturado DOP]]</f>
        <v>191400</v>
      </c>
      <c r="I76" s="26">
        <f>+Tabla2[[#This Row],[Monto Facturado DOP]]-Tabla2[[#This Row],[Monto Pagado DOP]]</f>
        <v>0</v>
      </c>
      <c r="J76" s="26" t="s">
        <v>575</v>
      </c>
      <c r="K76" s="24">
        <f>+Tabla2[[#This Row],[Fecha de Documento]]+15</f>
        <v>44924</v>
      </c>
    </row>
    <row r="77" spans="1:11" s="33" customFormat="1" ht="109.2" x14ac:dyDescent="0.3">
      <c r="A77" s="23">
        <v>68</v>
      </c>
      <c r="B77" s="24" t="s">
        <v>121</v>
      </c>
      <c r="C77" s="23" t="s">
        <v>524</v>
      </c>
      <c r="D77" s="24" t="s">
        <v>99</v>
      </c>
      <c r="E77" s="25" t="s">
        <v>523</v>
      </c>
      <c r="F77" s="23" t="s">
        <v>525</v>
      </c>
      <c r="G77" s="26">
        <v>169300</v>
      </c>
      <c r="H77" s="26">
        <f>+Tabla2[[#This Row],[Monto Facturado DOP]]</f>
        <v>169300</v>
      </c>
      <c r="I77" s="26">
        <f>+Tabla2[[#This Row],[Monto Facturado DOP]]-Tabla2[[#This Row],[Monto Pagado DOP]]</f>
        <v>0</v>
      </c>
      <c r="J77" s="26" t="s">
        <v>575</v>
      </c>
      <c r="K77" s="24">
        <f>+Tabla2[[#This Row],[Fecha de Documento]]+15</f>
        <v>44924</v>
      </c>
    </row>
    <row r="78" spans="1:11" s="33" customFormat="1" ht="124.8" x14ac:dyDescent="0.3">
      <c r="A78" s="23">
        <v>69</v>
      </c>
      <c r="B78" s="24" t="s">
        <v>121</v>
      </c>
      <c r="C78" s="23" t="s">
        <v>282</v>
      </c>
      <c r="D78" s="24" t="s">
        <v>5</v>
      </c>
      <c r="E78" s="25" t="s">
        <v>278</v>
      </c>
      <c r="F78" s="23" t="s">
        <v>284</v>
      </c>
      <c r="G78" s="26">
        <v>1223414.01</v>
      </c>
      <c r="H78" s="26">
        <f>+Tabla2[[#This Row],[Monto Facturado DOP]]</f>
        <v>1223414.01</v>
      </c>
      <c r="I78" s="26">
        <f>+Tabla2[[#This Row],[Monto Facturado DOP]]-Tabla2[[#This Row],[Monto Pagado DOP]]</f>
        <v>0</v>
      </c>
      <c r="J78" s="26" t="s">
        <v>575</v>
      </c>
      <c r="K78" s="24">
        <f>+Tabla2[[#This Row],[Fecha de Documento]]+15</f>
        <v>44924</v>
      </c>
    </row>
    <row r="79" spans="1:11" s="33" customFormat="1" ht="109.2" x14ac:dyDescent="0.3">
      <c r="A79" s="23">
        <v>70</v>
      </c>
      <c r="B79" s="24" t="s">
        <v>121</v>
      </c>
      <c r="C79" s="23" t="s">
        <v>399</v>
      </c>
      <c r="D79" s="24" t="s">
        <v>208</v>
      </c>
      <c r="E79" s="25" t="s">
        <v>398</v>
      </c>
      <c r="F79" s="23" t="s">
        <v>400</v>
      </c>
      <c r="G79" s="26">
        <v>157412</v>
      </c>
      <c r="H79" s="26">
        <f>+Tabla2[[#This Row],[Monto Facturado DOP]]</f>
        <v>157412</v>
      </c>
      <c r="I79" s="26">
        <f>+Tabla2[[#This Row],[Monto Facturado DOP]]-Tabla2[[#This Row],[Monto Pagado DOP]]</f>
        <v>0</v>
      </c>
      <c r="J79" s="26" t="s">
        <v>575</v>
      </c>
      <c r="K79" s="24">
        <f>+Tabla2[[#This Row],[Fecha de Documento]]+15</f>
        <v>44924</v>
      </c>
    </row>
    <row r="80" spans="1:11" s="33" customFormat="1" ht="93.6" x14ac:dyDescent="0.3">
      <c r="A80" s="23">
        <v>71</v>
      </c>
      <c r="B80" s="24" t="s">
        <v>121</v>
      </c>
      <c r="C80" s="23" t="s">
        <v>237</v>
      </c>
      <c r="D80" s="24" t="s">
        <v>87</v>
      </c>
      <c r="E80" s="25" t="s">
        <v>234</v>
      </c>
      <c r="F80" s="23" t="s">
        <v>238</v>
      </c>
      <c r="G80" s="26">
        <v>110500</v>
      </c>
      <c r="H80" s="26">
        <f>+Tabla2[[#This Row],[Monto Facturado DOP]]</f>
        <v>110500</v>
      </c>
      <c r="I80" s="26">
        <f>+Tabla2[[#This Row],[Monto Facturado DOP]]-Tabla2[[#This Row],[Monto Pagado DOP]]</f>
        <v>0</v>
      </c>
      <c r="J80" s="26" t="s">
        <v>575</v>
      </c>
      <c r="K80" s="24">
        <f>+Tabla2[[#This Row],[Fecha de Documento]]+15</f>
        <v>44924</v>
      </c>
    </row>
    <row r="81" spans="1:11" s="33" customFormat="1" ht="62.4" x14ac:dyDescent="0.3">
      <c r="A81" s="23">
        <v>72</v>
      </c>
      <c r="B81" s="24" t="s">
        <v>121</v>
      </c>
      <c r="C81" s="23" t="s">
        <v>439</v>
      </c>
      <c r="D81" s="24" t="s">
        <v>441</v>
      </c>
      <c r="E81" s="25" t="s">
        <v>438</v>
      </c>
      <c r="F81" s="23" t="s">
        <v>440</v>
      </c>
      <c r="G81" s="26">
        <v>15741.67</v>
      </c>
      <c r="H81" s="26">
        <f>+Tabla2[[#This Row],[Monto Facturado DOP]]</f>
        <v>15741.67</v>
      </c>
      <c r="I81" s="26">
        <f>+Tabla2[[#This Row],[Monto Facturado DOP]]-Tabla2[[#This Row],[Monto Pagado DOP]]</f>
        <v>0</v>
      </c>
      <c r="J81" s="26" t="s">
        <v>575</v>
      </c>
      <c r="K81" s="24">
        <f>+Tabla2[[#This Row],[Fecha de Documento]]+15</f>
        <v>44924</v>
      </c>
    </row>
    <row r="82" spans="1:11" s="33" customFormat="1" ht="124.8" x14ac:dyDescent="0.3">
      <c r="A82" s="23">
        <v>73</v>
      </c>
      <c r="B82" s="24" t="s">
        <v>121</v>
      </c>
      <c r="C82" s="23" t="s">
        <v>514</v>
      </c>
      <c r="D82" s="24" t="s">
        <v>156</v>
      </c>
      <c r="E82" s="25" t="s">
        <v>513</v>
      </c>
      <c r="F82" s="23" t="s">
        <v>515</v>
      </c>
      <c r="G82" s="26">
        <v>794140</v>
      </c>
      <c r="H82" s="26">
        <f>+Tabla2[[#This Row],[Monto Facturado DOP]]</f>
        <v>794140</v>
      </c>
      <c r="I82" s="26">
        <f>+Tabla2[[#This Row],[Monto Facturado DOP]]-Tabla2[[#This Row],[Monto Pagado DOP]]</f>
        <v>0</v>
      </c>
      <c r="J82" s="26" t="s">
        <v>575</v>
      </c>
      <c r="K82" s="24">
        <f>+Tabla2[[#This Row],[Fecha de Documento]]+15</f>
        <v>44924</v>
      </c>
    </row>
    <row r="83" spans="1:11" s="33" customFormat="1" ht="124.8" x14ac:dyDescent="0.3">
      <c r="A83" s="23">
        <v>74</v>
      </c>
      <c r="B83" s="24" t="s">
        <v>121</v>
      </c>
      <c r="C83" s="23" t="s">
        <v>552</v>
      </c>
      <c r="D83" s="24" t="s">
        <v>4</v>
      </c>
      <c r="E83" s="25" t="s">
        <v>551</v>
      </c>
      <c r="F83" s="23" t="s">
        <v>553</v>
      </c>
      <c r="G83" s="26">
        <v>150450</v>
      </c>
      <c r="H83" s="26">
        <f>+Tabla2[[#This Row],[Monto Facturado DOP]]</f>
        <v>150450</v>
      </c>
      <c r="I83" s="26">
        <f>+Tabla2[[#This Row],[Monto Facturado DOP]]-Tabla2[[#This Row],[Monto Pagado DOP]]</f>
        <v>0</v>
      </c>
      <c r="J83" s="26" t="s">
        <v>575</v>
      </c>
      <c r="K83" s="24">
        <f>+Tabla2[[#This Row],[Fecha de Documento]]+15</f>
        <v>44924</v>
      </c>
    </row>
    <row r="84" spans="1:11" s="33" customFormat="1" ht="93.6" x14ac:dyDescent="0.3">
      <c r="A84" s="23">
        <v>75</v>
      </c>
      <c r="B84" s="24" t="s">
        <v>121</v>
      </c>
      <c r="C84" s="23" t="s">
        <v>249</v>
      </c>
      <c r="D84" s="24" t="s">
        <v>99</v>
      </c>
      <c r="E84" s="25" t="s">
        <v>248</v>
      </c>
      <c r="F84" s="23" t="s">
        <v>250</v>
      </c>
      <c r="G84" s="26">
        <v>525378.29</v>
      </c>
      <c r="H84" s="26">
        <f>+Tabla2[[#This Row],[Monto Facturado DOP]]</f>
        <v>525378.29</v>
      </c>
      <c r="I84" s="26">
        <f>+Tabla2[[#This Row],[Monto Facturado DOP]]-Tabla2[[#This Row],[Monto Pagado DOP]]</f>
        <v>0</v>
      </c>
      <c r="J84" s="26" t="s">
        <v>575</v>
      </c>
      <c r="K84" s="24">
        <f>+Tabla2[[#This Row],[Fecha de Documento]]+15</f>
        <v>44924</v>
      </c>
    </row>
    <row r="85" spans="1:11" s="33" customFormat="1" ht="124.8" x14ac:dyDescent="0.3">
      <c r="A85" s="23">
        <v>76</v>
      </c>
      <c r="B85" s="24" t="s">
        <v>51</v>
      </c>
      <c r="C85" s="23" t="s">
        <v>482</v>
      </c>
      <c r="D85" s="24" t="s">
        <v>186</v>
      </c>
      <c r="E85" s="25" t="s">
        <v>481</v>
      </c>
      <c r="F85" s="23" t="s">
        <v>483</v>
      </c>
      <c r="G85" s="26">
        <v>595776.1</v>
      </c>
      <c r="H85" s="26">
        <f>+Tabla2[[#This Row],[Monto Facturado DOP]]</f>
        <v>595776.1</v>
      </c>
      <c r="I85" s="26">
        <f>+Tabla2[[#This Row],[Monto Facturado DOP]]-Tabla2[[#This Row],[Monto Pagado DOP]]</f>
        <v>0</v>
      </c>
      <c r="J85" s="26" t="s">
        <v>575</v>
      </c>
      <c r="K85" s="24">
        <f>+Tabla2[[#This Row],[Fecha de Documento]]+15</f>
        <v>44925</v>
      </c>
    </row>
    <row r="86" spans="1:11" s="33" customFormat="1" ht="93.6" x14ac:dyDescent="0.3">
      <c r="A86" s="23">
        <v>77</v>
      </c>
      <c r="B86" s="24" t="s">
        <v>51</v>
      </c>
      <c r="C86" s="23" t="s">
        <v>166</v>
      </c>
      <c r="D86" s="24" t="s">
        <v>88</v>
      </c>
      <c r="E86" s="25" t="s">
        <v>164</v>
      </c>
      <c r="F86" s="23" t="s">
        <v>165</v>
      </c>
      <c r="G86" s="26">
        <v>573843.24</v>
      </c>
      <c r="H86" s="26">
        <f>+Tabla2[[#This Row],[Monto Facturado DOP]]</f>
        <v>573843.24</v>
      </c>
      <c r="I86" s="26">
        <f>+Tabla2[[#This Row],[Monto Facturado DOP]]-Tabla2[[#This Row],[Monto Pagado DOP]]</f>
        <v>0</v>
      </c>
      <c r="J86" s="26" t="s">
        <v>575</v>
      </c>
      <c r="K86" s="24">
        <f>+Tabla2[[#This Row],[Fecha de Documento]]+15</f>
        <v>44925</v>
      </c>
    </row>
    <row r="87" spans="1:11" s="33" customFormat="1" ht="78" x14ac:dyDescent="0.3">
      <c r="A87" s="23">
        <v>78</v>
      </c>
      <c r="B87" s="24" t="s">
        <v>51</v>
      </c>
      <c r="C87" s="23" t="s">
        <v>370</v>
      </c>
      <c r="D87" s="24" t="s">
        <v>127</v>
      </c>
      <c r="E87" s="25" t="s">
        <v>369</v>
      </c>
      <c r="F87" s="23" t="s">
        <v>371</v>
      </c>
      <c r="G87" s="26">
        <v>12500</v>
      </c>
      <c r="H87" s="26">
        <f>+Tabla2[[#This Row],[Monto Facturado DOP]]</f>
        <v>12500</v>
      </c>
      <c r="I87" s="26">
        <f>+Tabla2[[#This Row],[Monto Facturado DOP]]-Tabla2[[#This Row],[Monto Pagado DOP]]</f>
        <v>0</v>
      </c>
      <c r="J87" s="26" t="s">
        <v>575</v>
      </c>
      <c r="K87" s="24">
        <f>+Tabla2[[#This Row],[Fecha de Documento]]+15</f>
        <v>44925</v>
      </c>
    </row>
    <row r="88" spans="1:11" s="33" customFormat="1" ht="140.4" x14ac:dyDescent="0.3">
      <c r="A88" s="23">
        <v>79</v>
      </c>
      <c r="B88" s="24" t="s">
        <v>51</v>
      </c>
      <c r="C88" s="23" t="s">
        <v>50</v>
      </c>
      <c r="D88" s="24" t="s">
        <v>43</v>
      </c>
      <c r="E88" s="25" t="s">
        <v>49</v>
      </c>
      <c r="F88" s="23" t="s">
        <v>52</v>
      </c>
      <c r="G88" s="26">
        <v>2520640.34</v>
      </c>
      <c r="H88" s="26">
        <f>+Tabla2[[#This Row],[Monto Facturado DOP]]</f>
        <v>2520640.34</v>
      </c>
      <c r="I88" s="26">
        <f>+Tabla2[[#This Row],[Monto Facturado DOP]]-Tabla2[[#This Row],[Monto Pagado DOP]]</f>
        <v>0</v>
      </c>
      <c r="J88" s="26" t="s">
        <v>575</v>
      </c>
      <c r="K88" s="24">
        <f>+Tabla2[[#This Row],[Fecha de Documento]]+15</f>
        <v>44925</v>
      </c>
    </row>
    <row r="89" spans="1:11" s="33" customFormat="1" ht="140.4" x14ac:dyDescent="0.3">
      <c r="A89" s="23">
        <v>80</v>
      </c>
      <c r="B89" s="24" t="s">
        <v>77</v>
      </c>
      <c r="C89" s="23" t="s">
        <v>555</v>
      </c>
      <c r="D89" s="24" t="s">
        <v>4</v>
      </c>
      <c r="E89" s="25" t="s">
        <v>554</v>
      </c>
      <c r="F89" s="23" t="s">
        <v>556</v>
      </c>
      <c r="G89" s="26">
        <v>2336211.2000000002</v>
      </c>
      <c r="H89" s="26">
        <f>+Tabla2[[#This Row],[Monto Facturado DOP]]</f>
        <v>2336211.2000000002</v>
      </c>
      <c r="I89" s="26">
        <f>+Tabla2[[#This Row],[Monto Facturado DOP]]-Tabla2[[#This Row],[Monto Pagado DOP]]</f>
        <v>0</v>
      </c>
      <c r="J89" s="26" t="s">
        <v>575</v>
      </c>
      <c r="K89" s="24">
        <f>+Tabla2[[#This Row],[Fecha de Documento]]+15</f>
        <v>44929</v>
      </c>
    </row>
    <row r="90" spans="1:11" s="33" customFormat="1" ht="78" x14ac:dyDescent="0.3">
      <c r="A90" s="23">
        <v>81</v>
      </c>
      <c r="B90" s="24" t="s">
        <v>77</v>
      </c>
      <c r="C90" s="23" t="s">
        <v>76</v>
      </c>
      <c r="D90" s="24" t="s">
        <v>79</v>
      </c>
      <c r="E90" s="25" t="s">
        <v>70</v>
      </c>
      <c r="F90" s="23" t="s">
        <v>78</v>
      </c>
      <c r="G90" s="26">
        <v>1524445.32</v>
      </c>
      <c r="H90" s="26">
        <f>+Tabla2[[#This Row],[Monto Facturado DOP]]</f>
        <v>1524445.32</v>
      </c>
      <c r="I90" s="26">
        <f>+Tabla2[[#This Row],[Monto Facturado DOP]]-Tabla2[[#This Row],[Monto Pagado DOP]]</f>
        <v>0</v>
      </c>
      <c r="J90" s="26" t="s">
        <v>575</v>
      </c>
      <c r="K90" s="24">
        <f>+Tabla2[[#This Row],[Fecha de Documento]]+15</f>
        <v>44929</v>
      </c>
    </row>
    <row r="91" spans="1:11" s="33" customFormat="1" ht="78" x14ac:dyDescent="0.3">
      <c r="A91" s="23">
        <v>82</v>
      </c>
      <c r="B91" s="24" t="s">
        <v>77</v>
      </c>
      <c r="C91" s="23" t="s">
        <v>80</v>
      </c>
      <c r="D91" s="24" t="s">
        <v>79</v>
      </c>
      <c r="E91" s="25" t="s">
        <v>70</v>
      </c>
      <c r="F91" s="23" t="s">
        <v>81</v>
      </c>
      <c r="G91" s="26">
        <v>29928.62</v>
      </c>
      <c r="H91" s="26">
        <f>+Tabla2[[#This Row],[Monto Facturado DOP]]</f>
        <v>29928.62</v>
      </c>
      <c r="I91" s="26">
        <f>+Tabla2[[#This Row],[Monto Facturado DOP]]-Tabla2[[#This Row],[Monto Pagado DOP]]</f>
        <v>0</v>
      </c>
      <c r="J91" s="26" t="s">
        <v>575</v>
      </c>
      <c r="K91" s="24">
        <f>+Tabla2[[#This Row],[Fecha de Documento]]+15</f>
        <v>44929</v>
      </c>
    </row>
    <row r="92" spans="1:11" s="33" customFormat="1" ht="78" x14ac:dyDescent="0.3">
      <c r="A92" s="23">
        <v>83</v>
      </c>
      <c r="B92" s="24" t="s">
        <v>77</v>
      </c>
      <c r="C92" s="23" t="s">
        <v>82</v>
      </c>
      <c r="D92" s="24" t="s">
        <v>79</v>
      </c>
      <c r="E92" s="25" t="s">
        <v>70</v>
      </c>
      <c r="F92" s="23" t="s">
        <v>83</v>
      </c>
      <c r="G92" s="26">
        <v>615106.44999999995</v>
      </c>
      <c r="H92" s="26">
        <f>+Tabla2[[#This Row],[Monto Facturado DOP]]</f>
        <v>615106.44999999995</v>
      </c>
      <c r="I92" s="26">
        <f>+Tabla2[[#This Row],[Monto Facturado DOP]]-Tabla2[[#This Row],[Monto Pagado DOP]]</f>
        <v>0</v>
      </c>
      <c r="J92" s="26" t="s">
        <v>575</v>
      </c>
      <c r="K92" s="24">
        <f>+Tabla2[[#This Row],[Fecha de Documento]]+15</f>
        <v>44929</v>
      </c>
    </row>
    <row r="93" spans="1:11" s="33" customFormat="1" ht="140.4" x14ac:dyDescent="0.3">
      <c r="A93" s="23">
        <v>84</v>
      </c>
      <c r="B93" s="24" t="s">
        <v>77</v>
      </c>
      <c r="C93" s="23" t="s">
        <v>252</v>
      </c>
      <c r="D93" s="24" t="s">
        <v>167</v>
      </c>
      <c r="E93" s="25" t="s">
        <v>251</v>
      </c>
      <c r="F93" s="23" t="s">
        <v>253</v>
      </c>
      <c r="G93" s="26">
        <v>164859.92000000001</v>
      </c>
      <c r="H93" s="26">
        <f>+Tabla2[[#This Row],[Monto Facturado DOP]]</f>
        <v>164859.92000000001</v>
      </c>
      <c r="I93" s="26">
        <f>+Tabla2[[#This Row],[Monto Facturado DOP]]-Tabla2[[#This Row],[Monto Pagado DOP]]</f>
        <v>0</v>
      </c>
      <c r="J93" s="26" t="s">
        <v>575</v>
      </c>
      <c r="K93" s="24">
        <f>+Tabla2[[#This Row],[Fecha de Documento]]+15</f>
        <v>44929</v>
      </c>
    </row>
    <row r="94" spans="1:11" s="33" customFormat="1" ht="109.2" x14ac:dyDescent="0.3">
      <c r="A94" s="23">
        <v>85</v>
      </c>
      <c r="B94" s="24" t="s">
        <v>77</v>
      </c>
      <c r="C94" s="23" t="s">
        <v>367</v>
      </c>
      <c r="D94" s="24" t="s">
        <v>119</v>
      </c>
      <c r="E94" s="25" t="s">
        <v>364</v>
      </c>
      <c r="F94" s="23" t="s">
        <v>368</v>
      </c>
      <c r="G94" s="26">
        <v>207385</v>
      </c>
      <c r="H94" s="26">
        <f>+Tabla2[[#This Row],[Monto Facturado DOP]]</f>
        <v>207385</v>
      </c>
      <c r="I94" s="26">
        <f>+Tabla2[[#This Row],[Monto Facturado DOP]]-Tabla2[[#This Row],[Monto Pagado DOP]]</f>
        <v>0</v>
      </c>
      <c r="J94" s="26" t="s">
        <v>575</v>
      </c>
      <c r="K94" s="24">
        <f>+Tabla2[[#This Row],[Fecha de Documento]]+15</f>
        <v>44929</v>
      </c>
    </row>
    <row r="95" spans="1:11" s="33" customFormat="1" ht="78" x14ac:dyDescent="0.3">
      <c r="A95" s="23">
        <v>86</v>
      </c>
      <c r="B95" s="24" t="s">
        <v>77</v>
      </c>
      <c r="C95" s="23" t="s">
        <v>384</v>
      </c>
      <c r="D95" s="24" t="s">
        <v>99</v>
      </c>
      <c r="E95" s="25" t="s">
        <v>383</v>
      </c>
      <c r="F95" s="23" t="s">
        <v>385</v>
      </c>
      <c r="G95" s="26">
        <v>18200</v>
      </c>
      <c r="H95" s="26">
        <f>+Tabla2[[#This Row],[Monto Facturado DOP]]</f>
        <v>18200</v>
      </c>
      <c r="I95" s="26">
        <f>+Tabla2[[#This Row],[Monto Facturado DOP]]-Tabla2[[#This Row],[Monto Pagado DOP]]</f>
        <v>0</v>
      </c>
      <c r="J95" s="26" t="s">
        <v>575</v>
      </c>
      <c r="K95" s="24">
        <f>+Tabla2[[#This Row],[Fecha de Documento]]+15</f>
        <v>44929</v>
      </c>
    </row>
    <row r="96" spans="1:11" s="33" customFormat="1" ht="109.2" x14ac:dyDescent="0.3">
      <c r="A96" s="23">
        <v>87</v>
      </c>
      <c r="B96" s="24" t="s">
        <v>77</v>
      </c>
      <c r="C96" s="23" t="s">
        <v>511</v>
      </c>
      <c r="D96" s="24" t="s">
        <v>117</v>
      </c>
      <c r="E96" s="25" t="s">
        <v>510</v>
      </c>
      <c r="F96" s="23" t="s">
        <v>512</v>
      </c>
      <c r="G96" s="26">
        <v>302720</v>
      </c>
      <c r="H96" s="26">
        <f>+Tabla2[[#This Row],[Monto Facturado DOP]]</f>
        <v>302720</v>
      </c>
      <c r="I96" s="26">
        <f>+Tabla2[[#This Row],[Monto Facturado DOP]]-Tabla2[[#This Row],[Monto Pagado DOP]]</f>
        <v>0</v>
      </c>
      <c r="J96" s="26" t="s">
        <v>575</v>
      </c>
      <c r="K96" s="24">
        <f>+Tabla2[[#This Row],[Fecha de Documento]]+15</f>
        <v>44929</v>
      </c>
    </row>
    <row r="97" spans="1:11" s="33" customFormat="1" ht="124.8" x14ac:dyDescent="0.3">
      <c r="A97" s="23">
        <v>88</v>
      </c>
      <c r="B97" s="24" t="s">
        <v>77</v>
      </c>
      <c r="C97" s="23" t="s">
        <v>498</v>
      </c>
      <c r="D97" s="24" t="s">
        <v>19</v>
      </c>
      <c r="E97" s="25" t="s">
        <v>497</v>
      </c>
      <c r="F97" s="23" t="s">
        <v>499</v>
      </c>
      <c r="G97" s="26">
        <v>102912</v>
      </c>
      <c r="H97" s="26">
        <f>+Tabla2[[#This Row],[Monto Facturado DOP]]</f>
        <v>102912</v>
      </c>
      <c r="I97" s="26">
        <f>+Tabla2[[#This Row],[Monto Facturado DOP]]-Tabla2[[#This Row],[Monto Pagado DOP]]</f>
        <v>0</v>
      </c>
      <c r="J97" s="26" t="s">
        <v>575</v>
      </c>
      <c r="K97" s="24">
        <f>+Tabla2[[#This Row],[Fecha de Documento]]+15</f>
        <v>44929</v>
      </c>
    </row>
    <row r="98" spans="1:11" s="33" customFormat="1" ht="124.8" x14ac:dyDescent="0.3">
      <c r="A98" s="23">
        <v>89</v>
      </c>
      <c r="B98" s="24" t="s">
        <v>77</v>
      </c>
      <c r="C98" s="23" t="s">
        <v>533</v>
      </c>
      <c r="D98" s="24" t="s">
        <v>58</v>
      </c>
      <c r="E98" s="25" t="s">
        <v>532</v>
      </c>
      <c r="F98" s="23" t="s">
        <v>534</v>
      </c>
      <c r="G98" s="26">
        <v>7426.21</v>
      </c>
      <c r="H98" s="26">
        <f>+Tabla2[[#This Row],[Monto Facturado DOP]]</f>
        <v>7426.21</v>
      </c>
      <c r="I98" s="26">
        <f>+Tabla2[[#This Row],[Monto Facturado DOP]]-Tabla2[[#This Row],[Monto Pagado DOP]]</f>
        <v>0</v>
      </c>
      <c r="J98" s="26" t="s">
        <v>575</v>
      </c>
      <c r="K98" s="24">
        <f>+Tabla2[[#This Row],[Fecha de Documento]]+15</f>
        <v>44929</v>
      </c>
    </row>
    <row r="99" spans="1:11" s="33" customFormat="1" ht="62.4" x14ac:dyDescent="0.3">
      <c r="A99" s="23">
        <v>90</v>
      </c>
      <c r="B99" s="24" t="s">
        <v>77</v>
      </c>
      <c r="C99" s="23" t="s">
        <v>340</v>
      </c>
      <c r="D99" s="24" t="s">
        <v>67</v>
      </c>
      <c r="E99" s="25" t="s">
        <v>331</v>
      </c>
      <c r="F99" s="23" t="s">
        <v>341</v>
      </c>
      <c r="G99" s="26">
        <v>166467.6</v>
      </c>
      <c r="H99" s="26">
        <f>+Tabla2[[#This Row],[Monto Facturado DOP]]</f>
        <v>166467.6</v>
      </c>
      <c r="I99" s="26">
        <f>+Tabla2[[#This Row],[Monto Facturado DOP]]-Tabla2[[#This Row],[Monto Pagado DOP]]</f>
        <v>0</v>
      </c>
      <c r="J99" s="26" t="s">
        <v>575</v>
      </c>
      <c r="K99" s="24">
        <f>+Tabla2[[#This Row],[Fecha de Documento]]+15</f>
        <v>44929</v>
      </c>
    </row>
    <row r="100" spans="1:11" s="33" customFormat="1" ht="62.4" x14ac:dyDescent="0.3">
      <c r="A100" s="23">
        <v>91</v>
      </c>
      <c r="B100" s="24" t="s">
        <v>77</v>
      </c>
      <c r="C100" s="23" t="s">
        <v>420</v>
      </c>
      <c r="D100" s="24" t="s">
        <v>34</v>
      </c>
      <c r="E100" s="25" t="s">
        <v>419</v>
      </c>
      <c r="F100" s="23" t="s">
        <v>421</v>
      </c>
      <c r="G100" s="26">
        <v>61685</v>
      </c>
      <c r="H100" s="26">
        <f>+Tabla2[[#This Row],[Monto Facturado DOP]]</f>
        <v>61685</v>
      </c>
      <c r="I100" s="26">
        <f>+Tabla2[[#This Row],[Monto Facturado DOP]]-Tabla2[[#This Row],[Monto Pagado DOP]]</f>
        <v>0</v>
      </c>
      <c r="J100" s="26" t="s">
        <v>575</v>
      </c>
      <c r="K100" s="24">
        <f>+Tabla2[[#This Row],[Fecha de Documento]]+15</f>
        <v>44929</v>
      </c>
    </row>
    <row r="101" spans="1:11" s="33" customFormat="1" ht="62.4" x14ac:dyDescent="0.3">
      <c r="A101" s="23">
        <v>92</v>
      </c>
      <c r="B101" s="24" t="s">
        <v>77</v>
      </c>
      <c r="C101" s="23" t="s">
        <v>420</v>
      </c>
      <c r="D101" s="24" t="s">
        <v>114</v>
      </c>
      <c r="E101" s="25" t="s">
        <v>419</v>
      </c>
      <c r="F101" s="23" t="s">
        <v>421</v>
      </c>
      <c r="G101" s="26">
        <v>58334.9</v>
      </c>
      <c r="H101" s="26">
        <f>+Tabla2[[#This Row],[Monto Facturado DOP]]</f>
        <v>58334.9</v>
      </c>
      <c r="I101" s="26">
        <f>+Tabla2[[#This Row],[Monto Facturado DOP]]-Tabla2[[#This Row],[Monto Pagado DOP]]</f>
        <v>0</v>
      </c>
      <c r="J101" s="26" t="s">
        <v>575</v>
      </c>
      <c r="K101" s="24">
        <f>+Tabla2[[#This Row],[Fecha de Documento]]+15</f>
        <v>44929</v>
      </c>
    </row>
    <row r="102" spans="1:11" s="33" customFormat="1" ht="62.4" x14ac:dyDescent="0.3">
      <c r="A102" s="23">
        <v>93</v>
      </c>
      <c r="B102" s="24" t="s">
        <v>77</v>
      </c>
      <c r="C102" s="23" t="s">
        <v>342</v>
      </c>
      <c r="D102" s="24" t="s">
        <v>128</v>
      </c>
      <c r="E102" s="25" t="s">
        <v>331</v>
      </c>
      <c r="F102" s="23" t="s">
        <v>343</v>
      </c>
      <c r="G102" s="26">
        <v>74768.399999999994</v>
      </c>
      <c r="H102" s="26">
        <f>+Tabla2[[#This Row],[Monto Facturado DOP]]</f>
        <v>74768.399999999994</v>
      </c>
      <c r="I102" s="26">
        <f>+Tabla2[[#This Row],[Monto Facturado DOP]]-Tabla2[[#This Row],[Monto Pagado DOP]]</f>
        <v>0</v>
      </c>
      <c r="J102" s="26" t="s">
        <v>575</v>
      </c>
      <c r="K102" s="24">
        <f>+Tabla2[[#This Row],[Fecha de Documento]]+15</f>
        <v>44929</v>
      </c>
    </row>
    <row r="103" spans="1:11" s="33" customFormat="1" ht="62.4" x14ac:dyDescent="0.3">
      <c r="A103" s="23">
        <v>94</v>
      </c>
      <c r="B103" s="24" t="s">
        <v>77</v>
      </c>
      <c r="C103" s="23" t="s">
        <v>346</v>
      </c>
      <c r="D103" s="24" t="s">
        <v>128</v>
      </c>
      <c r="E103" s="25" t="s">
        <v>331</v>
      </c>
      <c r="F103" s="23" t="s">
        <v>347</v>
      </c>
      <c r="G103" s="26">
        <v>13500</v>
      </c>
      <c r="H103" s="26">
        <f>+Tabla2[[#This Row],[Monto Facturado DOP]]</f>
        <v>13500</v>
      </c>
      <c r="I103" s="26">
        <f>+Tabla2[[#This Row],[Monto Facturado DOP]]-Tabla2[[#This Row],[Monto Pagado DOP]]</f>
        <v>0</v>
      </c>
      <c r="J103" s="26" t="s">
        <v>575</v>
      </c>
      <c r="K103" s="24">
        <f>+Tabla2[[#This Row],[Fecha de Documento]]+15</f>
        <v>44929</v>
      </c>
    </row>
    <row r="104" spans="1:11" s="33" customFormat="1" ht="93.6" x14ac:dyDescent="0.3">
      <c r="A104" s="23">
        <v>95</v>
      </c>
      <c r="B104" s="24" t="s">
        <v>18</v>
      </c>
      <c r="C104" s="23" t="s">
        <v>183</v>
      </c>
      <c r="D104" s="24" t="s">
        <v>186</v>
      </c>
      <c r="E104" s="25" t="s">
        <v>182</v>
      </c>
      <c r="F104" s="23" t="s">
        <v>185</v>
      </c>
      <c r="G104" s="26">
        <v>189525.7</v>
      </c>
      <c r="H104" s="26">
        <f>+Tabla2[[#This Row],[Monto Facturado DOP]]</f>
        <v>189525.7</v>
      </c>
      <c r="I104" s="26">
        <f>+Tabla2[[#This Row],[Monto Facturado DOP]]-Tabla2[[#This Row],[Monto Pagado DOP]]</f>
        <v>0</v>
      </c>
      <c r="J104" s="26" t="s">
        <v>575</v>
      </c>
      <c r="K104" s="24">
        <f>+Tabla2[[#This Row],[Fecha de Documento]]+15</f>
        <v>44930</v>
      </c>
    </row>
    <row r="105" spans="1:11" s="33" customFormat="1" ht="78" x14ac:dyDescent="0.3">
      <c r="A105" s="23">
        <v>96</v>
      </c>
      <c r="B105" s="24" t="s">
        <v>18</v>
      </c>
      <c r="C105" s="23" t="s">
        <v>344</v>
      </c>
      <c r="D105" s="24" t="s">
        <v>128</v>
      </c>
      <c r="E105" s="25" t="s">
        <v>331</v>
      </c>
      <c r="F105" s="23" t="s">
        <v>345</v>
      </c>
      <c r="G105" s="26">
        <v>65010.96</v>
      </c>
      <c r="H105" s="26">
        <f>+Tabla2[[#This Row],[Monto Facturado DOP]]</f>
        <v>65010.96</v>
      </c>
      <c r="I105" s="26">
        <f>+Tabla2[[#This Row],[Monto Facturado DOP]]-Tabla2[[#This Row],[Monto Pagado DOP]]</f>
        <v>0</v>
      </c>
      <c r="J105" s="26" t="s">
        <v>575</v>
      </c>
      <c r="K105" s="24">
        <f>+Tabla2[[#This Row],[Fecha de Documento]]+15</f>
        <v>44930</v>
      </c>
    </row>
    <row r="106" spans="1:11" s="33" customFormat="1" ht="78" x14ac:dyDescent="0.3">
      <c r="A106" s="23">
        <v>97</v>
      </c>
      <c r="B106" s="24" t="s">
        <v>18</v>
      </c>
      <c r="C106" s="23" t="s">
        <v>386</v>
      </c>
      <c r="D106" s="24" t="s">
        <v>167</v>
      </c>
      <c r="E106" s="25" t="s">
        <v>383</v>
      </c>
      <c r="F106" s="23" t="s">
        <v>387</v>
      </c>
      <c r="G106" s="26">
        <v>91259.78</v>
      </c>
      <c r="H106" s="26">
        <f>+Tabla2[[#This Row],[Monto Facturado DOP]]</f>
        <v>91259.78</v>
      </c>
      <c r="I106" s="26">
        <f>+Tabla2[[#This Row],[Monto Facturado DOP]]-Tabla2[[#This Row],[Monto Pagado DOP]]</f>
        <v>0</v>
      </c>
      <c r="J106" s="26" t="s">
        <v>575</v>
      </c>
      <c r="K106" s="24">
        <f>+Tabla2[[#This Row],[Fecha de Documento]]+15</f>
        <v>44930</v>
      </c>
    </row>
    <row r="107" spans="1:11" s="33" customFormat="1" ht="124.8" x14ac:dyDescent="0.3">
      <c r="A107" s="23">
        <v>98</v>
      </c>
      <c r="B107" s="24" t="s">
        <v>18</v>
      </c>
      <c r="C107" s="23" t="s">
        <v>56</v>
      </c>
      <c r="D107" s="24" t="s">
        <v>58</v>
      </c>
      <c r="E107" s="25" t="s">
        <v>53</v>
      </c>
      <c r="F107" s="23" t="s">
        <v>57</v>
      </c>
      <c r="G107" s="26">
        <v>51745</v>
      </c>
      <c r="H107" s="26">
        <f>+Tabla2[[#This Row],[Monto Facturado DOP]]</f>
        <v>51745</v>
      </c>
      <c r="I107" s="26">
        <f>+Tabla2[[#This Row],[Monto Facturado DOP]]-Tabla2[[#This Row],[Monto Pagado DOP]]</f>
        <v>0</v>
      </c>
      <c r="J107" s="26" t="s">
        <v>575</v>
      </c>
      <c r="K107" s="24">
        <f>+Tabla2[[#This Row],[Fecha de Documento]]+15</f>
        <v>44930</v>
      </c>
    </row>
    <row r="108" spans="1:11" s="33" customFormat="1" ht="93.6" x14ac:dyDescent="0.3">
      <c r="A108" s="23">
        <v>99</v>
      </c>
      <c r="B108" s="24" t="s">
        <v>18</v>
      </c>
      <c r="C108" s="23" t="s">
        <v>321</v>
      </c>
      <c r="D108" s="24" t="s">
        <v>116</v>
      </c>
      <c r="E108" s="25" t="s">
        <v>320</v>
      </c>
      <c r="F108" s="23" t="s">
        <v>322</v>
      </c>
      <c r="G108" s="26">
        <v>811840</v>
      </c>
      <c r="H108" s="26">
        <f>+Tabla2[[#This Row],[Monto Facturado DOP]]</f>
        <v>811840</v>
      </c>
      <c r="I108" s="26">
        <f>+Tabla2[[#This Row],[Monto Facturado DOP]]-Tabla2[[#This Row],[Monto Pagado DOP]]</f>
        <v>0</v>
      </c>
      <c r="J108" s="26" t="s">
        <v>575</v>
      </c>
      <c r="K108" s="24">
        <f>+Tabla2[[#This Row],[Fecha de Documento]]+15</f>
        <v>44930</v>
      </c>
    </row>
    <row r="109" spans="1:11" s="33" customFormat="1" ht="124.8" x14ac:dyDescent="0.3">
      <c r="A109" s="23">
        <v>100</v>
      </c>
      <c r="B109" s="24" t="s">
        <v>18</v>
      </c>
      <c r="C109" s="23" t="s">
        <v>59</v>
      </c>
      <c r="D109" s="24" t="s">
        <v>58</v>
      </c>
      <c r="E109" s="25" t="s">
        <v>53</v>
      </c>
      <c r="F109" s="23" t="s">
        <v>60</v>
      </c>
      <c r="G109" s="26">
        <v>73764</v>
      </c>
      <c r="H109" s="26">
        <f>+Tabla2[[#This Row],[Monto Facturado DOP]]</f>
        <v>73764</v>
      </c>
      <c r="I109" s="26">
        <f>+Tabla2[[#This Row],[Monto Facturado DOP]]-Tabla2[[#This Row],[Monto Pagado DOP]]</f>
        <v>0</v>
      </c>
      <c r="J109" s="26" t="s">
        <v>575</v>
      </c>
      <c r="K109" s="24">
        <f>+Tabla2[[#This Row],[Fecha de Documento]]+15</f>
        <v>44930</v>
      </c>
    </row>
    <row r="110" spans="1:11" s="33" customFormat="1" ht="78" x14ac:dyDescent="0.3">
      <c r="A110" s="23">
        <v>101</v>
      </c>
      <c r="B110" s="24" t="s">
        <v>18</v>
      </c>
      <c r="C110" s="23" t="s">
        <v>434</v>
      </c>
      <c r="D110" s="24" t="s">
        <v>168</v>
      </c>
      <c r="E110" s="25" t="s">
        <v>433</v>
      </c>
      <c r="F110" s="23" t="s">
        <v>435</v>
      </c>
      <c r="G110" s="26">
        <v>53496</v>
      </c>
      <c r="H110" s="26">
        <f>+Tabla2[[#This Row],[Monto Facturado DOP]]</f>
        <v>53496</v>
      </c>
      <c r="I110" s="26">
        <f>+Tabla2[[#This Row],[Monto Facturado DOP]]-Tabla2[[#This Row],[Monto Pagado DOP]]</f>
        <v>0</v>
      </c>
      <c r="J110" s="26" t="s">
        <v>575</v>
      </c>
      <c r="K110" s="24">
        <f>+Tabla2[[#This Row],[Fecha de Documento]]+15</f>
        <v>44930</v>
      </c>
    </row>
    <row r="111" spans="1:11" s="33" customFormat="1" ht="62.4" x14ac:dyDescent="0.3">
      <c r="A111" s="23">
        <v>102</v>
      </c>
      <c r="B111" s="24" t="s">
        <v>18</v>
      </c>
      <c r="C111" s="23" t="s">
        <v>62</v>
      </c>
      <c r="D111" s="24" t="s">
        <v>19</v>
      </c>
      <c r="E111" s="25" t="s">
        <v>61</v>
      </c>
      <c r="F111" s="23" t="s">
        <v>63</v>
      </c>
      <c r="G111" s="26">
        <v>81500</v>
      </c>
      <c r="H111" s="26">
        <f>+Tabla2[[#This Row],[Monto Facturado DOP]]</f>
        <v>81500</v>
      </c>
      <c r="I111" s="26">
        <f>+Tabla2[[#This Row],[Monto Facturado DOP]]-Tabla2[[#This Row],[Monto Pagado DOP]]</f>
        <v>0</v>
      </c>
      <c r="J111" s="26" t="s">
        <v>575</v>
      </c>
      <c r="K111" s="24">
        <f>+Tabla2[[#This Row],[Fecha de Documento]]+15</f>
        <v>44930</v>
      </c>
    </row>
    <row r="112" spans="1:11" s="33" customFormat="1" ht="124.8" x14ac:dyDescent="0.3">
      <c r="A112" s="23">
        <v>103</v>
      </c>
      <c r="B112" s="24" t="s">
        <v>18</v>
      </c>
      <c r="C112" s="23" t="s">
        <v>255</v>
      </c>
      <c r="D112" s="24" t="s">
        <v>135</v>
      </c>
      <c r="E112" s="25" t="s">
        <v>254</v>
      </c>
      <c r="F112" s="23" t="s">
        <v>256</v>
      </c>
      <c r="G112" s="26">
        <v>38000</v>
      </c>
      <c r="H112" s="26">
        <f>+Tabla2[[#This Row],[Monto Facturado DOP]]</f>
        <v>38000</v>
      </c>
      <c r="I112" s="26">
        <f>+Tabla2[[#This Row],[Monto Facturado DOP]]-Tabla2[[#This Row],[Monto Pagado DOP]]</f>
        <v>0</v>
      </c>
      <c r="J112" s="26" t="s">
        <v>575</v>
      </c>
      <c r="K112" s="24">
        <f>+Tabla2[[#This Row],[Fecha de Documento]]+15</f>
        <v>44930</v>
      </c>
    </row>
    <row r="113" spans="1:11" s="33" customFormat="1" ht="109.2" x14ac:dyDescent="0.3">
      <c r="A113" s="23">
        <v>104</v>
      </c>
      <c r="B113" s="24" t="s">
        <v>18</v>
      </c>
      <c r="C113" s="23" t="s">
        <v>535</v>
      </c>
      <c r="D113" s="24" t="s">
        <v>44</v>
      </c>
      <c r="E113" s="25" t="s">
        <v>532</v>
      </c>
      <c r="F113" s="23" t="s">
        <v>536</v>
      </c>
      <c r="G113" s="26">
        <v>739514.85</v>
      </c>
      <c r="H113" s="26">
        <f>+Tabla2[[#This Row],[Monto Facturado DOP]]</f>
        <v>739514.85</v>
      </c>
      <c r="I113" s="26">
        <f>+Tabla2[[#This Row],[Monto Facturado DOP]]-Tabla2[[#This Row],[Monto Pagado DOP]]</f>
        <v>0</v>
      </c>
      <c r="J113" s="26" t="s">
        <v>575</v>
      </c>
      <c r="K113" s="24">
        <f>+Tabla2[[#This Row],[Fecha de Documento]]+15</f>
        <v>44930</v>
      </c>
    </row>
    <row r="114" spans="1:11" s="33" customFormat="1" ht="109.2" x14ac:dyDescent="0.3">
      <c r="A114" s="23">
        <v>105</v>
      </c>
      <c r="B114" s="24" t="s">
        <v>18</v>
      </c>
      <c r="C114" s="23" t="s">
        <v>257</v>
      </c>
      <c r="D114" s="24" t="s">
        <v>175</v>
      </c>
      <c r="E114" s="25" t="s">
        <v>254</v>
      </c>
      <c r="F114" s="23" t="s">
        <v>258</v>
      </c>
      <c r="G114" s="26">
        <v>124000</v>
      </c>
      <c r="H114" s="26">
        <f>+Tabla2[[#This Row],[Monto Facturado DOP]]</f>
        <v>124000</v>
      </c>
      <c r="I114" s="26">
        <f>+Tabla2[[#This Row],[Monto Facturado DOP]]-Tabla2[[#This Row],[Monto Pagado DOP]]</f>
        <v>0</v>
      </c>
      <c r="J114" s="26" t="s">
        <v>575</v>
      </c>
      <c r="K114" s="24">
        <f>+Tabla2[[#This Row],[Fecha de Documento]]+15</f>
        <v>44930</v>
      </c>
    </row>
    <row r="115" spans="1:11" s="33" customFormat="1" ht="78" x14ac:dyDescent="0.3">
      <c r="A115" s="23">
        <v>106</v>
      </c>
      <c r="B115" s="24" t="s">
        <v>18</v>
      </c>
      <c r="C115" s="23" t="s">
        <v>379</v>
      </c>
      <c r="D115" s="24" t="s">
        <v>11</v>
      </c>
      <c r="E115" s="25" t="s">
        <v>378</v>
      </c>
      <c r="F115" s="23" t="s">
        <v>380</v>
      </c>
      <c r="G115" s="26">
        <v>16520</v>
      </c>
      <c r="H115" s="26">
        <f>+Tabla2[[#This Row],[Monto Facturado DOP]]</f>
        <v>16520</v>
      </c>
      <c r="I115" s="26">
        <f>+Tabla2[[#This Row],[Monto Facturado DOP]]-Tabla2[[#This Row],[Monto Pagado DOP]]</f>
        <v>0</v>
      </c>
      <c r="J115" s="26" t="s">
        <v>575</v>
      </c>
      <c r="K115" s="24">
        <f>+Tabla2[[#This Row],[Fecha de Documento]]+15</f>
        <v>44930</v>
      </c>
    </row>
    <row r="116" spans="1:11" s="33" customFormat="1" ht="62.4" x14ac:dyDescent="0.3">
      <c r="A116" s="23">
        <v>107</v>
      </c>
      <c r="B116" s="24" t="s">
        <v>18</v>
      </c>
      <c r="C116" s="23" t="s">
        <v>199</v>
      </c>
      <c r="D116" s="24" t="s">
        <v>127</v>
      </c>
      <c r="E116" s="25" t="s">
        <v>196</v>
      </c>
      <c r="F116" s="23" t="s">
        <v>200</v>
      </c>
      <c r="G116" s="26">
        <v>27930</v>
      </c>
      <c r="H116" s="26">
        <f>+Tabla2[[#This Row],[Monto Facturado DOP]]</f>
        <v>27930</v>
      </c>
      <c r="I116" s="26">
        <f>+Tabla2[[#This Row],[Monto Facturado DOP]]-Tabla2[[#This Row],[Monto Pagado DOP]]</f>
        <v>0</v>
      </c>
      <c r="J116" s="26" t="s">
        <v>575</v>
      </c>
      <c r="K116" s="24">
        <f>+Tabla2[[#This Row],[Fecha de Documento]]+15</f>
        <v>44930</v>
      </c>
    </row>
    <row r="117" spans="1:11" s="33" customFormat="1" ht="62.4" x14ac:dyDescent="0.3">
      <c r="A117" s="23">
        <v>108</v>
      </c>
      <c r="B117" s="24" t="s">
        <v>18</v>
      </c>
      <c r="C117" s="23" t="s">
        <v>199</v>
      </c>
      <c r="D117" s="24" t="s">
        <v>175</v>
      </c>
      <c r="E117" s="25" t="s">
        <v>196</v>
      </c>
      <c r="F117" s="23" t="s">
        <v>200</v>
      </c>
      <c r="G117" s="26">
        <v>15340</v>
      </c>
      <c r="H117" s="26">
        <f>+Tabla2[[#This Row],[Monto Facturado DOP]]</f>
        <v>15340</v>
      </c>
      <c r="I117" s="26">
        <f>+Tabla2[[#This Row],[Monto Facturado DOP]]-Tabla2[[#This Row],[Monto Pagado DOP]]</f>
        <v>0</v>
      </c>
      <c r="J117" s="26" t="s">
        <v>575</v>
      </c>
      <c r="K117" s="24">
        <f>+Tabla2[[#This Row],[Fecha de Documento]]+15</f>
        <v>44930</v>
      </c>
    </row>
    <row r="118" spans="1:11" s="33" customFormat="1" ht="62.4" x14ac:dyDescent="0.3">
      <c r="A118" s="23">
        <v>109</v>
      </c>
      <c r="B118" s="24" t="s">
        <v>18</v>
      </c>
      <c r="C118" s="23" t="s">
        <v>199</v>
      </c>
      <c r="D118" s="24" t="s">
        <v>119</v>
      </c>
      <c r="E118" s="25" t="s">
        <v>196</v>
      </c>
      <c r="F118" s="23" t="s">
        <v>200</v>
      </c>
      <c r="G118" s="26">
        <v>15405</v>
      </c>
      <c r="H118" s="26">
        <f>+Tabla2[[#This Row],[Monto Facturado DOP]]</f>
        <v>15405</v>
      </c>
      <c r="I118" s="26">
        <f>+Tabla2[[#This Row],[Monto Facturado DOP]]-Tabla2[[#This Row],[Monto Pagado DOP]]</f>
        <v>0</v>
      </c>
      <c r="J118" s="26" t="s">
        <v>575</v>
      </c>
      <c r="K118" s="24">
        <f>+Tabla2[[#This Row],[Fecha de Documento]]+15</f>
        <v>44930</v>
      </c>
    </row>
    <row r="119" spans="1:11" s="33" customFormat="1" ht="62.4" x14ac:dyDescent="0.3">
      <c r="A119" s="23">
        <v>110</v>
      </c>
      <c r="B119" s="24" t="s">
        <v>18</v>
      </c>
      <c r="C119" s="23" t="s">
        <v>199</v>
      </c>
      <c r="D119" s="24" t="s">
        <v>172</v>
      </c>
      <c r="E119" s="25" t="s">
        <v>196</v>
      </c>
      <c r="F119" s="23" t="s">
        <v>200</v>
      </c>
      <c r="G119" s="26">
        <v>14495</v>
      </c>
      <c r="H119" s="26">
        <f>+Tabla2[[#This Row],[Monto Facturado DOP]]</f>
        <v>14495</v>
      </c>
      <c r="I119" s="26">
        <f>+Tabla2[[#This Row],[Monto Facturado DOP]]-Tabla2[[#This Row],[Monto Pagado DOP]]</f>
        <v>0</v>
      </c>
      <c r="J119" s="26" t="s">
        <v>575</v>
      </c>
      <c r="K119" s="24">
        <f>+Tabla2[[#This Row],[Fecha de Documento]]+15</f>
        <v>44930</v>
      </c>
    </row>
    <row r="120" spans="1:11" s="33" customFormat="1" ht="140.4" x14ac:dyDescent="0.3">
      <c r="A120" s="23">
        <v>111</v>
      </c>
      <c r="B120" s="24" t="s">
        <v>18</v>
      </c>
      <c r="C120" s="23" t="s">
        <v>381</v>
      </c>
      <c r="D120" s="24" t="s">
        <v>19</v>
      </c>
      <c r="E120" s="25" t="s">
        <v>378</v>
      </c>
      <c r="F120" s="23" t="s">
        <v>382</v>
      </c>
      <c r="G120" s="26">
        <v>61596</v>
      </c>
      <c r="H120" s="26">
        <f>+Tabla2[[#This Row],[Monto Facturado DOP]]</f>
        <v>61596</v>
      </c>
      <c r="I120" s="26">
        <f>+Tabla2[[#This Row],[Monto Facturado DOP]]-Tabla2[[#This Row],[Monto Pagado DOP]]</f>
        <v>0</v>
      </c>
      <c r="J120" s="26" t="s">
        <v>575</v>
      </c>
      <c r="K120" s="24">
        <f>+Tabla2[[#This Row],[Fecha de Documento]]+15</f>
        <v>44930</v>
      </c>
    </row>
    <row r="121" spans="1:11" s="33" customFormat="1" ht="109.2" x14ac:dyDescent="0.3">
      <c r="A121" s="23">
        <v>112</v>
      </c>
      <c r="B121" s="24" t="s">
        <v>18</v>
      </c>
      <c r="C121" s="23" t="s">
        <v>146</v>
      </c>
      <c r="D121" s="24" t="s">
        <v>3</v>
      </c>
      <c r="E121" s="25" t="s">
        <v>145</v>
      </c>
      <c r="F121" s="23" t="s">
        <v>147</v>
      </c>
      <c r="G121" s="26">
        <v>173460</v>
      </c>
      <c r="H121" s="26">
        <f>+Tabla2[[#This Row],[Monto Facturado DOP]]</f>
        <v>173460</v>
      </c>
      <c r="I121" s="26">
        <f>+Tabla2[[#This Row],[Monto Facturado DOP]]-Tabla2[[#This Row],[Monto Pagado DOP]]</f>
        <v>0</v>
      </c>
      <c r="J121" s="26" t="s">
        <v>575</v>
      </c>
      <c r="K121" s="24">
        <f>+Tabla2[[#This Row],[Fecha de Documento]]+15</f>
        <v>44930</v>
      </c>
    </row>
    <row r="122" spans="1:11" s="33" customFormat="1" ht="93.6" x14ac:dyDescent="0.3">
      <c r="A122" s="23">
        <v>113</v>
      </c>
      <c r="B122" s="24" t="s">
        <v>18</v>
      </c>
      <c r="C122" s="23" t="s">
        <v>388</v>
      </c>
      <c r="D122" s="24" t="s">
        <v>48</v>
      </c>
      <c r="E122" s="25" t="s">
        <v>383</v>
      </c>
      <c r="F122" s="23" t="s">
        <v>389</v>
      </c>
      <c r="G122" s="26">
        <v>68053.73</v>
      </c>
      <c r="H122" s="26">
        <f>+Tabla2[[#This Row],[Monto Facturado DOP]]</f>
        <v>68053.73</v>
      </c>
      <c r="I122" s="26">
        <f>+Tabla2[[#This Row],[Monto Facturado DOP]]-Tabla2[[#This Row],[Monto Pagado DOP]]</f>
        <v>0</v>
      </c>
      <c r="J122" s="26" t="s">
        <v>575</v>
      </c>
      <c r="K122" s="24">
        <f>+Tabla2[[#This Row],[Fecha de Documento]]+15</f>
        <v>44930</v>
      </c>
    </row>
    <row r="123" spans="1:11" s="33" customFormat="1" ht="124.8" x14ac:dyDescent="0.3">
      <c r="A123" s="23">
        <v>114</v>
      </c>
      <c r="B123" s="24" t="s">
        <v>18</v>
      </c>
      <c r="C123" s="23" t="s">
        <v>428</v>
      </c>
      <c r="D123" s="24" t="s">
        <v>58</v>
      </c>
      <c r="E123" s="25" t="s">
        <v>427</v>
      </c>
      <c r="F123" s="23" t="s">
        <v>429</v>
      </c>
      <c r="G123" s="26">
        <v>811840</v>
      </c>
      <c r="H123" s="26">
        <f>+Tabla2[[#This Row],[Monto Facturado DOP]]</f>
        <v>811840</v>
      </c>
      <c r="I123" s="26">
        <f>+Tabla2[[#This Row],[Monto Facturado DOP]]-Tabla2[[#This Row],[Monto Pagado DOP]]</f>
        <v>0</v>
      </c>
      <c r="J123" s="26" t="s">
        <v>575</v>
      </c>
      <c r="K123" s="24">
        <f>+Tabla2[[#This Row],[Fecha de Documento]]+15</f>
        <v>44930</v>
      </c>
    </row>
    <row r="124" spans="1:11" s="33" customFormat="1" ht="140.4" x14ac:dyDescent="0.3">
      <c r="A124" s="23">
        <v>115</v>
      </c>
      <c r="B124" s="24" t="s">
        <v>18</v>
      </c>
      <c r="C124" s="23" t="s">
        <v>471</v>
      </c>
      <c r="D124" s="24" t="s">
        <v>186</v>
      </c>
      <c r="E124" s="25" t="s">
        <v>457</v>
      </c>
      <c r="F124" s="23" t="s">
        <v>472</v>
      </c>
      <c r="G124" s="26">
        <v>422628.8</v>
      </c>
      <c r="H124" s="26">
        <f>+Tabla2[[#This Row],[Monto Facturado DOP]]</f>
        <v>422628.8</v>
      </c>
      <c r="I124" s="26">
        <f>+Tabla2[[#This Row],[Monto Facturado DOP]]-Tabla2[[#This Row],[Monto Pagado DOP]]</f>
        <v>0</v>
      </c>
      <c r="J124" s="26" t="s">
        <v>575</v>
      </c>
      <c r="K124" s="24">
        <f>+Tabla2[[#This Row],[Fecha de Documento]]+15</f>
        <v>44930</v>
      </c>
    </row>
    <row r="125" spans="1:11" s="33" customFormat="1" ht="93.6" x14ac:dyDescent="0.3">
      <c r="A125" s="23">
        <v>116</v>
      </c>
      <c r="B125" s="24" t="s">
        <v>18</v>
      </c>
      <c r="C125" s="23" t="s">
        <v>348</v>
      </c>
      <c r="D125" s="24" t="s">
        <v>127</v>
      </c>
      <c r="E125" s="25" t="s">
        <v>331</v>
      </c>
      <c r="F125" s="23" t="s">
        <v>349</v>
      </c>
      <c r="G125" s="26">
        <v>94119.78</v>
      </c>
      <c r="H125" s="26">
        <f>+Tabla2[[#This Row],[Monto Facturado DOP]]</f>
        <v>94119.78</v>
      </c>
      <c r="I125" s="26">
        <f>+Tabla2[[#This Row],[Monto Facturado DOP]]-Tabla2[[#This Row],[Monto Pagado DOP]]</f>
        <v>0</v>
      </c>
      <c r="J125" s="26" t="s">
        <v>575</v>
      </c>
      <c r="K125" s="24">
        <f>+Tabla2[[#This Row],[Fecha de Documento]]+15</f>
        <v>44930</v>
      </c>
    </row>
    <row r="126" spans="1:11" s="33" customFormat="1" ht="93.6" x14ac:dyDescent="0.3">
      <c r="A126" s="23">
        <v>117</v>
      </c>
      <c r="B126" s="24" t="s">
        <v>18</v>
      </c>
      <c r="C126" s="23" t="s">
        <v>348</v>
      </c>
      <c r="D126" s="24" t="s">
        <v>19</v>
      </c>
      <c r="E126" s="25" t="s">
        <v>331</v>
      </c>
      <c r="F126" s="23" t="s">
        <v>349</v>
      </c>
      <c r="G126" s="26">
        <v>536457.66</v>
      </c>
      <c r="H126" s="26">
        <f>+Tabla2[[#This Row],[Monto Facturado DOP]]</f>
        <v>536457.66</v>
      </c>
      <c r="I126" s="26">
        <f>+Tabla2[[#This Row],[Monto Facturado DOP]]-Tabla2[[#This Row],[Monto Pagado DOP]]</f>
        <v>0</v>
      </c>
      <c r="J126" s="26" t="s">
        <v>575</v>
      </c>
      <c r="K126" s="24">
        <f>+Tabla2[[#This Row],[Fecha de Documento]]+15</f>
        <v>44930</v>
      </c>
    </row>
    <row r="127" spans="1:11" s="33" customFormat="1" ht="93.6" x14ac:dyDescent="0.3">
      <c r="A127" s="23">
        <v>118</v>
      </c>
      <c r="B127" s="24" t="s">
        <v>18</v>
      </c>
      <c r="C127" s="23" t="s">
        <v>348</v>
      </c>
      <c r="D127" s="24" t="s">
        <v>247</v>
      </c>
      <c r="E127" s="25" t="s">
        <v>331</v>
      </c>
      <c r="F127" s="23" t="s">
        <v>349</v>
      </c>
      <c r="G127" s="26">
        <v>507444.15</v>
      </c>
      <c r="H127" s="26">
        <f>+Tabla2[[#This Row],[Monto Facturado DOP]]</f>
        <v>507444.15</v>
      </c>
      <c r="I127" s="26">
        <f>+Tabla2[[#This Row],[Monto Facturado DOP]]-Tabla2[[#This Row],[Monto Pagado DOP]]</f>
        <v>0</v>
      </c>
      <c r="J127" s="26" t="s">
        <v>575</v>
      </c>
      <c r="K127" s="24">
        <f>+Tabla2[[#This Row],[Fecha de Documento]]+15</f>
        <v>44930</v>
      </c>
    </row>
    <row r="128" spans="1:11" s="33" customFormat="1" ht="93.6" x14ac:dyDescent="0.3">
      <c r="A128" s="23">
        <v>119</v>
      </c>
      <c r="B128" s="24" t="s">
        <v>18</v>
      </c>
      <c r="C128" s="23" t="s">
        <v>348</v>
      </c>
      <c r="D128" s="24" t="s">
        <v>128</v>
      </c>
      <c r="E128" s="25" t="s">
        <v>331</v>
      </c>
      <c r="F128" s="23" t="s">
        <v>349</v>
      </c>
      <c r="G128" s="26">
        <v>487956.07</v>
      </c>
      <c r="H128" s="26">
        <f>+Tabla2[[#This Row],[Monto Facturado DOP]]</f>
        <v>487956.07</v>
      </c>
      <c r="I128" s="26">
        <f>+Tabla2[[#This Row],[Monto Facturado DOP]]-Tabla2[[#This Row],[Monto Pagado DOP]]</f>
        <v>0</v>
      </c>
      <c r="J128" s="26" t="s">
        <v>575</v>
      </c>
      <c r="K128" s="24">
        <f>+Tabla2[[#This Row],[Fecha de Documento]]+15</f>
        <v>44930</v>
      </c>
    </row>
    <row r="129" spans="1:11" s="33" customFormat="1" ht="62.4" x14ac:dyDescent="0.3">
      <c r="A129" s="23">
        <v>120</v>
      </c>
      <c r="B129" s="24" t="s">
        <v>18</v>
      </c>
      <c r="C129" s="23" t="s">
        <v>350</v>
      </c>
      <c r="D129" s="24" t="s">
        <v>128</v>
      </c>
      <c r="E129" s="25" t="s">
        <v>331</v>
      </c>
      <c r="F129" s="23" t="s">
        <v>351</v>
      </c>
      <c r="G129" s="26">
        <v>41087.5</v>
      </c>
      <c r="H129" s="26">
        <f>+Tabla2[[#This Row],[Monto Facturado DOP]]</f>
        <v>41087.5</v>
      </c>
      <c r="I129" s="26">
        <f>+Tabla2[[#This Row],[Monto Facturado DOP]]-Tabla2[[#This Row],[Monto Pagado DOP]]</f>
        <v>0</v>
      </c>
      <c r="J129" s="26" t="s">
        <v>575</v>
      </c>
      <c r="K129" s="24">
        <f>+Tabla2[[#This Row],[Fecha de Documento]]+15</f>
        <v>44930</v>
      </c>
    </row>
    <row r="130" spans="1:11" s="33" customFormat="1" ht="78" x14ac:dyDescent="0.3">
      <c r="A130" s="23">
        <v>121</v>
      </c>
      <c r="B130" s="24" t="s">
        <v>18</v>
      </c>
      <c r="C130" s="23" t="s">
        <v>362</v>
      </c>
      <c r="D130" s="24" t="s">
        <v>127</v>
      </c>
      <c r="E130" s="25" t="s">
        <v>361</v>
      </c>
      <c r="F130" s="23" t="s">
        <v>363</v>
      </c>
      <c r="G130" s="26">
        <v>14612.5</v>
      </c>
      <c r="H130" s="26">
        <f>+Tabla2[[#This Row],[Monto Facturado DOP]]</f>
        <v>14612.5</v>
      </c>
      <c r="I130" s="26">
        <f>+Tabla2[[#This Row],[Monto Facturado DOP]]-Tabla2[[#This Row],[Monto Pagado DOP]]</f>
        <v>0</v>
      </c>
      <c r="J130" s="26" t="s">
        <v>575</v>
      </c>
      <c r="K130" s="24">
        <f>+Tabla2[[#This Row],[Fecha de Documento]]+15</f>
        <v>44930</v>
      </c>
    </row>
    <row r="131" spans="1:11" s="33" customFormat="1" ht="93.6" x14ac:dyDescent="0.3">
      <c r="A131" s="23">
        <v>122</v>
      </c>
      <c r="B131" s="24" t="s">
        <v>18</v>
      </c>
      <c r="C131" s="23" t="s">
        <v>500</v>
      </c>
      <c r="D131" s="24" t="s">
        <v>15</v>
      </c>
      <c r="E131" s="25" t="s">
        <v>497</v>
      </c>
      <c r="F131" s="23" t="s">
        <v>501</v>
      </c>
      <c r="G131" s="26">
        <v>22736</v>
      </c>
      <c r="H131" s="26">
        <f>+Tabla2[[#This Row],[Monto Facturado DOP]]</f>
        <v>22736</v>
      </c>
      <c r="I131" s="26">
        <f>+Tabla2[[#This Row],[Monto Facturado DOP]]-Tabla2[[#This Row],[Monto Pagado DOP]]</f>
        <v>0</v>
      </c>
      <c r="J131" s="26" t="s">
        <v>575</v>
      </c>
      <c r="K131" s="24">
        <f>+Tabla2[[#This Row],[Fecha de Documento]]+15</f>
        <v>44930</v>
      </c>
    </row>
    <row r="132" spans="1:11" s="33" customFormat="1" ht="62.4" x14ac:dyDescent="0.3">
      <c r="A132" s="23">
        <v>123</v>
      </c>
      <c r="B132" s="24" t="s">
        <v>18</v>
      </c>
      <c r="C132" s="23" t="s">
        <v>530</v>
      </c>
      <c r="D132" s="24" t="s">
        <v>15</v>
      </c>
      <c r="E132" s="25" t="s">
        <v>529</v>
      </c>
      <c r="F132" s="23" t="s">
        <v>531</v>
      </c>
      <c r="G132" s="26">
        <v>14155</v>
      </c>
      <c r="H132" s="26">
        <f>+Tabla2[[#This Row],[Monto Facturado DOP]]</f>
        <v>14155</v>
      </c>
      <c r="I132" s="26">
        <f>+Tabla2[[#This Row],[Monto Facturado DOP]]-Tabla2[[#This Row],[Monto Pagado DOP]]</f>
        <v>0</v>
      </c>
      <c r="J132" s="26" t="s">
        <v>575</v>
      </c>
      <c r="K132" s="24">
        <f>+Tabla2[[#This Row],[Fecha de Documento]]+15</f>
        <v>44930</v>
      </c>
    </row>
    <row r="133" spans="1:11" s="33" customFormat="1" ht="78" x14ac:dyDescent="0.3">
      <c r="A133" s="23">
        <v>124</v>
      </c>
      <c r="B133" s="24" t="s">
        <v>18</v>
      </c>
      <c r="C133" s="23" t="s">
        <v>309</v>
      </c>
      <c r="D133" s="24" t="s">
        <v>99</v>
      </c>
      <c r="E133" s="25" t="s">
        <v>308</v>
      </c>
      <c r="F133" s="23" t="s">
        <v>310</v>
      </c>
      <c r="G133" s="26">
        <v>20414</v>
      </c>
      <c r="H133" s="26">
        <f>+Tabla2[[#This Row],[Monto Facturado DOP]]</f>
        <v>20414</v>
      </c>
      <c r="I133" s="26">
        <f>+Tabla2[[#This Row],[Monto Facturado DOP]]-Tabla2[[#This Row],[Monto Pagado DOP]]</f>
        <v>0</v>
      </c>
      <c r="J133" s="26" t="s">
        <v>575</v>
      </c>
      <c r="K133" s="24">
        <f>+Tabla2[[#This Row],[Fecha de Documento]]+15</f>
        <v>44930</v>
      </c>
    </row>
    <row r="134" spans="1:11" s="33" customFormat="1" ht="78" x14ac:dyDescent="0.3">
      <c r="A134" s="23">
        <v>125</v>
      </c>
      <c r="B134" s="24" t="s">
        <v>18</v>
      </c>
      <c r="C134" s="23" t="s">
        <v>309</v>
      </c>
      <c r="D134" s="24" t="s">
        <v>102</v>
      </c>
      <c r="E134" s="25" t="s">
        <v>308</v>
      </c>
      <c r="F134" s="23" t="s">
        <v>310</v>
      </c>
      <c r="G134" s="26">
        <v>65653.58</v>
      </c>
      <c r="H134" s="26">
        <f>+Tabla2[[#This Row],[Monto Facturado DOP]]</f>
        <v>65653.58</v>
      </c>
      <c r="I134" s="26">
        <f>+Tabla2[[#This Row],[Monto Facturado DOP]]-Tabla2[[#This Row],[Monto Pagado DOP]]</f>
        <v>0</v>
      </c>
      <c r="J134" s="26" t="s">
        <v>575</v>
      </c>
      <c r="K134" s="24">
        <f>+Tabla2[[#This Row],[Fecha de Documento]]+15</f>
        <v>44930</v>
      </c>
    </row>
    <row r="135" spans="1:11" s="33" customFormat="1" ht="78" x14ac:dyDescent="0.3">
      <c r="A135" s="23">
        <v>126</v>
      </c>
      <c r="B135" s="24" t="s">
        <v>18</v>
      </c>
      <c r="C135" s="23" t="s">
        <v>309</v>
      </c>
      <c r="D135" s="24" t="s">
        <v>198</v>
      </c>
      <c r="E135" s="25" t="s">
        <v>308</v>
      </c>
      <c r="F135" s="23" t="s">
        <v>310</v>
      </c>
      <c r="G135" s="26">
        <v>5900</v>
      </c>
      <c r="H135" s="26">
        <f>+Tabla2[[#This Row],[Monto Facturado DOP]]</f>
        <v>5900</v>
      </c>
      <c r="I135" s="26">
        <f>+Tabla2[[#This Row],[Monto Facturado DOP]]-Tabla2[[#This Row],[Monto Pagado DOP]]</f>
        <v>0</v>
      </c>
      <c r="J135" s="26" t="s">
        <v>575</v>
      </c>
      <c r="K135" s="24">
        <f>+Tabla2[[#This Row],[Fecha de Documento]]+15</f>
        <v>44930</v>
      </c>
    </row>
    <row r="136" spans="1:11" s="33" customFormat="1" ht="78" x14ac:dyDescent="0.3">
      <c r="A136" s="23">
        <v>127</v>
      </c>
      <c r="B136" s="24" t="s">
        <v>18</v>
      </c>
      <c r="C136" s="23" t="s">
        <v>309</v>
      </c>
      <c r="D136" s="24" t="s">
        <v>118</v>
      </c>
      <c r="E136" s="25" t="s">
        <v>308</v>
      </c>
      <c r="F136" s="23" t="s">
        <v>310</v>
      </c>
      <c r="G136" s="26">
        <v>37878</v>
      </c>
      <c r="H136" s="26">
        <f>+Tabla2[[#This Row],[Monto Facturado DOP]]</f>
        <v>37878</v>
      </c>
      <c r="I136" s="26">
        <f>+Tabla2[[#This Row],[Monto Facturado DOP]]-Tabla2[[#This Row],[Monto Pagado DOP]]</f>
        <v>0</v>
      </c>
      <c r="J136" s="26" t="s">
        <v>575</v>
      </c>
      <c r="K136" s="24">
        <f>+Tabla2[[#This Row],[Fecha de Documento]]+15</f>
        <v>44930</v>
      </c>
    </row>
    <row r="137" spans="1:11" s="33" customFormat="1" ht="78" x14ac:dyDescent="0.3">
      <c r="A137" s="23">
        <v>128</v>
      </c>
      <c r="B137" s="24" t="s">
        <v>18</v>
      </c>
      <c r="C137" s="23" t="s">
        <v>309</v>
      </c>
      <c r="D137" s="24" t="s">
        <v>19</v>
      </c>
      <c r="E137" s="25" t="s">
        <v>308</v>
      </c>
      <c r="F137" s="23" t="s">
        <v>310</v>
      </c>
      <c r="G137" s="26">
        <v>14573</v>
      </c>
      <c r="H137" s="26">
        <f>+Tabla2[[#This Row],[Monto Facturado DOP]]</f>
        <v>14573</v>
      </c>
      <c r="I137" s="26">
        <f>+Tabla2[[#This Row],[Monto Facturado DOP]]-Tabla2[[#This Row],[Monto Pagado DOP]]</f>
        <v>0</v>
      </c>
      <c r="J137" s="26" t="s">
        <v>575</v>
      </c>
      <c r="K137" s="24">
        <f>+Tabla2[[#This Row],[Fecha de Documento]]+15</f>
        <v>44930</v>
      </c>
    </row>
    <row r="138" spans="1:11" s="33" customFormat="1" ht="78" x14ac:dyDescent="0.3">
      <c r="A138" s="23">
        <v>129</v>
      </c>
      <c r="B138" s="24" t="s">
        <v>18</v>
      </c>
      <c r="C138" s="23" t="s">
        <v>309</v>
      </c>
      <c r="D138" s="24" t="s">
        <v>156</v>
      </c>
      <c r="E138" s="25" t="s">
        <v>308</v>
      </c>
      <c r="F138" s="23" t="s">
        <v>310</v>
      </c>
      <c r="G138" s="26">
        <v>72062.600000000006</v>
      </c>
      <c r="H138" s="26">
        <f>+Tabla2[[#This Row],[Monto Facturado DOP]]</f>
        <v>72062.600000000006</v>
      </c>
      <c r="I138" s="26">
        <f>+Tabla2[[#This Row],[Monto Facturado DOP]]-Tabla2[[#This Row],[Monto Pagado DOP]]</f>
        <v>0</v>
      </c>
      <c r="J138" s="26" t="s">
        <v>575</v>
      </c>
      <c r="K138" s="24">
        <f>+Tabla2[[#This Row],[Fecha de Documento]]+15</f>
        <v>44930</v>
      </c>
    </row>
    <row r="139" spans="1:11" s="33" customFormat="1" ht="78" x14ac:dyDescent="0.3">
      <c r="A139" s="23">
        <v>130</v>
      </c>
      <c r="B139" s="24" t="s">
        <v>18</v>
      </c>
      <c r="C139" s="23" t="s">
        <v>309</v>
      </c>
      <c r="D139" s="24" t="s">
        <v>168</v>
      </c>
      <c r="E139" s="25" t="s">
        <v>308</v>
      </c>
      <c r="F139" s="23" t="s">
        <v>310</v>
      </c>
      <c r="G139" s="26">
        <v>17700</v>
      </c>
      <c r="H139" s="26">
        <f>+Tabla2[[#This Row],[Monto Facturado DOP]]</f>
        <v>17700</v>
      </c>
      <c r="I139" s="26">
        <f>+Tabla2[[#This Row],[Monto Facturado DOP]]-Tabla2[[#This Row],[Monto Pagado DOP]]</f>
        <v>0</v>
      </c>
      <c r="J139" s="26" t="s">
        <v>575</v>
      </c>
      <c r="K139" s="24">
        <f>+Tabla2[[#This Row],[Fecha de Documento]]+15</f>
        <v>44930</v>
      </c>
    </row>
    <row r="140" spans="1:11" s="33" customFormat="1" ht="62.4" x14ac:dyDescent="0.3">
      <c r="A140" s="23">
        <v>131</v>
      </c>
      <c r="B140" s="24" t="s">
        <v>18</v>
      </c>
      <c r="C140" s="23" t="s">
        <v>170</v>
      </c>
      <c r="D140" s="24" t="s">
        <v>168</v>
      </c>
      <c r="E140" s="25" t="s">
        <v>169</v>
      </c>
      <c r="F140" s="23" t="s">
        <v>171</v>
      </c>
      <c r="G140" s="26">
        <v>3306</v>
      </c>
      <c r="H140" s="26">
        <f>+Tabla2[[#This Row],[Monto Facturado DOP]]</f>
        <v>3306</v>
      </c>
      <c r="I140" s="26">
        <f>+Tabla2[[#This Row],[Monto Facturado DOP]]-Tabla2[[#This Row],[Monto Pagado DOP]]</f>
        <v>0</v>
      </c>
      <c r="J140" s="26" t="s">
        <v>575</v>
      </c>
      <c r="K140" s="24">
        <f>+Tabla2[[#This Row],[Fecha de Documento]]+15</f>
        <v>44930</v>
      </c>
    </row>
    <row r="141" spans="1:11" s="33" customFormat="1" ht="62.4" x14ac:dyDescent="0.3">
      <c r="A141" s="23">
        <v>132</v>
      </c>
      <c r="B141" s="24" t="s">
        <v>18</v>
      </c>
      <c r="C141" s="23" t="s">
        <v>170</v>
      </c>
      <c r="D141" s="24" t="s">
        <v>172</v>
      </c>
      <c r="E141" s="25" t="s">
        <v>169</v>
      </c>
      <c r="F141" s="23" t="s">
        <v>171</v>
      </c>
      <c r="G141" s="26">
        <v>1983.6</v>
      </c>
      <c r="H141" s="26">
        <f>+Tabla2[[#This Row],[Monto Facturado DOP]]</f>
        <v>1983.6</v>
      </c>
      <c r="I141" s="26">
        <f>+Tabla2[[#This Row],[Monto Facturado DOP]]-Tabla2[[#This Row],[Monto Pagado DOP]]</f>
        <v>0</v>
      </c>
      <c r="J141" s="26" t="s">
        <v>575</v>
      </c>
      <c r="K141" s="24">
        <f>+Tabla2[[#This Row],[Fecha de Documento]]+15</f>
        <v>44930</v>
      </c>
    </row>
    <row r="142" spans="1:11" s="33" customFormat="1" ht="109.2" x14ac:dyDescent="0.3">
      <c r="A142" s="23">
        <v>133</v>
      </c>
      <c r="B142" s="24" t="s">
        <v>20</v>
      </c>
      <c r="C142" s="23" t="s">
        <v>162</v>
      </c>
      <c r="D142" s="24" t="s">
        <v>97</v>
      </c>
      <c r="E142" s="25" t="s">
        <v>161</v>
      </c>
      <c r="F142" s="23" t="s">
        <v>163</v>
      </c>
      <c r="G142" s="26">
        <v>86286.96</v>
      </c>
      <c r="H142" s="26">
        <f>+Tabla2[[#This Row],[Monto Facturado DOP]]</f>
        <v>86286.96</v>
      </c>
      <c r="I142" s="26">
        <f>+Tabla2[[#This Row],[Monto Facturado DOP]]-Tabla2[[#This Row],[Monto Pagado DOP]]</f>
        <v>0</v>
      </c>
      <c r="J142" s="26" t="s">
        <v>575</v>
      </c>
      <c r="K142" s="24">
        <f>+Tabla2[[#This Row],[Fecha de Documento]]+15</f>
        <v>44931</v>
      </c>
    </row>
    <row r="143" spans="1:11" s="33" customFormat="1" ht="109.2" x14ac:dyDescent="0.3">
      <c r="A143" s="23">
        <v>134</v>
      </c>
      <c r="B143" s="24" t="s">
        <v>20</v>
      </c>
      <c r="C143" s="23" t="s">
        <v>410</v>
      </c>
      <c r="D143" s="24" t="s">
        <v>123</v>
      </c>
      <c r="E143" s="25" t="s">
        <v>406</v>
      </c>
      <c r="F143" s="23" t="s">
        <v>407</v>
      </c>
      <c r="G143" s="26">
        <v>97704</v>
      </c>
      <c r="H143" s="26">
        <f>+Tabla2[[#This Row],[Monto Facturado DOP]]</f>
        <v>97704</v>
      </c>
      <c r="I143" s="26">
        <f>+Tabla2[[#This Row],[Monto Facturado DOP]]-Tabla2[[#This Row],[Monto Pagado DOP]]</f>
        <v>0</v>
      </c>
      <c r="J143" s="26" t="s">
        <v>575</v>
      </c>
      <c r="K143" s="24">
        <f>+Tabla2[[#This Row],[Fecha de Documento]]+15</f>
        <v>44931</v>
      </c>
    </row>
    <row r="144" spans="1:11" s="33" customFormat="1" ht="78" x14ac:dyDescent="0.3">
      <c r="A144" s="23">
        <v>135</v>
      </c>
      <c r="B144" s="24" t="s">
        <v>20</v>
      </c>
      <c r="C144" s="23" t="s">
        <v>422</v>
      </c>
      <c r="D144" s="24" t="s">
        <v>424</v>
      </c>
      <c r="E144" s="25" t="s">
        <v>419</v>
      </c>
      <c r="F144" s="23" t="s">
        <v>423</v>
      </c>
      <c r="G144" s="26">
        <v>49050</v>
      </c>
      <c r="H144" s="26">
        <f>+Tabla2[[#This Row],[Monto Facturado DOP]]</f>
        <v>49050</v>
      </c>
      <c r="I144" s="26">
        <f>+Tabla2[[#This Row],[Monto Facturado DOP]]-Tabla2[[#This Row],[Monto Pagado DOP]]</f>
        <v>0</v>
      </c>
      <c r="J144" s="26" t="s">
        <v>575</v>
      </c>
      <c r="K144" s="24">
        <f>+Tabla2[[#This Row],[Fecha de Documento]]+15</f>
        <v>44931</v>
      </c>
    </row>
    <row r="145" spans="1:11" s="33" customFormat="1" ht="78" x14ac:dyDescent="0.3">
      <c r="A145" s="23">
        <v>136</v>
      </c>
      <c r="B145" s="24" t="s">
        <v>20</v>
      </c>
      <c r="C145" s="23" t="s">
        <v>448</v>
      </c>
      <c r="D145" s="24" t="s">
        <v>19</v>
      </c>
      <c r="E145" s="25" t="s">
        <v>447</v>
      </c>
      <c r="F145" s="23" t="s">
        <v>449</v>
      </c>
      <c r="G145" s="26">
        <v>58440</v>
      </c>
      <c r="H145" s="26">
        <f>+Tabla2[[#This Row],[Monto Facturado DOP]]</f>
        <v>58440</v>
      </c>
      <c r="I145" s="26">
        <f>+Tabla2[[#This Row],[Monto Facturado DOP]]-Tabla2[[#This Row],[Monto Pagado DOP]]</f>
        <v>0</v>
      </c>
      <c r="J145" s="26" t="s">
        <v>575</v>
      </c>
      <c r="K145" s="24">
        <f>+Tabla2[[#This Row],[Fecha de Documento]]+15</f>
        <v>44931</v>
      </c>
    </row>
    <row r="146" spans="1:11" s="33" customFormat="1" ht="124.8" x14ac:dyDescent="0.3">
      <c r="A146" s="23">
        <v>137</v>
      </c>
      <c r="B146" s="24" t="s">
        <v>20</v>
      </c>
      <c r="C146" s="23" t="s">
        <v>396</v>
      </c>
      <c r="D146" s="24" t="s">
        <v>281</v>
      </c>
      <c r="E146" s="25" t="s">
        <v>395</v>
      </c>
      <c r="F146" s="23" t="s">
        <v>397</v>
      </c>
      <c r="G146" s="26">
        <v>59999.91</v>
      </c>
      <c r="H146" s="26">
        <f>+Tabla2[[#This Row],[Monto Facturado DOP]]</f>
        <v>59999.91</v>
      </c>
      <c r="I146" s="26">
        <f>+Tabla2[[#This Row],[Monto Facturado DOP]]-Tabla2[[#This Row],[Monto Pagado DOP]]</f>
        <v>0</v>
      </c>
      <c r="J146" s="26" t="s">
        <v>575</v>
      </c>
      <c r="K146" s="24">
        <f>+Tabla2[[#This Row],[Fecha de Documento]]+15</f>
        <v>44931</v>
      </c>
    </row>
    <row r="147" spans="1:11" s="33" customFormat="1" ht="109.2" x14ac:dyDescent="0.3">
      <c r="A147" s="23">
        <v>138</v>
      </c>
      <c r="B147" s="24" t="s">
        <v>20</v>
      </c>
      <c r="C147" s="23" t="s">
        <v>154</v>
      </c>
      <c r="D147" s="24" t="s">
        <v>156</v>
      </c>
      <c r="E147" s="25" t="s">
        <v>153</v>
      </c>
      <c r="F147" s="23" t="s">
        <v>155</v>
      </c>
      <c r="G147" s="26">
        <v>15481.59</v>
      </c>
      <c r="H147" s="26">
        <f>+Tabla2[[#This Row],[Monto Facturado DOP]]</f>
        <v>15481.59</v>
      </c>
      <c r="I147" s="26">
        <f>+Tabla2[[#This Row],[Monto Facturado DOP]]-Tabla2[[#This Row],[Monto Pagado DOP]]</f>
        <v>0</v>
      </c>
      <c r="J147" s="26" t="s">
        <v>575</v>
      </c>
      <c r="K147" s="24">
        <f>+Tabla2[[#This Row],[Fecha de Documento]]+15</f>
        <v>44931</v>
      </c>
    </row>
    <row r="148" spans="1:11" s="33" customFormat="1" ht="109.2" x14ac:dyDescent="0.3">
      <c r="A148" s="23">
        <v>139</v>
      </c>
      <c r="B148" s="24" t="s">
        <v>20</v>
      </c>
      <c r="C148" s="23" t="s">
        <v>158</v>
      </c>
      <c r="D148" s="24" t="s">
        <v>2</v>
      </c>
      <c r="E148" s="25" t="s">
        <v>157</v>
      </c>
      <c r="F148" s="23" t="s">
        <v>159</v>
      </c>
      <c r="G148" s="26">
        <v>950000</v>
      </c>
      <c r="H148" s="26">
        <f>+Tabla2[[#This Row],[Monto Facturado DOP]]</f>
        <v>950000</v>
      </c>
      <c r="I148" s="26">
        <f>+Tabla2[[#This Row],[Monto Facturado DOP]]-Tabla2[[#This Row],[Monto Pagado DOP]]</f>
        <v>0</v>
      </c>
      <c r="J148" s="26" t="s">
        <v>575</v>
      </c>
      <c r="K148" s="24">
        <f>+Tabla2[[#This Row],[Fecha de Documento]]+15</f>
        <v>44931</v>
      </c>
    </row>
    <row r="149" spans="1:11" s="33" customFormat="1" ht="93.6" x14ac:dyDescent="0.3">
      <c r="A149" s="23">
        <v>140</v>
      </c>
      <c r="B149" s="24" t="s">
        <v>20</v>
      </c>
      <c r="C149" s="23" t="s">
        <v>502</v>
      </c>
      <c r="D149" s="24" t="s">
        <v>197</v>
      </c>
      <c r="E149" s="25" t="s">
        <v>497</v>
      </c>
      <c r="F149" s="23" t="s">
        <v>503</v>
      </c>
      <c r="G149" s="26">
        <v>26712.25</v>
      </c>
      <c r="H149" s="26">
        <f>+Tabla2[[#This Row],[Monto Facturado DOP]]</f>
        <v>26712.25</v>
      </c>
      <c r="I149" s="26">
        <f>+Tabla2[[#This Row],[Monto Facturado DOP]]-Tabla2[[#This Row],[Monto Pagado DOP]]</f>
        <v>0</v>
      </c>
      <c r="J149" s="26" t="s">
        <v>575</v>
      </c>
      <c r="K149" s="24">
        <f>+Tabla2[[#This Row],[Fecha de Documento]]+15</f>
        <v>44931</v>
      </c>
    </row>
    <row r="150" spans="1:11" s="33" customFormat="1" ht="93.6" x14ac:dyDescent="0.3">
      <c r="A150" s="23">
        <v>141</v>
      </c>
      <c r="B150" s="24" t="s">
        <v>20</v>
      </c>
      <c r="C150" s="23" t="s">
        <v>190</v>
      </c>
      <c r="D150" s="24" t="s">
        <v>19</v>
      </c>
      <c r="E150" s="25" t="s">
        <v>187</v>
      </c>
      <c r="F150" s="23" t="s">
        <v>191</v>
      </c>
      <c r="G150" s="26">
        <v>85000</v>
      </c>
      <c r="H150" s="26">
        <f>+Tabla2[[#This Row],[Monto Facturado DOP]]</f>
        <v>85000</v>
      </c>
      <c r="I150" s="26">
        <f>+Tabla2[[#This Row],[Monto Facturado DOP]]-Tabla2[[#This Row],[Monto Pagado DOP]]</f>
        <v>0</v>
      </c>
      <c r="J150" s="26" t="s">
        <v>575</v>
      </c>
      <c r="K150" s="24">
        <f>+Tabla2[[#This Row],[Fecha de Documento]]+15</f>
        <v>44931</v>
      </c>
    </row>
    <row r="151" spans="1:11" s="33" customFormat="1" ht="124.8" x14ac:dyDescent="0.3">
      <c r="A151" s="23">
        <v>142</v>
      </c>
      <c r="B151" s="24" t="s">
        <v>20</v>
      </c>
      <c r="C151" s="23" t="s">
        <v>25</v>
      </c>
      <c r="D151" s="24" t="s">
        <v>19</v>
      </c>
      <c r="E151" s="25" t="s">
        <v>24</v>
      </c>
      <c r="F151" s="23" t="s">
        <v>26</v>
      </c>
      <c r="G151" s="26">
        <v>26255</v>
      </c>
      <c r="H151" s="26">
        <f>+Tabla2[[#This Row],[Monto Facturado DOP]]</f>
        <v>26255</v>
      </c>
      <c r="I151" s="26">
        <f>+Tabla2[[#This Row],[Monto Facturado DOP]]-Tabla2[[#This Row],[Monto Pagado DOP]]</f>
        <v>0</v>
      </c>
      <c r="J151" s="26" t="s">
        <v>575</v>
      </c>
      <c r="K151" s="24">
        <f>+Tabla2[[#This Row],[Fecha de Documento]]+15</f>
        <v>44931</v>
      </c>
    </row>
    <row r="152" spans="1:11" s="33" customFormat="1" ht="124.8" x14ac:dyDescent="0.3">
      <c r="A152" s="23">
        <v>143</v>
      </c>
      <c r="B152" s="24" t="s">
        <v>20</v>
      </c>
      <c r="C152" s="23" t="s">
        <v>267</v>
      </c>
      <c r="D152" s="24" t="s">
        <v>175</v>
      </c>
      <c r="E152" s="25" t="s">
        <v>266</v>
      </c>
      <c r="F152" s="23" t="s">
        <v>268</v>
      </c>
      <c r="G152" s="26">
        <v>172000</v>
      </c>
      <c r="H152" s="26">
        <f>+Tabla2[[#This Row],[Monto Facturado DOP]]</f>
        <v>172000</v>
      </c>
      <c r="I152" s="26">
        <f>+Tabla2[[#This Row],[Monto Facturado DOP]]-Tabla2[[#This Row],[Monto Pagado DOP]]</f>
        <v>0</v>
      </c>
      <c r="J152" s="26" t="s">
        <v>575</v>
      </c>
      <c r="K152" s="24">
        <f>+Tabla2[[#This Row],[Fecha de Documento]]+15</f>
        <v>44931</v>
      </c>
    </row>
    <row r="153" spans="1:11" s="33" customFormat="1" ht="93.6" x14ac:dyDescent="0.3">
      <c r="A153" s="23">
        <v>144</v>
      </c>
      <c r="B153" s="24" t="s">
        <v>20</v>
      </c>
      <c r="C153" s="23" t="s">
        <v>545</v>
      </c>
      <c r="D153" s="24" t="s">
        <v>272</v>
      </c>
      <c r="E153" s="25" t="s">
        <v>543</v>
      </c>
      <c r="F153" s="23" t="s">
        <v>544</v>
      </c>
      <c r="G153" s="26">
        <v>59000</v>
      </c>
      <c r="H153" s="26">
        <f>+Tabla2[[#This Row],[Monto Facturado DOP]]</f>
        <v>59000</v>
      </c>
      <c r="I153" s="26">
        <f>+Tabla2[[#This Row],[Monto Facturado DOP]]-Tabla2[[#This Row],[Monto Pagado DOP]]</f>
        <v>0</v>
      </c>
      <c r="J153" s="26" t="s">
        <v>575</v>
      </c>
      <c r="K153" s="24">
        <f>+Tabla2[[#This Row],[Fecha de Documento]]+15</f>
        <v>44931</v>
      </c>
    </row>
    <row r="154" spans="1:11" s="33" customFormat="1" ht="93.6" x14ac:dyDescent="0.3">
      <c r="A154" s="23">
        <v>145</v>
      </c>
      <c r="B154" s="24" t="s">
        <v>20</v>
      </c>
      <c r="C154" s="23" t="s">
        <v>352</v>
      </c>
      <c r="D154" s="24" t="s">
        <v>67</v>
      </c>
      <c r="E154" s="25" t="s">
        <v>331</v>
      </c>
      <c r="F154" s="23" t="s">
        <v>353</v>
      </c>
      <c r="G154" s="26">
        <v>26000</v>
      </c>
      <c r="H154" s="26">
        <f>+Tabla2[[#This Row],[Monto Facturado DOP]]</f>
        <v>26000</v>
      </c>
      <c r="I154" s="26">
        <f>+Tabla2[[#This Row],[Monto Facturado DOP]]-Tabla2[[#This Row],[Monto Pagado DOP]]</f>
        <v>0</v>
      </c>
      <c r="J154" s="26" t="s">
        <v>575</v>
      </c>
      <c r="K154" s="24">
        <f>+Tabla2[[#This Row],[Fecha de Documento]]+15</f>
        <v>44931</v>
      </c>
    </row>
    <row r="155" spans="1:11" s="33" customFormat="1" ht="93.6" x14ac:dyDescent="0.3">
      <c r="A155" s="23">
        <v>146</v>
      </c>
      <c r="B155" s="24" t="s">
        <v>20</v>
      </c>
      <c r="C155" s="23" t="s">
        <v>329</v>
      </c>
      <c r="D155" s="24" t="s">
        <v>19</v>
      </c>
      <c r="E155" s="25" t="s">
        <v>326</v>
      </c>
      <c r="F155" s="23" t="s">
        <v>330</v>
      </c>
      <c r="G155" s="26">
        <v>53560.2</v>
      </c>
      <c r="H155" s="26">
        <f>+Tabla2[[#This Row],[Monto Facturado DOP]]</f>
        <v>53560.2</v>
      </c>
      <c r="I155" s="26">
        <f>+Tabla2[[#This Row],[Monto Facturado DOP]]-Tabla2[[#This Row],[Monto Pagado DOP]]</f>
        <v>0</v>
      </c>
      <c r="J155" s="26" t="s">
        <v>575</v>
      </c>
      <c r="K155" s="24">
        <f>+Tabla2[[#This Row],[Fecha de Documento]]+15</f>
        <v>44931</v>
      </c>
    </row>
    <row r="156" spans="1:11" s="33" customFormat="1" ht="124.8" x14ac:dyDescent="0.3">
      <c r="A156" s="23">
        <v>147</v>
      </c>
      <c r="B156" s="24" t="s">
        <v>38</v>
      </c>
      <c r="C156" s="23" t="s">
        <v>205</v>
      </c>
      <c r="D156" s="24" t="s">
        <v>10</v>
      </c>
      <c r="E156" s="25" t="s">
        <v>204</v>
      </c>
      <c r="F156" s="23" t="s">
        <v>206</v>
      </c>
      <c r="G156" s="26">
        <v>50972.9</v>
      </c>
      <c r="H156" s="26">
        <f>+Tabla2[[#This Row],[Monto Facturado DOP]]</f>
        <v>50972.9</v>
      </c>
      <c r="I156" s="26">
        <f>+Tabla2[[#This Row],[Monto Facturado DOP]]-Tabla2[[#This Row],[Monto Pagado DOP]]</f>
        <v>0</v>
      </c>
      <c r="J156" s="26" t="s">
        <v>575</v>
      </c>
      <c r="K156" s="24">
        <f>+Tabla2[[#This Row],[Fecha de Documento]]+15</f>
        <v>44932</v>
      </c>
    </row>
    <row r="157" spans="1:11" s="33" customFormat="1" ht="156" x14ac:dyDescent="0.3">
      <c r="A157" s="23">
        <v>148</v>
      </c>
      <c r="B157" s="24" t="s">
        <v>38</v>
      </c>
      <c r="C157" s="23" t="s">
        <v>40</v>
      </c>
      <c r="D157" s="24" t="s">
        <v>29</v>
      </c>
      <c r="E157" s="25" t="s">
        <v>35</v>
      </c>
      <c r="F157" s="23" t="s">
        <v>42</v>
      </c>
      <c r="G157" s="26">
        <v>712767</v>
      </c>
      <c r="H157" s="26">
        <f>+Tabla2[[#This Row],[Monto Facturado DOP]]</f>
        <v>712767</v>
      </c>
      <c r="I157" s="26">
        <f>+Tabla2[[#This Row],[Monto Facturado DOP]]-Tabla2[[#This Row],[Monto Pagado DOP]]</f>
        <v>0</v>
      </c>
      <c r="J157" s="26" t="s">
        <v>575</v>
      </c>
      <c r="K157" s="24">
        <f>+Tabla2[[#This Row],[Fecha de Documento]]+15</f>
        <v>44932</v>
      </c>
    </row>
    <row r="158" spans="1:11" s="33" customFormat="1" ht="140.4" x14ac:dyDescent="0.3">
      <c r="A158" s="23">
        <v>149</v>
      </c>
      <c r="B158" s="24" t="s">
        <v>38</v>
      </c>
      <c r="C158" s="23" t="s">
        <v>315</v>
      </c>
      <c r="D158" s="24" t="s">
        <v>168</v>
      </c>
      <c r="E158" s="25" t="s">
        <v>314</v>
      </c>
      <c r="F158" s="23" t="s">
        <v>316</v>
      </c>
      <c r="G158" s="26">
        <v>442500</v>
      </c>
      <c r="H158" s="26">
        <f>+Tabla2[[#This Row],[Monto Facturado DOP]]</f>
        <v>442500</v>
      </c>
      <c r="I158" s="26">
        <f>+Tabla2[[#This Row],[Monto Facturado DOP]]-Tabla2[[#This Row],[Monto Pagado DOP]]</f>
        <v>0</v>
      </c>
      <c r="J158" s="26" t="s">
        <v>575</v>
      </c>
      <c r="K158" s="24">
        <f>+Tabla2[[#This Row],[Fecha de Documento]]+15</f>
        <v>44932</v>
      </c>
    </row>
    <row r="159" spans="1:11" s="33" customFormat="1" ht="78" x14ac:dyDescent="0.3">
      <c r="A159" s="23">
        <v>150</v>
      </c>
      <c r="B159" s="24" t="s">
        <v>38</v>
      </c>
      <c r="C159" s="23" t="s">
        <v>425</v>
      </c>
      <c r="D159" s="24" t="s">
        <v>424</v>
      </c>
      <c r="E159" s="25" t="s">
        <v>419</v>
      </c>
      <c r="F159" s="23" t="s">
        <v>426</v>
      </c>
      <c r="G159" s="26">
        <v>16597.099999999999</v>
      </c>
      <c r="H159" s="26">
        <f>+Tabla2[[#This Row],[Monto Facturado DOP]]</f>
        <v>16597.099999999999</v>
      </c>
      <c r="I159" s="26">
        <f>+Tabla2[[#This Row],[Monto Facturado DOP]]-Tabla2[[#This Row],[Monto Pagado DOP]]</f>
        <v>0</v>
      </c>
      <c r="J159" s="26" t="s">
        <v>575</v>
      </c>
      <c r="K159" s="24">
        <f>+Tabla2[[#This Row],[Fecha de Documento]]+15</f>
        <v>44932</v>
      </c>
    </row>
    <row r="160" spans="1:11" s="33" customFormat="1" ht="140.4" x14ac:dyDescent="0.3">
      <c r="A160" s="23">
        <v>151</v>
      </c>
      <c r="B160" s="24" t="s">
        <v>38</v>
      </c>
      <c r="C160" s="23" t="s">
        <v>558</v>
      </c>
      <c r="D160" s="24" t="s">
        <v>168</v>
      </c>
      <c r="E160" s="25" t="s">
        <v>557</v>
      </c>
      <c r="F160" s="23" t="s">
        <v>559</v>
      </c>
      <c r="G160" s="26">
        <v>230000</v>
      </c>
      <c r="H160" s="26">
        <f>+Tabla2[[#This Row],[Monto Facturado DOP]]</f>
        <v>230000</v>
      </c>
      <c r="I160" s="26">
        <f>+Tabla2[[#This Row],[Monto Facturado DOP]]-Tabla2[[#This Row],[Monto Pagado DOP]]</f>
        <v>0</v>
      </c>
      <c r="J160" s="26" t="s">
        <v>575</v>
      </c>
      <c r="K160" s="24">
        <f>+Tabla2[[#This Row],[Fecha de Documento]]+15</f>
        <v>44932</v>
      </c>
    </row>
    <row r="161" spans="1:11" s="33" customFormat="1" ht="124.8" x14ac:dyDescent="0.3">
      <c r="A161" s="23">
        <v>152</v>
      </c>
      <c r="B161" s="24" t="s">
        <v>38</v>
      </c>
      <c r="C161" s="23" t="s">
        <v>376</v>
      </c>
      <c r="D161" s="24" t="s">
        <v>11</v>
      </c>
      <c r="E161" s="25" t="s">
        <v>375</v>
      </c>
      <c r="F161" s="23" t="s">
        <v>377</v>
      </c>
      <c r="G161" s="26">
        <v>28713.94</v>
      </c>
      <c r="H161" s="26">
        <f>+Tabla2[[#This Row],[Monto Facturado DOP]]</f>
        <v>28713.94</v>
      </c>
      <c r="I161" s="26">
        <f>+Tabla2[[#This Row],[Monto Facturado DOP]]-Tabla2[[#This Row],[Monto Pagado DOP]]</f>
        <v>0</v>
      </c>
      <c r="J161" s="26" t="s">
        <v>575</v>
      </c>
      <c r="K161" s="24">
        <f>+Tabla2[[#This Row],[Fecha de Documento]]+15</f>
        <v>44932</v>
      </c>
    </row>
    <row r="162" spans="1:11" s="33" customFormat="1" ht="109.2" x14ac:dyDescent="0.3">
      <c r="A162" s="23">
        <v>153</v>
      </c>
      <c r="B162" s="24" t="s">
        <v>38</v>
      </c>
      <c r="C162" s="23" t="s">
        <v>318</v>
      </c>
      <c r="D162" s="24" t="s">
        <v>197</v>
      </c>
      <c r="E162" s="25" t="s">
        <v>317</v>
      </c>
      <c r="F162" s="23" t="s">
        <v>319</v>
      </c>
      <c r="G162" s="26">
        <v>59800</v>
      </c>
      <c r="H162" s="26">
        <f>+Tabla2[[#This Row],[Monto Facturado DOP]]</f>
        <v>59800</v>
      </c>
      <c r="I162" s="26">
        <f>+Tabla2[[#This Row],[Monto Facturado DOP]]-Tabla2[[#This Row],[Monto Pagado DOP]]</f>
        <v>0</v>
      </c>
      <c r="J162" s="26" t="s">
        <v>575</v>
      </c>
      <c r="K162" s="24">
        <f>+Tabla2[[#This Row],[Fecha de Documento]]+15</f>
        <v>44932</v>
      </c>
    </row>
    <row r="163" spans="1:11" s="33" customFormat="1" ht="124.8" x14ac:dyDescent="0.3">
      <c r="A163" s="23">
        <v>154</v>
      </c>
      <c r="B163" s="24" t="s">
        <v>38</v>
      </c>
      <c r="C163" s="23" t="s">
        <v>354</v>
      </c>
      <c r="D163" s="24" t="s">
        <v>19</v>
      </c>
      <c r="E163" s="25" t="s">
        <v>331</v>
      </c>
      <c r="F163" s="23" t="s">
        <v>355</v>
      </c>
      <c r="G163" s="26">
        <v>80072.679999999993</v>
      </c>
      <c r="H163" s="26">
        <f>+Tabla2[[#This Row],[Monto Facturado DOP]]</f>
        <v>80072.679999999993</v>
      </c>
      <c r="I163" s="26">
        <f>+Tabla2[[#This Row],[Monto Facturado DOP]]-Tabla2[[#This Row],[Monto Pagado DOP]]</f>
        <v>0</v>
      </c>
      <c r="J163" s="26" t="s">
        <v>575</v>
      </c>
      <c r="K163" s="24">
        <f>+Tabla2[[#This Row],[Fecha de Documento]]+15</f>
        <v>44932</v>
      </c>
    </row>
    <row r="164" spans="1:11" s="33" customFormat="1" ht="109.2" x14ac:dyDescent="0.3">
      <c r="A164" s="23">
        <v>155</v>
      </c>
      <c r="B164" s="24" t="s">
        <v>38</v>
      </c>
      <c r="C164" s="23" t="s">
        <v>504</v>
      </c>
      <c r="D164" s="24" t="s">
        <v>19</v>
      </c>
      <c r="E164" s="25" t="s">
        <v>497</v>
      </c>
      <c r="F164" s="23" t="s">
        <v>505</v>
      </c>
      <c r="G164" s="26">
        <v>11556.5</v>
      </c>
      <c r="H164" s="26">
        <f>+Tabla2[[#This Row],[Monto Facturado DOP]]</f>
        <v>11556.5</v>
      </c>
      <c r="I164" s="26">
        <f>+Tabla2[[#This Row],[Monto Facturado DOP]]-Tabla2[[#This Row],[Monto Pagado DOP]]</f>
        <v>0</v>
      </c>
      <c r="J164" s="26" t="s">
        <v>575</v>
      </c>
      <c r="K164" s="24">
        <f>+Tabla2[[#This Row],[Fecha de Documento]]+15</f>
        <v>44932</v>
      </c>
    </row>
    <row r="165" spans="1:11" s="33" customFormat="1" ht="124.8" x14ac:dyDescent="0.3">
      <c r="A165" s="23">
        <v>156</v>
      </c>
      <c r="B165" s="24" t="s">
        <v>38</v>
      </c>
      <c r="C165" s="23" t="s">
        <v>506</v>
      </c>
      <c r="D165" s="24" t="s">
        <v>19</v>
      </c>
      <c r="E165" s="25" t="s">
        <v>497</v>
      </c>
      <c r="F165" s="23" t="s">
        <v>507</v>
      </c>
      <c r="G165" s="26">
        <v>51478.68</v>
      </c>
      <c r="H165" s="26">
        <f>+Tabla2[[#This Row],[Monto Facturado DOP]]</f>
        <v>51478.68</v>
      </c>
      <c r="I165" s="26">
        <f>+Tabla2[[#This Row],[Monto Facturado DOP]]-Tabla2[[#This Row],[Monto Pagado DOP]]</f>
        <v>0</v>
      </c>
      <c r="J165" s="26" t="s">
        <v>575</v>
      </c>
      <c r="K165" s="24">
        <f>+Tabla2[[#This Row],[Fecha de Documento]]+15</f>
        <v>44932</v>
      </c>
    </row>
    <row r="166" spans="1:11" s="33" customFormat="1" ht="62.4" x14ac:dyDescent="0.3">
      <c r="A166" s="23">
        <v>157</v>
      </c>
      <c r="B166" s="24" t="s">
        <v>38</v>
      </c>
      <c r="C166" s="23" t="s">
        <v>129</v>
      </c>
      <c r="D166" s="24" t="s">
        <v>123</v>
      </c>
      <c r="E166" s="25" t="s">
        <v>106</v>
      </c>
      <c r="F166" s="23" t="s">
        <v>122</v>
      </c>
      <c r="G166" s="26">
        <v>10320</v>
      </c>
      <c r="H166" s="26">
        <f>+Tabla2[[#This Row],[Monto Facturado DOP]]</f>
        <v>10320</v>
      </c>
      <c r="I166" s="26">
        <f>+Tabla2[[#This Row],[Monto Facturado DOP]]-Tabla2[[#This Row],[Monto Pagado DOP]]</f>
        <v>0</v>
      </c>
      <c r="J166" s="26" t="s">
        <v>575</v>
      </c>
      <c r="K166" s="24">
        <f>+Tabla2[[#This Row],[Fecha de Documento]]+15</f>
        <v>44932</v>
      </c>
    </row>
    <row r="167" spans="1:11" s="33" customFormat="1" ht="62.4" x14ac:dyDescent="0.3">
      <c r="A167" s="23">
        <v>158</v>
      </c>
      <c r="B167" s="24" t="s">
        <v>38</v>
      </c>
      <c r="C167" s="23" t="s">
        <v>129</v>
      </c>
      <c r="D167" s="24" t="s">
        <v>124</v>
      </c>
      <c r="E167" s="25" t="s">
        <v>106</v>
      </c>
      <c r="F167" s="23" t="s">
        <v>122</v>
      </c>
      <c r="G167" s="26">
        <v>9360</v>
      </c>
      <c r="H167" s="26">
        <f>+Tabla2[[#This Row],[Monto Facturado DOP]]</f>
        <v>9360</v>
      </c>
      <c r="I167" s="26">
        <f>+Tabla2[[#This Row],[Monto Facturado DOP]]-Tabla2[[#This Row],[Monto Pagado DOP]]</f>
        <v>0</v>
      </c>
      <c r="J167" s="26" t="s">
        <v>575</v>
      </c>
      <c r="K167" s="24">
        <f>+Tabla2[[#This Row],[Fecha de Documento]]+15</f>
        <v>44932</v>
      </c>
    </row>
    <row r="168" spans="1:11" s="33" customFormat="1" ht="62.4" x14ac:dyDescent="0.3">
      <c r="A168" s="23">
        <v>159</v>
      </c>
      <c r="B168" s="24" t="s">
        <v>38</v>
      </c>
      <c r="C168" s="23" t="s">
        <v>129</v>
      </c>
      <c r="D168" s="24" t="s">
        <v>125</v>
      </c>
      <c r="E168" s="25" t="s">
        <v>106</v>
      </c>
      <c r="F168" s="23" t="s">
        <v>122</v>
      </c>
      <c r="G168" s="26">
        <v>9900</v>
      </c>
      <c r="H168" s="26">
        <f>+Tabla2[[#This Row],[Monto Facturado DOP]]</f>
        <v>9900</v>
      </c>
      <c r="I168" s="26">
        <f>+Tabla2[[#This Row],[Monto Facturado DOP]]-Tabla2[[#This Row],[Monto Pagado DOP]]</f>
        <v>0</v>
      </c>
      <c r="J168" s="26" t="s">
        <v>575</v>
      </c>
      <c r="K168" s="24">
        <f>+Tabla2[[#This Row],[Fecha de Documento]]+15</f>
        <v>44932</v>
      </c>
    </row>
    <row r="169" spans="1:11" s="33" customFormat="1" ht="62.4" x14ac:dyDescent="0.3">
      <c r="A169" s="23">
        <v>160</v>
      </c>
      <c r="B169" s="24" t="s">
        <v>38</v>
      </c>
      <c r="C169" s="23" t="s">
        <v>129</v>
      </c>
      <c r="D169" s="24" t="s">
        <v>126</v>
      </c>
      <c r="E169" s="25" t="s">
        <v>106</v>
      </c>
      <c r="F169" s="23" t="s">
        <v>122</v>
      </c>
      <c r="G169" s="26">
        <v>4140</v>
      </c>
      <c r="H169" s="26">
        <f>+Tabla2[[#This Row],[Monto Facturado DOP]]</f>
        <v>4140</v>
      </c>
      <c r="I169" s="26">
        <f>+Tabla2[[#This Row],[Monto Facturado DOP]]-Tabla2[[#This Row],[Monto Pagado DOP]]</f>
        <v>0</v>
      </c>
      <c r="J169" s="26" t="s">
        <v>575</v>
      </c>
      <c r="K169" s="24">
        <f>+Tabla2[[#This Row],[Fecha de Documento]]+15</f>
        <v>44932</v>
      </c>
    </row>
    <row r="170" spans="1:11" s="33" customFormat="1" ht="62.4" x14ac:dyDescent="0.3">
      <c r="A170" s="23">
        <v>161</v>
      </c>
      <c r="B170" s="24" t="s">
        <v>38</v>
      </c>
      <c r="C170" s="23" t="s">
        <v>129</v>
      </c>
      <c r="D170" s="24" t="s">
        <v>102</v>
      </c>
      <c r="E170" s="25" t="s">
        <v>106</v>
      </c>
      <c r="F170" s="23" t="s">
        <v>122</v>
      </c>
      <c r="G170" s="26">
        <v>9720</v>
      </c>
      <c r="H170" s="26">
        <f>+Tabla2[[#This Row],[Monto Facturado DOP]]</f>
        <v>9720</v>
      </c>
      <c r="I170" s="26">
        <f>+Tabla2[[#This Row],[Monto Facturado DOP]]-Tabla2[[#This Row],[Monto Pagado DOP]]</f>
        <v>0</v>
      </c>
      <c r="J170" s="26" t="s">
        <v>575</v>
      </c>
      <c r="K170" s="24">
        <f>+Tabla2[[#This Row],[Fecha de Documento]]+15</f>
        <v>44932</v>
      </c>
    </row>
    <row r="171" spans="1:11" s="33" customFormat="1" ht="62.4" x14ac:dyDescent="0.3">
      <c r="A171" s="23">
        <v>162</v>
      </c>
      <c r="B171" s="24" t="s">
        <v>38</v>
      </c>
      <c r="C171" s="23" t="s">
        <v>129</v>
      </c>
      <c r="D171" s="24" t="s">
        <v>127</v>
      </c>
      <c r="E171" s="25" t="s">
        <v>106</v>
      </c>
      <c r="F171" s="23" t="s">
        <v>122</v>
      </c>
      <c r="G171" s="26">
        <v>11220</v>
      </c>
      <c r="H171" s="26">
        <f>+Tabla2[[#This Row],[Monto Facturado DOP]]</f>
        <v>11220</v>
      </c>
      <c r="I171" s="26">
        <f>+Tabla2[[#This Row],[Monto Facturado DOP]]-Tabla2[[#This Row],[Monto Pagado DOP]]</f>
        <v>0</v>
      </c>
      <c r="J171" s="26" t="s">
        <v>575</v>
      </c>
      <c r="K171" s="24">
        <f>+Tabla2[[#This Row],[Fecha de Documento]]+15</f>
        <v>44932</v>
      </c>
    </row>
    <row r="172" spans="1:11" s="33" customFormat="1" ht="62.4" x14ac:dyDescent="0.3">
      <c r="A172" s="23">
        <v>163</v>
      </c>
      <c r="B172" s="24" t="s">
        <v>38</v>
      </c>
      <c r="C172" s="23" t="s">
        <v>129</v>
      </c>
      <c r="D172" s="24" t="s">
        <v>128</v>
      </c>
      <c r="E172" s="25" t="s">
        <v>106</v>
      </c>
      <c r="F172" s="23" t="s">
        <v>122</v>
      </c>
      <c r="G172" s="26">
        <v>7620</v>
      </c>
      <c r="H172" s="26">
        <f>+Tabla2[[#This Row],[Monto Facturado DOP]]</f>
        <v>7620</v>
      </c>
      <c r="I172" s="26">
        <f>+Tabla2[[#This Row],[Monto Facturado DOP]]-Tabla2[[#This Row],[Monto Pagado DOP]]</f>
        <v>0</v>
      </c>
      <c r="J172" s="26" t="s">
        <v>575</v>
      </c>
      <c r="K172" s="24">
        <f>+Tabla2[[#This Row],[Fecha de Documento]]+15</f>
        <v>44932</v>
      </c>
    </row>
    <row r="173" spans="1:11" s="33" customFormat="1" ht="62.4" x14ac:dyDescent="0.3">
      <c r="A173" s="23">
        <v>164</v>
      </c>
      <c r="B173" s="24" t="s">
        <v>38</v>
      </c>
      <c r="C173" s="23" t="s">
        <v>129</v>
      </c>
      <c r="D173" s="24" t="s">
        <v>58</v>
      </c>
      <c r="E173" s="25" t="s">
        <v>106</v>
      </c>
      <c r="F173" s="23" t="s">
        <v>122</v>
      </c>
      <c r="G173" s="26">
        <v>10800</v>
      </c>
      <c r="H173" s="26">
        <f>+Tabla2[[#This Row],[Monto Facturado DOP]]</f>
        <v>10800</v>
      </c>
      <c r="I173" s="26">
        <f>+Tabla2[[#This Row],[Monto Facturado DOP]]-Tabla2[[#This Row],[Monto Pagado DOP]]</f>
        <v>0</v>
      </c>
      <c r="J173" s="26" t="s">
        <v>575</v>
      </c>
      <c r="K173" s="24">
        <f>+Tabla2[[#This Row],[Fecha de Documento]]+15</f>
        <v>44932</v>
      </c>
    </row>
    <row r="174" spans="1:11" s="33" customFormat="1" ht="78" x14ac:dyDescent="0.3">
      <c r="A174" s="23">
        <v>165</v>
      </c>
      <c r="B174" s="24" t="s">
        <v>38</v>
      </c>
      <c r="C174" s="23" t="s">
        <v>436</v>
      </c>
      <c r="D174" s="24" t="s">
        <v>175</v>
      </c>
      <c r="E174" s="25" t="s">
        <v>433</v>
      </c>
      <c r="F174" s="23" t="s">
        <v>437</v>
      </c>
      <c r="G174" s="26">
        <v>29414.19</v>
      </c>
      <c r="H174" s="26">
        <f>+Tabla2[[#This Row],[Monto Facturado DOP]]</f>
        <v>29414.19</v>
      </c>
      <c r="I174" s="26">
        <f>+Tabla2[[#This Row],[Monto Facturado DOP]]-Tabla2[[#This Row],[Monto Pagado DOP]]</f>
        <v>0</v>
      </c>
      <c r="J174" s="26" t="s">
        <v>575</v>
      </c>
      <c r="K174" s="24">
        <f>+Tabla2[[#This Row],[Fecha de Documento]]+15</f>
        <v>44932</v>
      </c>
    </row>
    <row r="175" spans="1:11" s="33" customFormat="1" ht="109.2" x14ac:dyDescent="0.3">
      <c r="A175" s="23">
        <v>166</v>
      </c>
      <c r="B175" s="24" t="s">
        <v>38</v>
      </c>
      <c r="C175" s="23" t="s">
        <v>223</v>
      </c>
      <c r="D175" s="24" t="s">
        <v>209</v>
      </c>
      <c r="E175" s="25" t="s">
        <v>207</v>
      </c>
      <c r="F175" s="23" t="s">
        <v>224</v>
      </c>
      <c r="G175" s="26">
        <v>95691.68</v>
      </c>
      <c r="H175" s="26">
        <f>+Tabla2[[#This Row],[Monto Facturado DOP]]</f>
        <v>95691.68</v>
      </c>
      <c r="I175" s="26">
        <f>+Tabla2[[#This Row],[Monto Facturado DOP]]-Tabla2[[#This Row],[Monto Pagado DOP]]</f>
        <v>0</v>
      </c>
      <c r="J175" s="26" t="s">
        <v>575</v>
      </c>
      <c r="K175" s="24">
        <f>+Tabla2[[#This Row],[Fecha de Documento]]+15</f>
        <v>44932</v>
      </c>
    </row>
    <row r="176" spans="1:11" s="33" customFormat="1" ht="109.2" x14ac:dyDescent="0.3">
      <c r="A176" s="23">
        <v>167</v>
      </c>
      <c r="B176" s="24" t="s">
        <v>38</v>
      </c>
      <c r="C176" s="23" t="s">
        <v>223</v>
      </c>
      <c r="D176" s="24" t="s">
        <v>210</v>
      </c>
      <c r="E176" s="25" t="s">
        <v>207</v>
      </c>
      <c r="F176" s="23" t="s">
        <v>224</v>
      </c>
      <c r="G176" s="26">
        <v>45632.88</v>
      </c>
      <c r="H176" s="26">
        <f>+Tabla2[[#This Row],[Monto Facturado DOP]]</f>
        <v>45632.88</v>
      </c>
      <c r="I176" s="26">
        <f>+Tabla2[[#This Row],[Monto Facturado DOP]]-Tabla2[[#This Row],[Monto Pagado DOP]]</f>
        <v>0</v>
      </c>
      <c r="J176" s="26" t="s">
        <v>575</v>
      </c>
      <c r="K176" s="24">
        <f>+Tabla2[[#This Row],[Fecha de Documento]]+15</f>
        <v>44932</v>
      </c>
    </row>
    <row r="177" spans="1:11" s="33" customFormat="1" ht="109.2" x14ac:dyDescent="0.3">
      <c r="A177" s="23">
        <v>168</v>
      </c>
      <c r="B177" s="24" t="s">
        <v>38</v>
      </c>
      <c r="C177" s="23" t="s">
        <v>223</v>
      </c>
      <c r="D177" s="24" t="s">
        <v>211</v>
      </c>
      <c r="E177" s="25" t="s">
        <v>207</v>
      </c>
      <c r="F177" s="23" t="s">
        <v>224</v>
      </c>
      <c r="G177" s="26">
        <v>541288.81999999995</v>
      </c>
      <c r="H177" s="26">
        <f>+Tabla2[[#This Row],[Monto Facturado DOP]]</f>
        <v>541288.81999999995</v>
      </c>
      <c r="I177" s="26">
        <f>+Tabla2[[#This Row],[Monto Facturado DOP]]-Tabla2[[#This Row],[Monto Pagado DOP]]</f>
        <v>0</v>
      </c>
      <c r="J177" s="26" t="s">
        <v>575</v>
      </c>
      <c r="K177" s="24">
        <f>+Tabla2[[#This Row],[Fecha de Documento]]+15</f>
        <v>44932</v>
      </c>
    </row>
    <row r="178" spans="1:11" s="33" customFormat="1" ht="109.2" x14ac:dyDescent="0.3">
      <c r="A178" s="23">
        <v>169</v>
      </c>
      <c r="B178" s="24" t="s">
        <v>38</v>
      </c>
      <c r="C178" s="23" t="s">
        <v>223</v>
      </c>
      <c r="D178" s="24" t="s">
        <v>212</v>
      </c>
      <c r="E178" s="25" t="s">
        <v>207</v>
      </c>
      <c r="F178" s="23" t="s">
        <v>224</v>
      </c>
      <c r="G178" s="26">
        <v>424092.73</v>
      </c>
      <c r="H178" s="26">
        <f>+Tabla2[[#This Row],[Monto Facturado DOP]]</f>
        <v>424092.73</v>
      </c>
      <c r="I178" s="26">
        <f>+Tabla2[[#This Row],[Monto Facturado DOP]]-Tabla2[[#This Row],[Monto Pagado DOP]]</f>
        <v>0</v>
      </c>
      <c r="J178" s="26" t="s">
        <v>575</v>
      </c>
      <c r="K178" s="24">
        <f>+Tabla2[[#This Row],[Fecha de Documento]]+15</f>
        <v>44932</v>
      </c>
    </row>
    <row r="179" spans="1:11" s="33" customFormat="1" ht="109.2" x14ac:dyDescent="0.3">
      <c r="A179" s="23">
        <v>170</v>
      </c>
      <c r="B179" s="24" t="s">
        <v>38</v>
      </c>
      <c r="C179" s="23" t="s">
        <v>223</v>
      </c>
      <c r="D179" s="24" t="s">
        <v>213</v>
      </c>
      <c r="E179" s="25" t="s">
        <v>207</v>
      </c>
      <c r="F179" s="23" t="s">
        <v>224</v>
      </c>
      <c r="G179" s="26">
        <v>193788.11</v>
      </c>
      <c r="H179" s="26">
        <f>+Tabla2[[#This Row],[Monto Facturado DOP]]</f>
        <v>193788.11</v>
      </c>
      <c r="I179" s="26">
        <f>+Tabla2[[#This Row],[Monto Facturado DOP]]-Tabla2[[#This Row],[Monto Pagado DOP]]</f>
        <v>0</v>
      </c>
      <c r="J179" s="26" t="s">
        <v>575</v>
      </c>
      <c r="K179" s="24">
        <f>+Tabla2[[#This Row],[Fecha de Documento]]+15</f>
        <v>44932</v>
      </c>
    </row>
    <row r="180" spans="1:11" s="33" customFormat="1" ht="109.2" x14ac:dyDescent="0.3">
      <c r="A180" s="23">
        <v>171</v>
      </c>
      <c r="B180" s="24" t="s">
        <v>38</v>
      </c>
      <c r="C180" s="23" t="s">
        <v>223</v>
      </c>
      <c r="D180" s="24" t="s">
        <v>108</v>
      </c>
      <c r="E180" s="25" t="s">
        <v>207</v>
      </c>
      <c r="F180" s="23" t="s">
        <v>224</v>
      </c>
      <c r="G180" s="26">
        <v>240162.9</v>
      </c>
      <c r="H180" s="26">
        <f>+Tabla2[[#This Row],[Monto Facturado DOP]]</f>
        <v>240162.9</v>
      </c>
      <c r="I180" s="26">
        <f>+Tabla2[[#This Row],[Monto Facturado DOP]]-Tabla2[[#This Row],[Monto Pagado DOP]]</f>
        <v>0</v>
      </c>
      <c r="J180" s="26" t="s">
        <v>575</v>
      </c>
      <c r="K180" s="24">
        <f>+Tabla2[[#This Row],[Fecha de Documento]]+15</f>
        <v>44932</v>
      </c>
    </row>
    <row r="181" spans="1:11" s="33" customFormat="1" ht="109.2" x14ac:dyDescent="0.3">
      <c r="A181" s="23">
        <v>172</v>
      </c>
      <c r="B181" s="24" t="s">
        <v>38</v>
      </c>
      <c r="C181" s="23" t="s">
        <v>223</v>
      </c>
      <c r="D181" s="24" t="s">
        <v>214</v>
      </c>
      <c r="E181" s="25" t="s">
        <v>207</v>
      </c>
      <c r="F181" s="23" t="s">
        <v>224</v>
      </c>
      <c r="G181" s="26">
        <v>35070</v>
      </c>
      <c r="H181" s="26">
        <f>+Tabla2[[#This Row],[Monto Facturado DOP]]</f>
        <v>35070</v>
      </c>
      <c r="I181" s="26">
        <f>+Tabla2[[#This Row],[Monto Facturado DOP]]-Tabla2[[#This Row],[Monto Pagado DOP]]</f>
        <v>0</v>
      </c>
      <c r="J181" s="26" t="s">
        <v>575</v>
      </c>
      <c r="K181" s="24">
        <f>+Tabla2[[#This Row],[Fecha de Documento]]+15</f>
        <v>44932</v>
      </c>
    </row>
    <row r="182" spans="1:11" s="33" customFormat="1" ht="109.2" x14ac:dyDescent="0.3">
      <c r="A182" s="23">
        <v>173</v>
      </c>
      <c r="B182" s="24" t="s">
        <v>38</v>
      </c>
      <c r="C182" s="23" t="s">
        <v>223</v>
      </c>
      <c r="D182" s="24" t="s">
        <v>215</v>
      </c>
      <c r="E182" s="25" t="s">
        <v>207</v>
      </c>
      <c r="F182" s="23" t="s">
        <v>224</v>
      </c>
      <c r="G182" s="26">
        <v>64750</v>
      </c>
      <c r="H182" s="26">
        <f>+Tabla2[[#This Row],[Monto Facturado DOP]]</f>
        <v>64750</v>
      </c>
      <c r="I182" s="26">
        <f>+Tabla2[[#This Row],[Monto Facturado DOP]]-Tabla2[[#This Row],[Monto Pagado DOP]]</f>
        <v>0</v>
      </c>
      <c r="J182" s="26" t="s">
        <v>575</v>
      </c>
      <c r="K182" s="24">
        <f>+Tabla2[[#This Row],[Fecha de Documento]]+15</f>
        <v>44932</v>
      </c>
    </row>
    <row r="183" spans="1:11" s="33" customFormat="1" ht="109.2" x14ac:dyDescent="0.3">
      <c r="A183" s="23">
        <v>174</v>
      </c>
      <c r="B183" s="24" t="s">
        <v>38</v>
      </c>
      <c r="C183" s="23" t="s">
        <v>223</v>
      </c>
      <c r="D183" s="24" t="s">
        <v>216</v>
      </c>
      <c r="E183" s="25" t="s">
        <v>207</v>
      </c>
      <c r="F183" s="23" t="s">
        <v>224</v>
      </c>
      <c r="G183" s="26">
        <v>280826.96000000002</v>
      </c>
      <c r="H183" s="26">
        <f>+Tabla2[[#This Row],[Monto Facturado DOP]]</f>
        <v>280826.96000000002</v>
      </c>
      <c r="I183" s="26">
        <f>+Tabla2[[#This Row],[Monto Facturado DOP]]-Tabla2[[#This Row],[Monto Pagado DOP]]</f>
        <v>0</v>
      </c>
      <c r="J183" s="26" t="s">
        <v>575</v>
      </c>
      <c r="K183" s="24">
        <f>+Tabla2[[#This Row],[Fecha de Documento]]+15</f>
        <v>44932</v>
      </c>
    </row>
    <row r="184" spans="1:11" s="33" customFormat="1" ht="109.2" x14ac:dyDescent="0.3">
      <c r="A184" s="23">
        <v>175</v>
      </c>
      <c r="B184" s="24" t="s">
        <v>38</v>
      </c>
      <c r="C184" s="23" t="s">
        <v>223</v>
      </c>
      <c r="D184" s="24" t="s">
        <v>217</v>
      </c>
      <c r="E184" s="25" t="s">
        <v>207</v>
      </c>
      <c r="F184" s="23" t="s">
        <v>224</v>
      </c>
      <c r="G184" s="26">
        <v>229985.61</v>
      </c>
      <c r="H184" s="26">
        <f>+Tabla2[[#This Row],[Monto Facturado DOP]]</f>
        <v>229985.61</v>
      </c>
      <c r="I184" s="26">
        <f>+Tabla2[[#This Row],[Monto Facturado DOP]]-Tabla2[[#This Row],[Monto Pagado DOP]]</f>
        <v>0</v>
      </c>
      <c r="J184" s="26" t="s">
        <v>575</v>
      </c>
      <c r="K184" s="24">
        <f>+Tabla2[[#This Row],[Fecha de Documento]]+15</f>
        <v>44932</v>
      </c>
    </row>
    <row r="185" spans="1:11" s="33" customFormat="1" ht="109.2" x14ac:dyDescent="0.3">
      <c r="A185" s="23">
        <v>176</v>
      </c>
      <c r="B185" s="24" t="s">
        <v>38</v>
      </c>
      <c r="C185" s="23" t="s">
        <v>223</v>
      </c>
      <c r="D185" s="24" t="s">
        <v>218</v>
      </c>
      <c r="E185" s="25" t="s">
        <v>207</v>
      </c>
      <c r="F185" s="23" t="s">
        <v>224</v>
      </c>
      <c r="G185" s="26">
        <v>26323.439999999999</v>
      </c>
      <c r="H185" s="26">
        <f>+Tabla2[[#This Row],[Monto Facturado DOP]]</f>
        <v>26323.439999999999</v>
      </c>
      <c r="I185" s="26">
        <f>+Tabla2[[#This Row],[Monto Facturado DOP]]-Tabla2[[#This Row],[Monto Pagado DOP]]</f>
        <v>0</v>
      </c>
      <c r="J185" s="26" t="s">
        <v>575</v>
      </c>
      <c r="K185" s="24">
        <f>+Tabla2[[#This Row],[Fecha de Documento]]+15</f>
        <v>44932</v>
      </c>
    </row>
    <row r="186" spans="1:11" s="33" customFormat="1" ht="109.2" x14ac:dyDescent="0.3">
      <c r="A186" s="23">
        <v>177</v>
      </c>
      <c r="B186" s="24" t="s">
        <v>38</v>
      </c>
      <c r="C186" s="23" t="s">
        <v>223</v>
      </c>
      <c r="D186" s="24" t="s">
        <v>219</v>
      </c>
      <c r="E186" s="25" t="s">
        <v>207</v>
      </c>
      <c r="F186" s="23" t="s">
        <v>224</v>
      </c>
      <c r="G186" s="26">
        <v>1058123.1200000001</v>
      </c>
      <c r="H186" s="26">
        <f>+Tabla2[[#This Row],[Monto Facturado DOP]]</f>
        <v>1058123.1200000001</v>
      </c>
      <c r="I186" s="26">
        <f>+Tabla2[[#This Row],[Monto Facturado DOP]]-Tabla2[[#This Row],[Monto Pagado DOP]]</f>
        <v>0</v>
      </c>
      <c r="J186" s="26" t="s">
        <v>575</v>
      </c>
      <c r="K186" s="24">
        <f>+Tabla2[[#This Row],[Fecha de Documento]]+15</f>
        <v>44932</v>
      </c>
    </row>
    <row r="187" spans="1:11" s="33" customFormat="1" ht="109.2" x14ac:dyDescent="0.3">
      <c r="A187" s="23">
        <v>178</v>
      </c>
      <c r="B187" s="24" t="s">
        <v>38</v>
      </c>
      <c r="C187" s="23" t="s">
        <v>223</v>
      </c>
      <c r="D187" s="24" t="s">
        <v>220</v>
      </c>
      <c r="E187" s="25" t="s">
        <v>207</v>
      </c>
      <c r="F187" s="23" t="s">
        <v>224</v>
      </c>
      <c r="G187" s="26">
        <v>1785586.64</v>
      </c>
      <c r="H187" s="26">
        <f>+Tabla2[[#This Row],[Monto Facturado DOP]]</f>
        <v>1785586.64</v>
      </c>
      <c r="I187" s="26">
        <f>+Tabla2[[#This Row],[Monto Facturado DOP]]-Tabla2[[#This Row],[Monto Pagado DOP]]</f>
        <v>0</v>
      </c>
      <c r="J187" s="26" t="s">
        <v>575</v>
      </c>
      <c r="K187" s="24">
        <f>+Tabla2[[#This Row],[Fecha de Documento]]+15</f>
        <v>44932</v>
      </c>
    </row>
    <row r="188" spans="1:11" s="33" customFormat="1" ht="109.2" x14ac:dyDescent="0.3">
      <c r="A188" s="23">
        <v>179</v>
      </c>
      <c r="B188" s="24" t="s">
        <v>38</v>
      </c>
      <c r="C188" s="23" t="s">
        <v>223</v>
      </c>
      <c r="D188" s="24" t="s">
        <v>221</v>
      </c>
      <c r="E188" s="25" t="s">
        <v>207</v>
      </c>
      <c r="F188" s="23" t="s">
        <v>224</v>
      </c>
      <c r="G188" s="26">
        <v>5376</v>
      </c>
      <c r="H188" s="26">
        <f>+Tabla2[[#This Row],[Monto Facturado DOP]]</f>
        <v>5376</v>
      </c>
      <c r="I188" s="26">
        <f>+Tabla2[[#This Row],[Monto Facturado DOP]]-Tabla2[[#This Row],[Monto Pagado DOP]]</f>
        <v>0</v>
      </c>
      <c r="J188" s="26" t="s">
        <v>575</v>
      </c>
      <c r="K188" s="24">
        <f>+Tabla2[[#This Row],[Fecha de Documento]]+15</f>
        <v>44932</v>
      </c>
    </row>
    <row r="189" spans="1:11" s="33" customFormat="1" ht="109.2" x14ac:dyDescent="0.3">
      <c r="A189" s="23">
        <v>180</v>
      </c>
      <c r="B189" s="24" t="s">
        <v>38</v>
      </c>
      <c r="C189" s="23" t="s">
        <v>223</v>
      </c>
      <c r="D189" s="24" t="s">
        <v>160</v>
      </c>
      <c r="E189" s="25" t="s">
        <v>207</v>
      </c>
      <c r="F189" s="23" t="s">
        <v>224</v>
      </c>
      <c r="G189" s="26">
        <v>255837.24</v>
      </c>
      <c r="H189" s="26">
        <f>+Tabla2[[#This Row],[Monto Facturado DOP]]</f>
        <v>255837.24</v>
      </c>
      <c r="I189" s="26">
        <f>+Tabla2[[#This Row],[Monto Facturado DOP]]-Tabla2[[#This Row],[Monto Pagado DOP]]</f>
        <v>0</v>
      </c>
      <c r="J189" s="26" t="s">
        <v>575</v>
      </c>
      <c r="K189" s="24">
        <f>+Tabla2[[#This Row],[Fecha de Documento]]+15</f>
        <v>44932</v>
      </c>
    </row>
    <row r="190" spans="1:11" s="33" customFormat="1" ht="109.2" x14ac:dyDescent="0.3">
      <c r="A190" s="23">
        <v>181</v>
      </c>
      <c r="B190" s="24" t="s">
        <v>38</v>
      </c>
      <c r="C190" s="23" t="s">
        <v>223</v>
      </c>
      <c r="D190" s="24" t="s">
        <v>225</v>
      </c>
      <c r="E190" s="25" t="s">
        <v>207</v>
      </c>
      <c r="F190" s="23" t="s">
        <v>224</v>
      </c>
      <c r="G190" s="26">
        <v>27907</v>
      </c>
      <c r="H190" s="26">
        <f>+Tabla2[[#This Row],[Monto Facturado DOP]]</f>
        <v>27907</v>
      </c>
      <c r="I190" s="26">
        <f>+Tabla2[[#This Row],[Monto Facturado DOP]]-Tabla2[[#This Row],[Monto Pagado DOP]]</f>
        <v>0</v>
      </c>
      <c r="J190" s="26" t="s">
        <v>575</v>
      </c>
      <c r="K190" s="24">
        <f>+Tabla2[[#This Row],[Fecha de Documento]]+15</f>
        <v>44932</v>
      </c>
    </row>
    <row r="191" spans="1:11" s="33" customFormat="1" ht="93.6" x14ac:dyDescent="0.3">
      <c r="A191" s="23">
        <v>182</v>
      </c>
      <c r="B191" s="24" t="s">
        <v>38</v>
      </c>
      <c r="C191" s="23" t="s">
        <v>473</v>
      </c>
      <c r="D191" s="24" t="s">
        <v>458</v>
      </c>
      <c r="E191" s="25" t="s">
        <v>457</v>
      </c>
      <c r="F191" s="23" t="s">
        <v>474</v>
      </c>
      <c r="G191" s="26">
        <v>924701.1</v>
      </c>
      <c r="H191" s="26">
        <f>+Tabla2[[#This Row],[Monto Facturado DOP]]</f>
        <v>924701.1</v>
      </c>
      <c r="I191" s="26">
        <f>+Tabla2[[#This Row],[Monto Facturado DOP]]-Tabla2[[#This Row],[Monto Pagado DOP]]</f>
        <v>0</v>
      </c>
      <c r="J191" s="26" t="s">
        <v>575</v>
      </c>
      <c r="K191" s="24">
        <f>+Tabla2[[#This Row],[Fecha de Documento]]+15</f>
        <v>44932</v>
      </c>
    </row>
    <row r="192" spans="1:11" s="33" customFormat="1" ht="140.4" x14ac:dyDescent="0.3">
      <c r="A192" s="23">
        <v>183</v>
      </c>
      <c r="B192" s="24" t="s">
        <v>283</v>
      </c>
      <c r="C192" s="23" t="s">
        <v>561</v>
      </c>
      <c r="D192" s="24" t="s">
        <v>121</v>
      </c>
      <c r="E192" s="25" t="s">
        <v>560</v>
      </c>
      <c r="F192" s="23" t="s">
        <v>562</v>
      </c>
      <c r="G192" s="26">
        <v>7517177.1299999999</v>
      </c>
      <c r="H192" s="26">
        <f>+Tabla2[[#This Row],[Monto Facturado DOP]]</f>
        <v>7517177.1299999999</v>
      </c>
      <c r="I192" s="26">
        <f>+Tabla2[[#This Row],[Monto Facturado DOP]]-Tabla2[[#This Row],[Monto Pagado DOP]]</f>
        <v>0</v>
      </c>
      <c r="J192" s="26" t="s">
        <v>575</v>
      </c>
      <c r="K192" s="24">
        <f>+Tabla2[[#This Row],[Fecha de Documento]]+15</f>
        <v>44933</v>
      </c>
    </row>
    <row r="193" spans="1:11" s="33" customFormat="1" ht="140.4" x14ac:dyDescent="0.3">
      <c r="A193" s="23">
        <v>184</v>
      </c>
      <c r="B193" s="24" t="s">
        <v>283</v>
      </c>
      <c r="C193" s="23" t="s">
        <v>563</v>
      </c>
      <c r="D193" s="24" t="s">
        <v>121</v>
      </c>
      <c r="E193" s="25" t="s">
        <v>560</v>
      </c>
      <c r="F193" s="23" t="s">
        <v>564</v>
      </c>
      <c r="G193" s="26">
        <v>1500000</v>
      </c>
      <c r="H193" s="26">
        <f>+Tabla2[[#This Row],[Monto Facturado DOP]]</f>
        <v>1500000</v>
      </c>
      <c r="I193" s="26">
        <f>+Tabla2[[#This Row],[Monto Facturado DOP]]-Tabla2[[#This Row],[Monto Pagado DOP]]</f>
        <v>0</v>
      </c>
      <c r="J193" s="26" t="s">
        <v>575</v>
      </c>
      <c r="K193" s="24">
        <f>+Tabla2[[#This Row],[Fecha de Documento]]+15</f>
        <v>44933</v>
      </c>
    </row>
    <row r="194" spans="1:11" s="33" customFormat="1" ht="156" x14ac:dyDescent="0.3">
      <c r="A194" s="23">
        <v>185</v>
      </c>
      <c r="B194" s="24" t="s">
        <v>283</v>
      </c>
      <c r="C194" s="23" t="s">
        <v>489</v>
      </c>
      <c r="D194" s="24" t="s">
        <v>272</v>
      </c>
      <c r="E194" s="25" t="s">
        <v>488</v>
      </c>
      <c r="F194" s="23" t="s">
        <v>490</v>
      </c>
      <c r="G194" s="26">
        <v>233748.56</v>
      </c>
      <c r="H194" s="26">
        <f>+Tabla2[[#This Row],[Monto Facturado DOP]]</f>
        <v>233748.56</v>
      </c>
      <c r="I194" s="26">
        <f>+Tabla2[[#This Row],[Monto Facturado DOP]]-Tabla2[[#This Row],[Monto Pagado DOP]]</f>
        <v>0</v>
      </c>
      <c r="J194" s="26" t="s">
        <v>575</v>
      </c>
      <c r="K194" s="24">
        <f>+Tabla2[[#This Row],[Fecha de Documento]]+15</f>
        <v>44933</v>
      </c>
    </row>
    <row r="195" spans="1:11" s="33" customFormat="1" ht="156" x14ac:dyDescent="0.3">
      <c r="A195" s="23">
        <v>186</v>
      </c>
      <c r="B195" s="24" t="s">
        <v>22</v>
      </c>
      <c r="C195" s="23" t="s">
        <v>46</v>
      </c>
      <c r="D195" s="24" t="s">
        <v>48</v>
      </c>
      <c r="E195" s="25" t="s">
        <v>45</v>
      </c>
      <c r="F195" s="23" t="s">
        <v>47</v>
      </c>
      <c r="G195" s="26">
        <v>450162.84</v>
      </c>
      <c r="H195" s="26">
        <f>+Tabla2[[#This Row],[Monto Facturado DOP]]</f>
        <v>450162.84</v>
      </c>
      <c r="I195" s="26">
        <f>+Tabla2[[#This Row],[Monto Facturado DOP]]-Tabla2[[#This Row],[Monto Pagado DOP]]</f>
        <v>0</v>
      </c>
      <c r="J195" s="26" t="s">
        <v>575</v>
      </c>
      <c r="K195" s="24">
        <f>+Tabla2[[#This Row],[Fecha de Documento]]+15</f>
        <v>44936</v>
      </c>
    </row>
    <row r="196" spans="1:11" s="33" customFormat="1" ht="109.2" x14ac:dyDescent="0.3">
      <c r="A196" s="23">
        <v>187</v>
      </c>
      <c r="B196" s="24" t="s">
        <v>22</v>
      </c>
      <c r="C196" s="23" t="s">
        <v>265</v>
      </c>
      <c r="D196" s="24" t="s">
        <v>19</v>
      </c>
      <c r="E196" s="25" t="s">
        <v>263</v>
      </c>
      <c r="F196" s="23" t="s">
        <v>264</v>
      </c>
      <c r="G196" s="26">
        <v>287999.89</v>
      </c>
      <c r="H196" s="26">
        <f>+Tabla2[[#This Row],[Monto Facturado DOP]]</f>
        <v>287999.89</v>
      </c>
      <c r="I196" s="26">
        <f>+Tabla2[[#This Row],[Monto Facturado DOP]]-Tabla2[[#This Row],[Monto Pagado DOP]]</f>
        <v>0</v>
      </c>
      <c r="J196" s="26" t="s">
        <v>575</v>
      </c>
      <c r="K196" s="24">
        <f>+Tabla2[[#This Row],[Fecha de Documento]]+15</f>
        <v>44936</v>
      </c>
    </row>
    <row r="197" spans="1:11" s="33" customFormat="1" ht="109.2" x14ac:dyDescent="0.3">
      <c r="A197" s="23">
        <v>188</v>
      </c>
      <c r="B197" s="24" t="s">
        <v>22</v>
      </c>
      <c r="C197" s="23" t="s">
        <v>265</v>
      </c>
      <c r="D197" s="24" t="s">
        <v>119</v>
      </c>
      <c r="E197" s="25" t="s">
        <v>263</v>
      </c>
      <c r="F197" s="23" t="s">
        <v>264</v>
      </c>
      <c r="G197" s="26">
        <v>47999.99</v>
      </c>
      <c r="H197" s="26">
        <f>+Tabla2[[#This Row],[Monto Facturado DOP]]</f>
        <v>47999.99</v>
      </c>
      <c r="I197" s="26">
        <f>+Tabla2[[#This Row],[Monto Facturado DOP]]-Tabla2[[#This Row],[Monto Pagado DOP]]</f>
        <v>0</v>
      </c>
      <c r="J197" s="26" t="s">
        <v>575</v>
      </c>
      <c r="K197" s="24">
        <f>+Tabla2[[#This Row],[Fecha de Documento]]+15</f>
        <v>44936</v>
      </c>
    </row>
    <row r="198" spans="1:11" s="33" customFormat="1" ht="93.6" x14ac:dyDescent="0.3">
      <c r="A198" s="23">
        <v>189</v>
      </c>
      <c r="B198" s="24" t="s">
        <v>22</v>
      </c>
      <c r="C198" s="23" t="s">
        <v>359</v>
      </c>
      <c r="D198" s="24" t="s">
        <v>233</v>
      </c>
      <c r="E198" s="25" t="s">
        <v>358</v>
      </c>
      <c r="F198" s="23" t="s">
        <v>360</v>
      </c>
      <c r="G198" s="26">
        <v>102831.1</v>
      </c>
      <c r="H198" s="26">
        <f>+Tabla2[[#This Row],[Monto Facturado DOP]]</f>
        <v>102831.1</v>
      </c>
      <c r="I198" s="26">
        <f>+Tabla2[[#This Row],[Monto Facturado DOP]]-Tabla2[[#This Row],[Monto Pagado DOP]]</f>
        <v>0</v>
      </c>
      <c r="J198" s="26" t="s">
        <v>575</v>
      </c>
      <c r="K198" s="24">
        <f>+Tabla2[[#This Row],[Fecha de Documento]]+15</f>
        <v>44936</v>
      </c>
    </row>
    <row r="199" spans="1:11" s="33" customFormat="1" ht="109.2" x14ac:dyDescent="0.3">
      <c r="A199" s="23">
        <v>190</v>
      </c>
      <c r="B199" s="24" t="s">
        <v>22</v>
      </c>
      <c r="C199" s="23" t="s">
        <v>297</v>
      </c>
      <c r="D199" s="24" t="s">
        <v>19</v>
      </c>
      <c r="E199" s="25" t="s">
        <v>296</v>
      </c>
      <c r="F199" s="23" t="s">
        <v>298</v>
      </c>
      <c r="G199" s="26">
        <v>150000.42000000001</v>
      </c>
      <c r="H199" s="26">
        <f>+Tabla2[[#This Row],[Monto Facturado DOP]]</f>
        <v>150000.42000000001</v>
      </c>
      <c r="I199" s="26">
        <f>+Tabla2[[#This Row],[Monto Facturado DOP]]-Tabla2[[#This Row],[Monto Pagado DOP]]</f>
        <v>0</v>
      </c>
      <c r="J199" s="26" t="s">
        <v>575</v>
      </c>
      <c r="K199" s="24">
        <f>+Tabla2[[#This Row],[Fecha de Documento]]+15</f>
        <v>44936</v>
      </c>
    </row>
    <row r="200" spans="1:11" s="33" customFormat="1" ht="93.6" x14ac:dyDescent="0.3">
      <c r="A200" s="23">
        <v>191</v>
      </c>
      <c r="B200" s="24" t="s">
        <v>22</v>
      </c>
      <c r="C200" s="23" t="s">
        <v>415</v>
      </c>
      <c r="D200" s="24" t="s">
        <v>99</v>
      </c>
      <c r="E200" s="25" t="s">
        <v>414</v>
      </c>
      <c r="F200" s="23" t="s">
        <v>416</v>
      </c>
      <c r="G200" s="26">
        <v>16520</v>
      </c>
      <c r="H200" s="26">
        <f>+Tabla2[[#This Row],[Monto Facturado DOP]]</f>
        <v>16520</v>
      </c>
      <c r="I200" s="26">
        <f>+Tabla2[[#This Row],[Monto Facturado DOP]]-Tabla2[[#This Row],[Monto Pagado DOP]]</f>
        <v>0</v>
      </c>
      <c r="J200" s="26" t="s">
        <v>575</v>
      </c>
      <c r="K200" s="24">
        <f>+Tabla2[[#This Row],[Fecha de Documento]]+15</f>
        <v>44936</v>
      </c>
    </row>
    <row r="201" spans="1:11" s="33" customFormat="1" ht="109.2" x14ac:dyDescent="0.3">
      <c r="A201" s="23">
        <v>192</v>
      </c>
      <c r="B201" s="24" t="s">
        <v>22</v>
      </c>
      <c r="C201" s="23" t="s">
        <v>508</v>
      </c>
      <c r="D201" s="24" t="s">
        <v>19</v>
      </c>
      <c r="E201" s="25" t="s">
        <v>497</v>
      </c>
      <c r="F201" s="23" t="s">
        <v>509</v>
      </c>
      <c r="G201" s="26">
        <v>41816.5</v>
      </c>
      <c r="H201" s="26">
        <f>+Tabla2[[#This Row],[Monto Facturado DOP]]</f>
        <v>41816.5</v>
      </c>
      <c r="I201" s="26">
        <f>+Tabla2[[#This Row],[Monto Facturado DOP]]-Tabla2[[#This Row],[Monto Pagado DOP]]</f>
        <v>0</v>
      </c>
      <c r="J201" s="26" t="s">
        <v>575</v>
      </c>
      <c r="K201" s="24">
        <f>+Tabla2[[#This Row],[Fecha de Documento]]+15</f>
        <v>44936</v>
      </c>
    </row>
    <row r="202" spans="1:11" s="33" customFormat="1" ht="62.4" x14ac:dyDescent="0.3">
      <c r="A202" s="23">
        <v>193</v>
      </c>
      <c r="B202" s="24" t="s">
        <v>22</v>
      </c>
      <c r="C202" s="23" t="s">
        <v>356</v>
      </c>
      <c r="D202" s="24" t="s">
        <v>128</v>
      </c>
      <c r="E202" s="25" t="s">
        <v>331</v>
      </c>
      <c r="F202" s="23" t="s">
        <v>357</v>
      </c>
      <c r="G202" s="26">
        <v>2362.5</v>
      </c>
      <c r="H202" s="26">
        <f>+Tabla2[[#This Row],[Monto Facturado DOP]]</f>
        <v>2362.5</v>
      </c>
      <c r="I202" s="26">
        <f>+Tabla2[[#This Row],[Monto Facturado DOP]]-Tabla2[[#This Row],[Monto Pagado DOP]]</f>
        <v>0</v>
      </c>
      <c r="J202" s="26" t="s">
        <v>575</v>
      </c>
      <c r="K202" s="24">
        <f>+Tabla2[[#This Row],[Fecha de Documento]]+15</f>
        <v>44936</v>
      </c>
    </row>
    <row r="203" spans="1:11" s="33" customFormat="1" ht="124.8" x14ac:dyDescent="0.3">
      <c r="A203" s="23">
        <v>194</v>
      </c>
      <c r="B203" s="24" t="s">
        <v>22</v>
      </c>
      <c r="C203" s="23" t="s">
        <v>306</v>
      </c>
      <c r="D203" s="24" t="s">
        <v>55</v>
      </c>
      <c r="E203" s="25" t="s">
        <v>305</v>
      </c>
      <c r="F203" s="23" t="s">
        <v>307</v>
      </c>
      <c r="G203" s="26">
        <v>31860</v>
      </c>
      <c r="H203" s="26">
        <f>+Tabla2[[#This Row],[Monto Facturado DOP]]</f>
        <v>31860</v>
      </c>
      <c r="I203" s="26">
        <f>+Tabla2[[#This Row],[Monto Facturado DOP]]-Tabla2[[#This Row],[Monto Pagado DOP]]</f>
        <v>0</v>
      </c>
      <c r="J203" s="26" t="s">
        <v>575</v>
      </c>
      <c r="K203" s="24">
        <f>+Tabla2[[#This Row],[Fecha de Documento]]+15</f>
        <v>44936</v>
      </c>
    </row>
    <row r="204" spans="1:11" s="33" customFormat="1" ht="109.2" x14ac:dyDescent="0.3">
      <c r="A204" s="23">
        <v>195</v>
      </c>
      <c r="B204" s="24" t="s">
        <v>22</v>
      </c>
      <c r="C204" s="23" t="s">
        <v>21</v>
      </c>
      <c r="D204" s="24" t="s">
        <v>19</v>
      </c>
      <c r="E204" s="25" t="s">
        <v>17</v>
      </c>
      <c r="F204" s="23" t="s">
        <v>23</v>
      </c>
      <c r="G204" s="26">
        <v>153475.19</v>
      </c>
      <c r="H204" s="26">
        <f>+Tabla2[[#This Row],[Monto Facturado DOP]]</f>
        <v>153475.19</v>
      </c>
      <c r="I204" s="26">
        <f>+Tabla2[[#This Row],[Monto Facturado DOP]]-Tabla2[[#This Row],[Monto Pagado DOP]]</f>
        <v>0</v>
      </c>
      <c r="J204" s="26" t="s">
        <v>575</v>
      </c>
      <c r="K204" s="24">
        <f>+Tabla2[[#This Row],[Fecha de Documento]]+15</f>
        <v>44936</v>
      </c>
    </row>
    <row r="205" spans="1:11" s="33" customFormat="1" ht="124.8" x14ac:dyDescent="0.3">
      <c r="A205" s="23">
        <v>196</v>
      </c>
      <c r="B205" s="24" t="s">
        <v>22</v>
      </c>
      <c r="C205" s="23" t="s">
        <v>549</v>
      </c>
      <c r="D205" s="24" t="s">
        <v>121</v>
      </c>
      <c r="E205" s="25" t="s">
        <v>546</v>
      </c>
      <c r="F205" s="23" t="s">
        <v>550</v>
      </c>
      <c r="G205" s="26">
        <v>229161</v>
      </c>
      <c r="H205" s="26">
        <f>+Tabla2[[#This Row],[Monto Facturado DOP]]</f>
        <v>229161</v>
      </c>
      <c r="I205" s="26">
        <f>+Tabla2[[#This Row],[Monto Facturado DOP]]-Tabla2[[#This Row],[Monto Pagado DOP]]</f>
        <v>0</v>
      </c>
      <c r="J205" s="26" t="s">
        <v>575</v>
      </c>
      <c r="K205" s="24">
        <f>+Tabla2[[#This Row],[Fecha de Documento]]+15</f>
        <v>44936</v>
      </c>
    </row>
    <row r="206" spans="1:11" s="33" customFormat="1" ht="124.8" x14ac:dyDescent="0.3">
      <c r="A206" s="23">
        <v>197</v>
      </c>
      <c r="B206" s="24" t="s">
        <v>13</v>
      </c>
      <c r="C206" s="23" t="s">
        <v>276</v>
      </c>
      <c r="D206" s="24" t="s">
        <v>48</v>
      </c>
      <c r="E206" s="25" t="s">
        <v>273</v>
      </c>
      <c r="F206" s="23" t="s">
        <v>277</v>
      </c>
      <c r="G206" s="26">
        <v>193800</v>
      </c>
      <c r="H206" s="26">
        <f>+Tabla2[[#This Row],[Monto Facturado DOP]]</f>
        <v>193800</v>
      </c>
      <c r="I206" s="26">
        <f>+Tabla2[[#This Row],[Monto Facturado DOP]]-Tabla2[[#This Row],[Monto Pagado DOP]]</f>
        <v>0</v>
      </c>
      <c r="J206" s="26" t="s">
        <v>575</v>
      </c>
      <c r="K206" s="24">
        <f>+Tabla2[[#This Row],[Fecha de Documento]]+15</f>
        <v>44937</v>
      </c>
    </row>
    <row r="207" spans="1:11" s="33" customFormat="1" ht="78" x14ac:dyDescent="0.3">
      <c r="A207" s="23">
        <v>198</v>
      </c>
      <c r="B207" s="24" t="s">
        <v>13</v>
      </c>
      <c r="C207" s="23" t="s">
        <v>143</v>
      </c>
      <c r="D207" s="24" t="s">
        <v>97</v>
      </c>
      <c r="E207" s="25" t="s">
        <v>140</v>
      </c>
      <c r="F207" s="23" t="s">
        <v>144</v>
      </c>
      <c r="G207" s="26">
        <v>25668</v>
      </c>
      <c r="H207" s="26">
        <f>+Tabla2[[#This Row],[Monto Facturado DOP]]</f>
        <v>25668</v>
      </c>
      <c r="I207" s="26">
        <f>+Tabla2[[#This Row],[Monto Facturado DOP]]-Tabla2[[#This Row],[Monto Pagado DOP]]</f>
        <v>0</v>
      </c>
      <c r="J207" s="26" t="s">
        <v>575</v>
      </c>
      <c r="K207" s="24">
        <f>+Tabla2[[#This Row],[Fecha de Documento]]+15</f>
        <v>44937</v>
      </c>
    </row>
    <row r="208" spans="1:11" s="33" customFormat="1" ht="78" x14ac:dyDescent="0.3">
      <c r="A208" s="23">
        <v>199</v>
      </c>
      <c r="B208" s="24" t="s">
        <v>13</v>
      </c>
      <c r="C208" s="23" t="s">
        <v>143</v>
      </c>
      <c r="D208" s="24" t="s">
        <v>19</v>
      </c>
      <c r="E208" s="25" t="s">
        <v>140</v>
      </c>
      <c r="F208" s="23" t="s">
        <v>144</v>
      </c>
      <c r="G208" s="26">
        <v>25668</v>
      </c>
      <c r="H208" s="26">
        <f>+Tabla2[[#This Row],[Monto Facturado DOP]]</f>
        <v>25668</v>
      </c>
      <c r="I208" s="26">
        <f>+Tabla2[[#This Row],[Monto Facturado DOP]]-Tabla2[[#This Row],[Monto Pagado DOP]]</f>
        <v>0</v>
      </c>
      <c r="J208" s="26" t="s">
        <v>575</v>
      </c>
      <c r="K208" s="24">
        <f>+Tabla2[[#This Row],[Fecha de Documento]]+15</f>
        <v>44937</v>
      </c>
    </row>
    <row r="209" spans="1:11" s="33" customFormat="1" ht="93.6" x14ac:dyDescent="0.3">
      <c r="A209" s="23">
        <v>200</v>
      </c>
      <c r="B209" s="24" t="s">
        <v>13</v>
      </c>
      <c r="C209" s="23" t="s">
        <v>454</v>
      </c>
      <c r="D209" s="24" t="s">
        <v>456</v>
      </c>
      <c r="E209" s="25" t="s">
        <v>453</v>
      </c>
      <c r="F209" s="23" t="s">
        <v>455</v>
      </c>
      <c r="G209" s="26">
        <v>6796.8</v>
      </c>
      <c r="H209" s="26">
        <f>+Tabla2[[#This Row],[Monto Facturado DOP]]</f>
        <v>6796.8</v>
      </c>
      <c r="I209" s="26">
        <f>+Tabla2[[#This Row],[Monto Facturado DOP]]-Tabla2[[#This Row],[Monto Pagado DOP]]</f>
        <v>0</v>
      </c>
      <c r="J209" s="26" t="s">
        <v>575</v>
      </c>
      <c r="K209" s="24">
        <f>+Tabla2[[#This Row],[Fecha de Documento]]+15</f>
        <v>44937</v>
      </c>
    </row>
    <row r="210" spans="1:11" s="33" customFormat="1" ht="140.4" x14ac:dyDescent="0.3">
      <c r="A210" s="23">
        <v>201</v>
      </c>
      <c r="B210" s="24" t="s">
        <v>13</v>
      </c>
      <c r="C210" s="23" t="s">
        <v>16</v>
      </c>
      <c r="D210" s="24" t="s">
        <v>15</v>
      </c>
      <c r="E210" s="25" t="s">
        <v>12</v>
      </c>
      <c r="F210" s="23" t="s">
        <v>14</v>
      </c>
      <c r="G210" s="26">
        <v>1090320</v>
      </c>
      <c r="H210" s="26">
        <f>+Tabla2[[#This Row],[Monto Facturado DOP]]</f>
        <v>1090320</v>
      </c>
      <c r="I210" s="26">
        <f>+Tabla2[[#This Row],[Monto Facturado DOP]]-Tabla2[[#This Row],[Monto Pagado DOP]]</f>
        <v>0</v>
      </c>
      <c r="J210" s="26" t="s">
        <v>575</v>
      </c>
      <c r="K210" s="24">
        <f>+Tabla2[[#This Row],[Fecha de Documento]]+15</f>
        <v>44937</v>
      </c>
    </row>
    <row r="211" spans="1:11" s="33" customFormat="1" ht="78" x14ac:dyDescent="0.3">
      <c r="A211" s="23">
        <v>202</v>
      </c>
      <c r="B211" s="24" t="s">
        <v>13</v>
      </c>
      <c r="C211" s="23" t="s">
        <v>442</v>
      </c>
      <c r="D211" s="24" t="s">
        <v>5</v>
      </c>
      <c r="E211" s="25" t="s">
        <v>438</v>
      </c>
      <c r="F211" s="23" t="s">
        <v>443</v>
      </c>
      <c r="G211" s="26">
        <v>19291.03</v>
      </c>
      <c r="H211" s="26">
        <f>+Tabla2[[#This Row],[Monto Facturado DOP]]</f>
        <v>19291.03</v>
      </c>
      <c r="I211" s="26">
        <f>+Tabla2[[#This Row],[Monto Facturado DOP]]-Tabla2[[#This Row],[Monto Pagado DOP]]</f>
        <v>0</v>
      </c>
      <c r="J211" s="26" t="s">
        <v>575</v>
      </c>
      <c r="K211" s="24">
        <f>+Tabla2[[#This Row],[Fecha de Documento]]+15</f>
        <v>44937</v>
      </c>
    </row>
    <row r="212" spans="1:11" s="33" customFormat="1" ht="78" x14ac:dyDescent="0.3">
      <c r="A212" s="23">
        <v>203</v>
      </c>
      <c r="B212" s="24" t="s">
        <v>13</v>
      </c>
      <c r="C212" s="23" t="s">
        <v>442</v>
      </c>
      <c r="D212" s="24" t="s">
        <v>55</v>
      </c>
      <c r="E212" s="25" t="s">
        <v>438</v>
      </c>
      <c r="F212" s="23" t="s">
        <v>443</v>
      </c>
      <c r="G212" s="26">
        <v>19291.03</v>
      </c>
      <c r="H212" s="26">
        <f>+Tabla2[[#This Row],[Monto Facturado DOP]]</f>
        <v>19291.03</v>
      </c>
      <c r="I212" s="26">
        <f>+Tabla2[[#This Row],[Monto Facturado DOP]]-Tabla2[[#This Row],[Monto Pagado DOP]]</f>
        <v>0</v>
      </c>
      <c r="J212" s="26" t="s">
        <v>575</v>
      </c>
      <c r="K212" s="24">
        <f>+Tabla2[[#This Row],[Fecha de Documento]]+15</f>
        <v>44937</v>
      </c>
    </row>
    <row r="213" spans="1:11" s="33" customFormat="1" ht="140.4" x14ac:dyDescent="0.3">
      <c r="A213" s="23">
        <v>204</v>
      </c>
      <c r="B213" s="24" t="s">
        <v>8</v>
      </c>
      <c r="C213" s="23" t="s">
        <v>288</v>
      </c>
      <c r="D213" s="24" t="s">
        <v>272</v>
      </c>
      <c r="E213" s="25" t="s">
        <v>287</v>
      </c>
      <c r="F213" s="23" t="s">
        <v>289</v>
      </c>
      <c r="G213" s="26">
        <v>15555.55</v>
      </c>
      <c r="H213" s="26">
        <f>+Tabla2[[#This Row],[Monto Facturado DOP]]</f>
        <v>15555.55</v>
      </c>
      <c r="I213" s="26">
        <f>+Tabla2[[#This Row],[Monto Facturado DOP]]-Tabla2[[#This Row],[Monto Pagado DOP]]</f>
        <v>0</v>
      </c>
      <c r="J213" s="26" t="s">
        <v>575</v>
      </c>
      <c r="K213" s="24">
        <f>+Tabla2[[#This Row],[Fecha de Documento]]+15</f>
        <v>44938</v>
      </c>
    </row>
    <row r="214" spans="1:11" s="33" customFormat="1" ht="124.8" x14ac:dyDescent="0.3">
      <c r="A214" s="23">
        <v>205</v>
      </c>
      <c r="B214" s="24" t="s">
        <v>8</v>
      </c>
      <c r="C214" s="23" t="s">
        <v>259</v>
      </c>
      <c r="D214" s="24" t="s">
        <v>72</v>
      </c>
      <c r="E214" s="25" t="s">
        <v>254</v>
      </c>
      <c r="F214" s="23" t="s">
        <v>260</v>
      </c>
      <c r="G214" s="26">
        <v>70500</v>
      </c>
      <c r="H214" s="26">
        <f>+Tabla2[[#This Row],[Monto Facturado DOP]]</f>
        <v>70500</v>
      </c>
      <c r="I214" s="26">
        <f>+Tabla2[[#This Row],[Monto Facturado DOP]]-Tabla2[[#This Row],[Monto Pagado DOP]]</f>
        <v>0</v>
      </c>
      <c r="J214" s="26" t="s">
        <v>575</v>
      </c>
      <c r="K214" s="24">
        <f>+Tabla2[[#This Row],[Fecha de Documento]]+15</f>
        <v>44938</v>
      </c>
    </row>
    <row r="215" spans="1:11" s="33" customFormat="1" ht="109.2" x14ac:dyDescent="0.3">
      <c r="A215" s="23">
        <v>206</v>
      </c>
      <c r="B215" s="24" t="s">
        <v>8</v>
      </c>
      <c r="C215" s="23" t="s">
        <v>261</v>
      </c>
      <c r="D215" s="24" t="s">
        <v>72</v>
      </c>
      <c r="E215" s="25" t="s">
        <v>254</v>
      </c>
      <c r="F215" s="23" t="s">
        <v>262</v>
      </c>
      <c r="G215" s="26">
        <v>158000</v>
      </c>
      <c r="H215" s="26">
        <f>+Tabla2[[#This Row],[Monto Facturado DOP]]</f>
        <v>158000</v>
      </c>
      <c r="I215" s="26">
        <f>+Tabla2[[#This Row],[Monto Facturado DOP]]-Tabla2[[#This Row],[Monto Pagado DOP]]</f>
        <v>0</v>
      </c>
      <c r="J215" s="26" t="s">
        <v>575</v>
      </c>
      <c r="K215" s="24">
        <f>+Tabla2[[#This Row],[Fecha de Documento]]+15</f>
        <v>44938</v>
      </c>
    </row>
    <row r="216" spans="1:11" s="33" customFormat="1" ht="109.2" x14ac:dyDescent="0.3">
      <c r="A216" s="23">
        <v>207</v>
      </c>
      <c r="B216" s="24" t="s">
        <v>8</v>
      </c>
      <c r="C216" s="23" t="s">
        <v>270</v>
      </c>
      <c r="D216" s="24" t="s">
        <v>272</v>
      </c>
      <c r="E216" s="25" t="s">
        <v>269</v>
      </c>
      <c r="F216" s="23" t="s">
        <v>271</v>
      </c>
      <c r="G216" s="26">
        <v>126251</v>
      </c>
      <c r="H216" s="26">
        <f>+Tabla2[[#This Row],[Monto Facturado DOP]]</f>
        <v>126251</v>
      </c>
      <c r="I216" s="26">
        <f>+Tabla2[[#This Row],[Monto Facturado DOP]]-Tabla2[[#This Row],[Monto Pagado DOP]]</f>
        <v>0</v>
      </c>
      <c r="J216" s="26" t="s">
        <v>575</v>
      </c>
      <c r="K216" s="24">
        <f>+Tabla2[[#This Row],[Fecha de Documento]]+15</f>
        <v>44938</v>
      </c>
    </row>
    <row r="217" spans="1:11" s="33" customFormat="1" ht="109.2" x14ac:dyDescent="0.3">
      <c r="A217" s="23">
        <v>208</v>
      </c>
      <c r="B217" s="24" t="s">
        <v>8</v>
      </c>
      <c r="C217" s="23" t="s">
        <v>451</v>
      </c>
      <c r="D217" s="24" t="s">
        <v>65</v>
      </c>
      <c r="E217" s="25" t="s">
        <v>450</v>
      </c>
      <c r="F217" s="23" t="s">
        <v>452</v>
      </c>
      <c r="G217" s="26">
        <v>323357.76</v>
      </c>
      <c r="H217" s="26">
        <f>+Tabla2[[#This Row],[Monto Facturado DOP]]</f>
        <v>323357.76</v>
      </c>
      <c r="I217" s="26">
        <f>+Tabla2[[#This Row],[Monto Facturado DOP]]-Tabla2[[#This Row],[Monto Pagado DOP]]</f>
        <v>0</v>
      </c>
      <c r="J217" s="26" t="s">
        <v>575</v>
      </c>
      <c r="K217" s="24">
        <f>+Tabla2[[#This Row],[Fecha de Documento]]+15</f>
        <v>44938</v>
      </c>
    </row>
    <row r="218" spans="1:11" s="33" customFormat="1" ht="109.2" x14ac:dyDescent="0.3">
      <c r="A218" s="23">
        <v>209</v>
      </c>
      <c r="B218" s="24" t="s">
        <v>8</v>
      </c>
      <c r="C218" s="23" t="s">
        <v>475</v>
      </c>
      <c r="D218" s="24" t="s">
        <v>65</v>
      </c>
      <c r="E218" s="25" t="s">
        <v>457</v>
      </c>
      <c r="F218" s="23" t="s">
        <v>476</v>
      </c>
      <c r="G218" s="26">
        <v>703500</v>
      </c>
      <c r="H218" s="26">
        <f>+Tabla2[[#This Row],[Monto Facturado DOP]]</f>
        <v>703500</v>
      </c>
      <c r="I218" s="26">
        <f>+Tabla2[[#This Row],[Monto Facturado DOP]]-Tabla2[[#This Row],[Monto Pagado DOP]]</f>
        <v>0</v>
      </c>
      <c r="J218" s="26" t="s">
        <v>575</v>
      </c>
      <c r="K218" s="24">
        <f>+Tabla2[[#This Row],[Fecha de Documento]]+15</f>
        <v>44938</v>
      </c>
    </row>
    <row r="219" spans="1:11" s="33" customFormat="1" ht="78" x14ac:dyDescent="0.3">
      <c r="A219" s="23">
        <v>210</v>
      </c>
      <c r="B219" s="24" t="s">
        <v>8</v>
      </c>
      <c r="C219" s="23" t="s">
        <v>241</v>
      </c>
      <c r="D219" s="24" t="s">
        <v>48</v>
      </c>
      <c r="E219" s="25" t="s">
        <v>239</v>
      </c>
      <c r="F219" s="23" t="s">
        <v>240</v>
      </c>
      <c r="G219" s="26">
        <v>256285.99</v>
      </c>
      <c r="H219" s="26">
        <f>+Tabla2[[#This Row],[Monto Facturado DOP]]</f>
        <v>256285.99</v>
      </c>
      <c r="I219" s="26">
        <f>+Tabla2[[#This Row],[Monto Facturado DOP]]-Tabla2[[#This Row],[Monto Pagado DOP]]</f>
        <v>0</v>
      </c>
      <c r="J219" s="26" t="s">
        <v>575</v>
      </c>
      <c r="K219" s="24">
        <f>+Tabla2[[#This Row],[Fecha de Documento]]+15</f>
        <v>44938</v>
      </c>
    </row>
    <row r="220" spans="1:11" s="33" customFormat="1" ht="78" x14ac:dyDescent="0.3">
      <c r="A220" s="23">
        <v>211</v>
      </c>
      <c r="B220" s="24" t="s">
        <v>8</v>
      </c>
      <c r="C220" s="23" t="s">
        <v>241</v>
      </c>
      <c r="D220" s="24" t="s">
        <v>65</v>
      </c>
      <c r="E220" s="25" t="s">
        <v>239</v>
      </c>
      <c r="F220" s="23" t="s">
        <v>240</v>
      </c>
      <c r="G220" s="26">
        <v>267175.69</v>
      </c>
      <c r="H220" s="26">
        <f>+Tabla2[[#This Row],[Monto Facturado DOP]]</f>
        <v>267175.69</v>
      </c>
      <c r="I220" s="26">
        <f>+Tabla2[[#This Row],[Monto Facturado DOP]]-Tabla2[[#This Row],[Monto Pagado DOP]]</f>
        <v>0</v>
      </c>
      <c r="J220" s="26" t="s">
        <v>575</v>
      </c>
      <c r="K220" s="24">
        <f>+Tabla2[[#This Row],[Fecha de Documento]]+15</f>
        <v>44938</v>
      </c>
    </row>
    <row r="221" spans="1:11" s="33" customFormat="1" ht="109.2" x14ac:dyDescent="0.3">
      <c r="A221" s="23">
        <v>212</v>
      </c>
      <c r="B221" s="24" t="s">
        <v>8</v>
      </c>
      <c r="C221" s="23" t="s">
        <v>285</v>
      </c>
      <c r="D221" s="24" t="s">
        <v>91</v>
      </c>
      <c r="E221" s="25" t="s">
        <v>278</v>
      </c>
      <c r="F221" s="23" t="s">
        <v>286</v>
      </c>
      <c r="G221" s="26">
        <v>159679.07999999999</v>
      </c>
      <c r="H221" s="26">
        <f>+Tabla2[[#This Row],[Monto Facturado DOP]]</f>
        <v>159679.07999999999</v>
      </c>
      <c r="I221" s="26">
        <f>+Tabla2[[#This Row],[Monto Facturado DOP]]-Tabla2[[#This Row],[Monto Pagado DOP]]</f>
        <v>0</v>
      </c>
      <c r="J221" s="26" t="s">
        <v>575</v>
      </c>
      <c r="K221" s="24">
        <f>+Tabla2[[#This Row],[Fecha de Documento]]+15</f>
        <v>44938</v>
      </c>
    </row>
    <row r="222" spans="1:11" s="33" customFormat="1" ht="93.6" x14ac:dyDescent="0.3">
      <c r="A222" s="23">
        <v>213</v>
      </c>
      <c r="B222" s="24" t="s">
        <v>8</v>
      </c>
      <c r="C222" s="23" t="s">
        <v>7</v>
      </c>
      <c r="D222" s="24" t="s">
        <v>10</v>
      </c>
      <c r="E222" s="25" t="s">
        <v>6</v>
      </c>
      <c r="F222" s="23" t="s">
        <v>9</v>
      </c>
      <c r="G222" s="26">
        <v>16638</v>
      </c>
      <c r="H222" s="26">
        <f>+Tabla2[[#This Row],[Monto Facturado DOP]]</f>
        <v>16638</v>
      </c>
      <c r="I222" s="26">
        <f>+Tabla2[[#This Row],[Monto Facturado DOP]]-Tabla2[[#This Row],[Monto Pagado DOP]]</f>
        <v>0</v>
      </c>
      <c r="J222" s="26" t="s">
        <v>575</v>
      </c>
      <c r="K222" s="24">
        <f>+Tabla2[[#This Row],[Fecha de Documento]]+15</f>
        <v>44938</v>
      </c>
    </row>
    <row r="223" spans="1:11" s="33" customFormat="1" ht="93.6" x14ac:dyDescent="0.3">
      <c r="A223" s="23">
        <v>214</v>
      </c>
      <c r="B223" s="24" t="s">
        <v>8</v>
      </c>
      <c r="C223" s="23" t="s">
        <v>7</v>
      </c>
      <c r="D223" s="24" t="s">
        <v>11</v>
      </c>
      <c r="E223" s="25" t="s">
        <v>6</v>
      </c>
      <c r="F223" s="23" t="s">
        <v>9</v>
      </c>
      <c r="G223" s="26">
        <v>16638</v>
      </c>
      <c r="H223" s="26">
        <f>+Tabla2[[#This Row],[Monto Facturado DOP]]</f>
        <v>16638</v>
      </c>
      <c r="I223" s="26">
        <f>+Tabla2[[#This Row],[Monto Facturado DOP]]-Tabla2[[#This Row],[Monto Pagado DOP]]</f>
        <v>0</v>
      </c>
      <c r="J223" s="26" t="s">
        <v>575</v>
      </c>
      <c r="K223" s="24">
        <f>+Tabla2[[#This Row],[Fecha de Documento]]+15</f>
        <v>44938</v>
      </c>
    </row>
    <row r="224" spans="1:11" s="33" customFormat="1" ht="124.8" x14ac:dyDescent="0.3">
      <c r="A224" s="23">
        <v>215</v>
      </c>
      <c r="B224" s="24" t="s">
        <v>8</v>
      </c>
      <c r="C224" s="23" t="s">
        <v>180</v>
      </c>
      <c r="D224" s="24" t="s">
        <v>69</v>
      </c>
      <c r="E224" s="25" t="s">
        <v>179</v>
      </c>
      <c r="F224" s="23" t="s">
        <v>181</v>
      </c>
      <c r="G224" s="26">
        <v>72050</v>
      </c>
      <c r="H224" s="26">
        <f>+Tabla2[[#This Row],[Monto Facturado DOP]]</f>
        <v>72050</v>
      </c>
      <c r="I224" s="26">
        <f>+Tabla2[[#This Row],[Monto Facturado DOP]]-Tabla2[[#This Row],[Monto Pagado DOP]]</f>
        <v>0</v>
      </c>
      <c r="J224" s="26" t="s">
        <v>575</v>
      </c>
      <c r="K224" s="24">
        <f>+Tabla2[[#This Row],[Fecha de Documento]]+15</f>
        <v>44938</v>
      </c>
    </row>
    <row r="225" spans="1:11" s="33" customFormat="1" ht="93.6" x14ac:dyDescent="0.3">
      <c r="A225" s="23">
        <v>216</v>
      </c>
      <c r="B225" s="24" t="s">
        <v>8</v>
      </c>
      <c r="C225" s="23" t="s">
        <v>226</v>
      </c>
      <c r="D225" s="24" t="s">
        <v>208</v>
      </c>
      <c r="E225" s="25" t="s">
        <v>207</v>
      </c>
      <c r="F225" s="23" t="s">
        <v>227</v>
      </c>
      <c r="G225" s="26">
        <v>25818.46</v>
      </c>
      <c r="H225" s="26">
        <f>+Tabla2[[#This Row],[Monto Facturado DOP]]</f>
        <v>25818.46</v>
      </c>
      <c r="I225" s="26">
        <f>+Tabla2[[#This Row],[Monto Facturado DOP]]-Tabla2[[#This Row],[Monto Pagado DOP]]</f>
        <v>0</v>
      </c>
      <c r="J225" s="26" t="s">
        <v>575</v>
      </c>
      <c r="K225" s="24">
        <f>+Tabla2[[#This Row],[Fecha de Documento]]+15</f>
        <v>44938</v>
      </c>
    </row>
    <row r="226" spans="1:11" s="33" customFormat="1" ht="93.6" x14ac:dyDescent="0.3">
      <c r="A226" s="23">
        <v>217</v>
      </c>
      <c r="B226" s="24" t="s">
        <v>8</v>
      </c>
      <c r="C226" s="23" t="s">
        <v>226</v>
      </c>
      <c r="D226" s="24" t="s">
        <v>228</v>
      </c>
      <c r="E226" s="25" t="s">
        <v>207</v>
      </c>
      <c r="F226" s="23" t="s">
        <v>227</v>
      </c>
      <c r="G226" s="26">
        <v>67.5</v>
      </c>
      <c r="H226" s="26">
        <f>+Tabla2[[#This Row],[Monto Facturado DOP]]</f>
        <v>67.5</v>
      </c>
      <c r="I226" s="26">
        <f>+Tabla2[[#This Row],[Monto Facturado DOP]]-Tabla2[[#This Row],[Monto Pagado DOP]]</f>
        <v>0</v>
      </c>
      <c r="J226" s="26" t="s">
        <v>575</v>
      </c>
      <c r="K226" s="24">
        <f>+Tabla2[[#This Row],[Fecha de Documento]]+15</f>
        <v>44938</v>
      </c>
    </row>
    <row r="227" spans="1:11" s="33" customFormat="1" ht="109.2" x14ac:dyDescent="0.3">
      <c r="A227" s="23">
        <v>218</v>
      </c>
      <c r="B227" s="24" t="s">
        <v>41</v>
      </c>
      <c r="C227" s="23" t="s">
        <v>393</v>
      </c>
      <c r="D227" s="24" t="s">
        <v>19</v>
      </c>
      <c r="E227" s="25" t="s">
        <v>390</v>
      </c>
      <c r="F227" s="23" t="s">
        <v>394</v>
      </c>
      <c r="G227" s="26">
        <v>413082.6</v>
      </c>
      <c r="H227" s="26">
        <f>+Tabla2[[#This Row],[Monto Facturado DOP]]</f>
        <v>413082.6</v>
      </c>
      <c r="I227" s="26">
        <f>+Tabla2[[#This Row],[Monto Facturado DOP]]-Tabla2[[#This Row],[Monto Pagado DOP]]</f>
        <v>0</v>
      </c>
      <c r="J227" s="26" t="s">
        <v>575</v>
      </c>
      <c r="K227" s="24">
        <f>+Tabla2[[#This Row],[Fecha de Documento]]+15</f>
        <v>44939</v>
      </c>
    </row>
    <row r="228" spans="1:11" s="33" customFormat="1" ht="93.6" x14ac:dyDescent="0.3">
      <c r="A228" s="23">
        <v>219</v>
      </c>
      <c r="B228" s="24" t="s">
        <v>41</v>
      </c>
      <c r="C228" s="23" t="s">
        <v>104</v>
      </c>
      <c r="D228" s="24" t="s">
        <v>99</v>
      </c>
      <c r="E228" s="25" t="s">
        <v>98</v>
      </c>
      <c r="F228" s="23" t="s">
        <v>105</v>
      </c>
      <c r="G228" s="26">
        <v>40000</v>
      </c>
      <c r="H228" s="26">
        <f>+Tabla2[[#This Row],[Monto Facturado DOP]]</f>
        <v>40000</v>
      </c>
      <c r="I228" s="26">
        <f>+Tabla2[[#This Row],[Monto Facturado DOP]]-Tabla2[[#This Row],[Monto Pagado DOP]]</f>
        <v>0</v>
      </c>
      <c r="J228" s="26" t="s">
        <v>575</v>
      </c>
      <c r="K228" s="24">
        <f>+Tabla2[[#This Row],[Fecha de Documento]]+15</f>
        <v>44939</v>
      </c>
    </row>
    <row r="229" spans="1:11" s="33" customFormat="1" ht="93.6" x14ac:dyDescent="0.3">
      <c r="A229" s="23">
        <v>220</v>
      </c>
      <c r="B229" s="24" t="s">
        <v>41</v>
      </c>
      <c r="C229" s="23" t="s">
        <v>104</v>
      </c>
      <c r="D229" s="24" t="s">
        <v>102</v>
      </c>
      <c r="E229" s="25" t="s">
        <v>98</v>
      </c>
      <c r="F229" s="23" t="s">
        <v>105</v>
      </c>
      <c r="G229" s="26">
        <v>34720</v>
      </c>
      <c r="H229" s="26">
        <f>+Tabla2[[#This Row],[Monto Facturado DOP]]</f>
        <v>34720</v>
      </c>
      <c r="I229" s="26">
        <f>+Tabla2[[#This Row],[Monto Facturado DOP]]-Tabla2[[#This Row],[Monto Pagado DOP]]</f>
        <v>0</v>
      </c>
      <c r="J229" s="26" t="s">
        <v>575</v>
      </c>
      <c r="K229" s="24">
        <f>+Tabla2[[#This Row],[Fecha de Documento]]+15</f>
        <v>44939</v>
      </c>
    </row>
    <row r="230" spans="1:11" s="33" customFormat="1" ht="93.6" x14ac:dyDescent="0.3">
      <c r="A230" s="23">
        <v>221</v>
      </c>
      <c r="B230" s="24" t="s">
        <v>41</v>
      </c>
      <c r="C230" s="23" t="s">
        <v>413</v>
      </c>
      <c r="D230" s="24" t="s">
        <v>247</v>
      </c>
      <c r="E230" s="25" t="s">
        <v>411</v>
      </c>
      <c r="F230" s="23" t="s">
        <v>412</v>
      </c>
      <c r="G230" s="26">
        <v>116749.2</v>
      </c>
      <c r="H230" s="26">
        <f>+Tabla2[[#This Row],[Monto Facturado DOP]]</f>
        <v>116749.2</v>
      </c>
      <c r="I230" s="26">
        <f>+Tabla2[[#This Row],[Monto Facturado DOP]]-Tabla2[[#This Row],[Monto Pagado DOP]]</f>
        <v>0</v>
      </c>
      <c r="J230" s="26" t="s">
        <v>575</v>
      </c>
      <c r="K230" s="24">
        <f>+Tabla2[[#This Row],[Fecha de Documento]]+15</f>
        <v>44939</v>
      </c>
    </row>
    <row r="231" spans="1:11" s="33" customFormat="1" ht="124.8" x14ac:dyDescent="0.3">
      <c r="A231" s="23">
        <v>222</v>
      </c>
      <c r="B231" s="24" t="s">
        <v>41</v>
      </c>
      <c r="C231" s="23" t="s">
        <v>492</v>
      </c>
      <c r="D231" s="24" t="s">
        <v>97</v>
      </c>
      <c r="E231" s="25" t="s">
        <v>491</v>
      </c>
      <c r="F231" s="23" t="s">
        <v>493</v>
      </c>
      <c r="G231" s="26">
        <v>164000</v>
      </c>
      <c r="H231" s="26">
        <f>+Tabla2[[#This Row],[Monto Facturado DOP]]</f>
        <v>164000</v>
      </c>
      <c r="I231" s="26">
        <f>+Tabla2[[#This Row],[Monto Facturado DOP]]-Tabla2[[#This Row],[Monto Pagado DOP]]</f>
        <v>0</v>
      </c>
      <c r="J231" s="26" t="s">
        <v>575</v>
      </c>
      <c r="K231" s="24">
        <f>+Tabla2[[#This Row],[Fecha de Documento]]+15</f>
        <v>44939</v>
      </c>
    </row>
    <row r="232" spans="1:11" s="33" customFormat="1" ht="78" x14ac:dyDescent="0.3">
      <c r="A232" s="23">
        <v>223</v>
      </c>
      <c r="B232" s="24" t="s">
        <v>41</v>
      </c>
      <c r="C232" s="23" t="s">
        <v>372</v>
      </c>
      <c r="D232" s="24" t="s">
        <v>374</v>
      </c>
      <c r="E232" s="25" t="s">
        <v>369</v>
      </c>
      <c r="F232" s="23" t="s">
        <v>373</v>
      </c>
      <c r="G232" s="26">
        <v>308500.07</v>
      </c>
      <c r="H232" s="26">
        <f>+Tabla2[[#This Row],[Monto Facturado DOP]]</f>
        <v>308500.07</v>
      </c>
      <c r="I232" s="26">
        <f>+Tabla2[[#This Row],[Monto Facturado DOP]]-Tabla2[[#This Row],[Monto Pagado DOP]]</f>
        <v>0</v>
      </c>
      <c r="J232" s="26" t="s">
        <v>575</v>
      </c>
      <c r="K232" s="24">
        <f>+Tabla2[[#This Row],[Fecha de Documento]]+15</f>
        <v>44939</v>
      </c>
    </row>
    <row r="233" spans="1:11" s="33" customFormat="1" ht="62.4" x14ac:dyDescent="0.3">
      <c r="A233" s="23">
        <v>224</v>
      </c>
      <c r="B233" s="24" t="s">
        <v>41</v>
      </c>
      <c r="C233" s="23" t="s">
        <v>149</v>
      </c>
      <c r="D233" s="24" t="s">
        <v>1</v>
      </c>
      <c r="E233" s="25" t="s">
        <v>145</v>
      </c>
      <c r="F233" s="23" t="s">
        <v>148</v>
      </c>
      <c r="G233" s="26">
        <v>55595.7</v>
      </c>
      <c r="H233" s="26">
        <f>+Tabla2[[#This Row],[Monto Facturado DOP]]</f>
        <v>55595.7</v>
      </c>
      <c r="I233" s="26">
        <f>+Tabla2[[#This Row],[Monto Facturado DOP]]-Tabla2[[#This Row],[Monto Pagado DOP]]</f>
        <v>0</v>
      </c>
      <c r="J233" s="26" t="s">
        <v>575</v>
      </c>
      <c r="K233" s="24">
        <f>+Tabla2[[#This Row],[Fecha de Documento]]+15</f>
        <v>44939</v>
      </c>
    </row>
    <row r="234" spans="1:11" s="33" customFormat="1" ht="109.2" x14ac:dyDescent="0.3">
      <c r="A234" s="23">
        <v>225</v>
      </c>
      <c r="B234" s="24" t="s">
        <v>41</v>
      </c>
      <c r="C234" s="23" t="s">
        <v>202</v>
      </c>
      <c r="D234" s="24" t="s">
        <v>74</v>
      </c>
      <c r="E234" s="25" t="s">
        <v>201</v>
      </c>
      <c r="F234" s="23" t="s">
        <v>203</v>
      </c>
      <c r="G234" s="26">
        <v>650000</v>
      </c>
      <c r="H234" s="26">
        <f>+Tabla2[[#This Row],[Monto Facturado DOP]]</f>
        <v>650000</v>
      </c>
      <c r="I234" s="26">
        <f>+Tabla2[[#This Row],[Monto Facturado DOP]]-Tabla2[[#This Row],[Monto Pagado DOP]]</f>
        <v>0</v>
      </c>
      <c r="J234" s="26" t="s">
        <v>575</v>
      </c>
      <c r="K234" s="24">
        <f>+Tabla2[[#This Row],[Fecha de Documento]]+15</f>
        <v>44939</v>
      </c>
    </row>
    <row r="235" spans="1:11" s="33" customFormat="1" ht="140.4" x14ac:dyDescent="0.3">
      <c r="A235" s="23">
        <v>226</v>
      </c>
      <c r="B235" s="24" t="s">
        <v>41</v>
      </c>
      <c r="C235" s="23" t="s">
        <v>404</v>
      </c>
      <c r="D235" s="24" t="s">
        <v>88</v>
      </c>
      <c r="E235" s="25" t="s">
        <v>401</v>
      </c>
      <c r="F235" s="23" t="s">
        <v>405</v>
      </c>
      <c r="G235" s="26">
        <v>160480</v>
      </c>
      <c r="H235" s="26">
        <f>+Tabla2[[#This Row],[Monto Facturado DOP]]</f>
        <v>160480</v>
      </c>
      <c r="I235" s="26">
        <f>+Tabla2[[#This Row],[Monto Facturado DOP]]-Tabla2[[#This Row],[Monto Pagado DOP]]</f>
        <v>0</v>
      </c>
      <c r="J235" s="26" t="s">
        <v>575</v>
      </c>
      <c r="K235" s="24">
        <f>+Tabla2[[#This Row],[Fecha de Documento]]+15</f>
        <v>44939</v>
      </c>
    </row>
    <row r="236" spans="1:11" s="33" customFormat="1" ht="93.6" x14ac:dyDescent="0.3">
      <c r="A236" s="23">
        <v>227</v>
      </c>
      <c r="B236" s="24" t="s">
        <v>41</v>
      </c>
      <c r="C236" s="23" t="s">
        <v>417</v>
      </c>
      <c r="D236" s="24" t="s">
        <v>11</v>
      </c>
      <c r="E236" s="25" t="s">
        <v>414</v>
      </c>
      <c r="F236" s="23" t="s">
        <v>418</v>
      </c>
      <c r="G236" s="26">
        <v>14258.34</v>
      </c>
      <c r="H236" s="26">
        <f>+Tabla2[[#This Row],[Monto Facturado DOP]]</f>
        <v>14258.34</v>
      </c>
      <c r="I236" s="26">
        <f>+Tabla2[[#This Row],[Monto Facturado DOP]]-Tabla2[[#This Row],[Monto Pagado DOP]]</f>
        <v>0</v>
      </c>
      <c r="J236" s="26" t="s">
        <v>575</v>
      </c>
      <c r="K236" s="24">
        <f>+Tabla2[[#This Row],[Fecha de Documento]]+15</f>
        <v>44939</v>
      </c>
    </row>
    <row r="237" spans="1:11" s="33" customFormat="1" ht="93.6" x14ac:dyDescent="0.3">
      <c r="A237" s="23">
        <v>228</v>
      </c>
      <c r="B237" s="24" t="s">
        <v>184</v>
      </c>
      <c r="C237" s="23" t="s">
        <v>324</v>
      </c>
      <c r="D237" s="24" t="s">
        <v>247</v>
      </c>
      <c r="E237" s="25" t="s">
        <v>323</v>
      </c>
      <c r="F237" s="23" t="s">
        <v>325</v>
      </c>
      <c r="G237" s="26">
        <v>74104</v>
      </c>
      <c r="H237" s="26">
        <f>+Tabla2[[#This Row],[Monto Facturado DOP]]</f>
        <v>74104</v>
      </c>
      <c r="I237" s="26">
        <f>+Tabla2[[#This Row],[Monto Facturado DOP]]-Tabla2[[#This Row],[Monto Pagado DOP]]</f>
        <v>0</v>
      </c>
      <c r="J237" s="26" t="s">
        <v>575</v>
      </c>
      <c r="K237" s="24">
        <f>+Tabla2[[#This Row],[Fecha de Documento]]+15</f>
        <v>44940</v>
      </c>
    </row>
    <row r="238" spans="1:11" s="33" customFormat="1" ht="93.6" x14ac:dyDescent="0.3">
      <c r="A238" s="23">
        <v>229</v>
      </c>
      <c r="B238" s="24" t="s">
        <v>184</v>
      </c>
      <c r="C238" s="23" t="s">
        <v>477</v>
      </c>
      <c r="D238" s="24" t="s">
        <v>71</v>
      </c>
      <c r="E238" s="25" t="s">
        <v>457</v>
      </c>
      <c r="F238" s="23" t="s">
        <v>478</v>
      </c>
      <c r="G238" s="26">
        <v>120000</v>
      </c>
      <c r="H238" s="26">
        <f>+Tabla2[[#This Row],[Monto Facturado DOP]]</f>
        <v>120000</v>
      </c>
      <c r="I238" s="26">
        <f>+Tabla2[[#This Row],[Monto Facturado DOP]]-Tabla2[[#This Row],[Monto Pagado DOP]]</f>
        <v>0</v>
      </c>
      <c r="J238" s="26" t="s">
        <v>575</v>
      </c>
      <c r="K238" s="24">
        <f>+Tabla2[[#This Row],[Fecha de Documento]]+15</f>
        <v>44940</v>
      </c>
    </row>
    <row r="239" spans="1:11" s="33" customFormat="1" ht="93.6" x14ac:dyDescent="0.3">
      <c r="A239" s="23">
        <v>230</v>
      </c>
      <c r="B239" s="24" t="s">
        <v>184</v>
      </c>
      <c r="C239" s="23" t="s">
        <v>477</v>
      </c>
      <c r="D239" s="24" t="s">
        <v>65</v>
      </c>
      <c r="E239" s="25" t="s">
        <v>457</v>
      </c>
      <c r="F239" s="23" t="s">
        <v>478</v>
      </c>
      <c r="G239" s="26">
        <v>135000</v>
      </c>
      <c r="H239" s="26">
        <f>+Tabla2[[#This Row],[Monto Facturado DOP]]</f>
        <v>135000</v>
      </c>
      <c r="I239" s="26">
        <f>+Tabla2[[#This Row],[Monto Facturado DOP]]-Tabla2[[#This Row],[Monto Pagado DOP]]</f>
        <v>0</v>
      </c>
      <c r="J239" s="26" t="s">
        <v>575</v>
      </c>
      <c r="K239" s="24">
        <f>+Tabla2[[#This Row],[Fecha de Documento]]+15</f>
        <v>44940</v>
      </c>
    </row>
    <row r="240" spans="1:11" s="33" customFormat="1" ht="93.6" x14ac:dyDescent="0.3">
      <c r="A240" s="23">
        <v>231</v>
      </c>
      <c r="B240" s="24" t="s">
        <v>184</v>
      </c>
      <c r="C240" s="23" t="s">
        <v>300</v>
      </c>
      <c r="D240" s="24" t="s">
        <v>302</v>
      </c>
      <c r="E240" s="25" t="s">
        <v>299</v>
      </c>
      <c r="F240" s="23" t="s">
        <v>301</v>
      </c>
      <c r="G240" s="26">
        <v>42575.040000000001</v>
      </c>
      <c r="H240" s="26">
        <f>+Tabla2[[#This Row],[Monto Facturado DOP]]</f>
        <v>42575.040000000001</v>
      </c>
      <c r="I240" s="26">
        <f>+Tabla2[[#This Row],[Monto Facturado DOP]]-Tabla2[[#This Row],[Monto Pagado DOP]]</f>
        <v>0</v>
      </c>
      <c r="J240" s="26" t="s">
        <v>575</v>
      </c>
      <c r="K240" s="24">
        <f>+Tabla2[[#This Row],[Fecha de Documento]]+15</f>
        <v>44940</v>
      </c>
    </row>
    <row r="241" spans="1:17" s="33" customFormat="1" ht="93.6" x14ac:dyDescent="0.3">
      <c r="A241" s="23">
        <v>232</v>
      </c>
      <c r="B241" s="24" t="s">
        <v>184</v>
      </c>
      <c r="C241" s="23" t="s">
        <v>300</v>
      </c>
      <c r="D241" s="24" t="s">
        <v>303</v>
      </c>
      <c r="E241" s="25" t="s">
        <v>299</v>
      </c>
      <c r="F241" s="23" t="s">
        <v>301</v>
      </c>
      <c r="G241" s="26">
        <v>101992</v>
      </c>
      <c r="H241" s="26">
        <f>+Tabla2[[#This Row],[Monto Facturado DOP]]</f>
        <v>101992</v>
      </c>
      <c r="I241" s="26">
        <f>+Tabla2[[#This Row],[Monto Facturado DOP]]-Tabla2[[#This Row],[Monto Pagado DOP]]</f>
        <v>0</v>
      </c>
      <c r="J241" s="26" t="s">
        <v>575</v>
      </c>
      <c r="K241" s="24">
        <f>+Tabla2[[#This Row],[Fecha de Documento]]+15</f>
        <v>44940</v>
      </c>
    </row>
    <row r="242" spans="1:17" s="33" customFormat="1" ht="93.6" x14ac:dyDescent="0.3">
      <c r="A242" s="23">
        <v>233</v>
      </c>
      <c r="B242" s="24" t="s">
        <v>184</v>
      </c>
      <c r="C242" s="23" t="s">
        <v>300</v>
      </c>
      <c r="D242" s="24" t="s">
        <v>222</v>
      </c>
      <c r="E242" s="25" t="s">
        <v>299</v>
      </c>
      <c r="F242" s="23" t="s">
        <v>301</v>
      </c>
      <c r="G242" s="26">
        <v>241641.37</v>
      </c>
      <c r="H242" s="26">
        <f>+Tabla2[[#This Row],[Monto Facturado DOP]]</f>
        <v>241641.37</v>
      </c>
      <c r="I242" s="26">
        <f>+Tabla2[[#This Row],[Monto Facturado DOP]]-Tabla2[[#This Row],[Monto Pagado DOP]]</f>
        <v>0</v>
      </c>
      <c r="J242" s="26" t="s">
        <v>575</v>
      </c>
      <c r="K242" s="24">
        <f>+Tabla2[[#This Row],[Fecha de Documento]]+15</f>
        <v>44940</v>
      </c>
    </row>
    <row r="243" spans="1:17" s="33" customFormat="1" ht="93.6" x14ac:dyDescent="0.3">
      <c r="A243" s="23">
        <v>234</v>
      </c>
      <c r="B243" s="24" t="s">
        <v>184</v>
      </c>
      <c r="C243" s="23" t="s">
        <v>300</v>
      </c>
      <c r="D243" s="24" t="s">
        <v>304</v>
      </c>
      <c r="E243" s="25" t="s">
        <v>299</v>
      </c>
      <c r="F243" s="23" t="s">
        <v>301</v>
      </c>
      <c r="G243" s="26">
        <v>181622.81</v>
      </c>
      <c r="H243" s="26">
        <f>+Tabla2[[#This Row],[Monto Facturado DOP]]</f>
        <v>181622.81</v>
      </c>
      <c r="I243" s="26">
        <f>+Tabla2[[#This Row],[Monto Facturado DOP]]-Tabla2[[#This Row],[Monto Pagado DOP]]</f>
        <v>0</v>
      </c>
      <c r="J243" s="26" t="s">
        <v>575</v>
      </c>
      <c r="K243" s="24">
        <f>+Tabla2[[#This Row],[Fecha de Documento]]+15</f>
        <v>44940</v>
      </c>
    </row>
    <row r="244" spans="1:17" s="33" customFormat="1" ht="93.6" x14ac:dyDescent="0.3">
      <c r="A244" s="23">
        <v>235</v>
      </c>
      <c r="B244" s="24" t="s">
        <v>184</v>
      </c>
      <c r="C244" s="23" t="s">
        <v>300</v>
      </c>
      <c r="D244" s="24" t="s">
        <v>247</v>
      </c>
      <c r="E244" s="25" t="s">
        <v>299</v>
      </c>
      <c r="F244" s="23" t="s">
        <v>301</v>
      </c>
      <c r="G244" s="26">
        <v>225582.86</v>
      </c>
      <c r="H244" s="26">
        <f>+Tabla2[[#This Row],[Monto Facturado DOP]]</f>
        <v>225582.86</v>
      </c>
      <c r="I244" s="26">
        <f>+Tabla2[[#This Row],[Monto Facturado DOP]]-Tabla2[[#This Row],[Monto Pagado DOP]]</f>
        <v>0</v>
      </c>
      <c r="J244" s="26" t="s">
        <v>575</v>
      </c>
      <c r="K244" s="24">
        <f>+Tabla2[[#This Row],[Fecha de Documento]]+15</f>
        <v>44940</v>
      </c>
    </row>
    <row r="245" spans="1:17" s="33" customFormat="1" ht="93.6" x14ac:dyDescent="0.3">
      <c r="A245" s="23">
        <v>236</v>
      </c>
      <c r="B245" s="24" t="s">
        <v>184</v>
      </c>
      <c r="C245" s="23" t="s">
        <v>300</v>
      </c>
      <c r="D245" s="24" t="s">
        <v>168</v>
      </c>
      <c r="E245" s="25" t="s">
        <v>299</v>
      </c>
      <c r="F245" s="23" t="s">
        <v>301</v>
      </c>
      <c r="G245" s="26">
        <v>4939.2</v>
      </c>
      <c r="H245" s="26">
        <f>+Tabla2[[#This Row],[Monto Facturado DOP]]</f>
        <v>4939.2</v>
      </c>
      <c r="I245" s="26">
        <f>+Tabla2[[#This Row],[Monto Facturado DOP]]-Tabla2[[#This Row],[Monto Pagado DOP]]</f>
        <v>0</v>
      </c>
      <c r="J245" s="26" t="s">
        <v>575</v>
      </c>
      <c r="K245" s="24">
        <f>+Tabla2[[#This Row],[Fecha de Documento]]+15</f>
        <v>44940</v>
      </c>
    </row>
    <row r="246" spans="1:17" s="33" customFormat="1" ht="93.6" x14ac:dyDescent="0.3">
      <c r="A246" s="23">
        <v>237</v>
      </c>
      <c r="B246" s="24" t="s">
        <v>184</v>
      </c>
      <c r="C246" s="23" t="s">
        <v>300</v>
      </c>
      <c r="D246" s="24" t="s">
        <v>58</v>
      </c>
      <c r="E246" s="25" t="s">
        <v>299</v>
      </c>
      <c r="F246" s="23" t="s">
        <v>301</v>
      </c>
      <c r="G246" s="26">
        <v>259213.92</v>
      </c>
      <c r="H246" s="26">
        <f>+Tabla2[[#This Row],[Monto Facturado DOP]]</f>
        <v>259213.92</v>
      </c>
      <c r="I246" s="26">
        <f>+Tabla2[[#This Row],[Monto Facturado DOP]]-Tabla2[[#This Row],[Monto Pagado DOP]]</f>
        <v>0</v>
      </c>
      <c r="J246" s="26" t="s">
        <v>575</v>
      </c>
      <c r="K246" s="24">
        <f>+Tabla2[[#This Row],[Fecha de Documento]]+15</f>
        <v>44940</v>
      </c>
    </row>
    <row r="247" spans="1:17" s="33" customFormat="1" ht="109.2" x14ac:dyDescent="0.3">
      <c r="A247" s="23">
        <v>238</v>
      </c>
      <c r="B247" s="24" t="s">
        <v>184</v>
      </c>
      <c r="C247" s="23" t="s">
        <v>229</v>
      </c>
      <c r="D247" s="24" t="s">
        <v>160</v>
      </c>
      <c r="E247" s="25" t="s">
        <v>207</v>
      </c>
      <c r="F247" s="23" t="s">
        <v>230</v>
      </c>
      <c r="G247" s="26">
        <v>1027268.73</v>
      </c>
      <c r="H247" s="26">
        <f>+Tabla2[[#This Row],[Monto Facturado DOP]]</f>
        <v>1027268.73</v>
      </c>
      <c r="I247" s="26">
        <f>+Tabla2[[#This Row],[Monto Facturado DOP]]-Tabla2[[#This Row],[Monto Pagado DOP]]</f>
        <v>0</v>
      </c>
      <c r="J247" s="26" t="s">
        <v>575</v>
      </c>
      <c r="K247" s="24">
        <f>+Tabla2[[#This Row],[Fecha de Documento]]+15</f>
        <v>44940</v>
      </c>
    </row>
    <row r="248" spans="1:17" s="33" customFormat="1" ht="109.2" x14ac:dyDescent="0.3">
      <c r="A248" s="23">
        <v>239</v>
      </c>
      <c r="B248" s="24" t="s">
        <v>184</v>
      </c>
      <c r="C248" s="23" t="s">
        <v>229</v>
      </c>
      <c r="D248" s="24" t="s">
        <v>231</v>
      </c>
      <c r="E248" s="25" t="s">
        <v>207</v>
      </c>
      <c r="F248" s="23" t="s">
        <v>230</v>
      </c>
      <c r="G248" s="26">
        <v>201312.94</v>
      </c>
      <c r="H248" s="26">
        <f>+Tabla2[[#This Row],[Monto Facturado DOP]]</f>
        <v>201312.94</v>
      </c>
      <c r="I248" s="26">
        <f>+Tabla2[[#This Row],[Monto Facturado DOP]]-Tabla2[[#This Row],[Monto Pagado DOP]]</f>
        <v>0</v>
      </c>
      <c r="J248" s="26" t="s">
        <v>575</v>
      </c>
      <c r="K248" s="24">
        <f>+Tabla2[[#This Row],[Fecha de Documento]]+15</f>
        <v>44940</v>
      </c>
    </row>
    <row r="249" spans="1:17" s="33" customFormat="1" ht="109.2" x14ac:dyDescent="0.3">
      <c r="A249" s="23">
        <v>240</v>
      </c>
      <c r="B249" s="24" t="s">
        <v>184</v>
      </c>
      <c r="C249" s="23" t="s">
        <v>229</v>
      </c>
      <c r="D249" s="24" t="s">
        <v>232</v>
      </c>
      <c r="E249" s="25" t="s">
        <v>207</v>
      </c>
      <c r="F249" s="23" t="s">
        <v>230</v>
      </c>
      <c r="G249" s="26">
        <v>53250</v>
      </c>
      <c r="H249" s="26">
        <f>+Tabla2[[#This Row],[Monto Facturado DOP]]</f>
        <v>53250</v>
      </c>
      <c r="I249" s="26">
        <f>+Tabla2[[#This Row],[Monto Facturado DOP]]-Tabla2[[#This Row],[Monto Pagado DOP]]</f>
        <v>0</v>
      </c>
      <c r="J249" s="26" t="s">
        <v>575</v>
      </c>
      <c r="K249" s="24">
        <f>+Tabla2[[#This Row],[Fecha de Documento]]+15</f>
        <v>44940</v>
      </c>
    </row>
    <row r="250" spans="1:17" s="33" customFormat="1" ht="109.2" x14ac:dyDescent="0.3">
      <c r="A250" s="23">
        <v>241</v>
      </c>
      <c r="B250" s="24" t="s">
        <v>184</v>
      </c>
      <c r="C250" s="23" t="s">
        <v>229</v>
      </c>
      <c r="D250" s="24" t="s">
        <v>233</v>
      </c>
      <c r="E250" s="25" t="s">
        <v>207</v>
      </c>
      <c r="F250" s="23" t="s">
        <v>230</v>
      </c>
      <c r="G250" s="26">
        <v>811297.97</v>
      </c>
      <c r="H250" s="26">
        <f>+Tabla2[[#This Row],[Monto Facturado DOP]]</f>
        <v>811297.97</v>
      </c>
      <c r="I250" s="26">
        <f>+Tabla2[[#This Row],[Monto Facturado DOP]]-Tabla2[[#This Row],[Monto Pagado DOP]]</f>
        <v>0</v>
      </c>
      <c r="J250" s="26" t="s">
        <v>575</v>
      </c>
      <c r="K250" s="24">
        <f>+Tabla2[[#This Row],[Fecha de Documento]]+15</f>
        <v>44940</v>
      </c>
    </row>
    <row r="251" spans="1:17" s="33" customFormat="1" ht="109.2" x14ac:dyDescent="0.3">
      <c r="A251" s="23">
        <v>242</v>
      </c>
      <c r="B251" s="24" t="s">
        <v>184</v>
      </c>
      <c r="C251" s="23" t="s">
        <v>229</v>
      </c>
      <c r="D251" s="24" t="s">
        <v>225</v>
      </c>
      <c r="E251" s="25" t="s">
        <v>207</v>
      </c>
      <c r="F251" s="23" t="s">
        <v>230</v>
      </c>
      <c r="G251" s="26">
        <v>138019.60999999999</v>
      </c>
      <c r="H251" s="26">
        <f>+Tabla2[[#This Row],[Monto Facturado DOP]]</f>
        <v>138019.60999999999</v>
      </c>
      <c r="I251" s="26">
        <f>+Tabla2[[#This Row],[Monto Facturado DOP]]-Tabla2[[#This Row],[Monto Pagado DOP]]</f>
        <v>0</v>
      </c>
      <c r="J251" s="26" t="s">
        <v>575</v>
      </c>
      <c r="K251" s="24">
        <f>+Tabla2[[#This Row],[Fecha de Documento]]+15</f>
        <v>44940</v>
      </c>
    </row>
    <row r="252" spans="1:17" s="33" customFormat="1" ht="109.2" x14ac:dyDescent="0.3">
      <c r="A252" s="23">
        <v>243</v>
      </c>
      <c r="B252" s="24" t="s">
        <v>184</v>
      </c>
      <c r="C252" s="23" t="s">
        <v>431</v>
      </c>
      <c r="D252" s="24" t="s">
        <v>15</v>
      </c>
      <c r="E252" s="25" t="s">
        <v>430</v>
      </c>
      <c r="F252" s="23" t="s">
        <v>432</v>
      </c>
      <c r="G252" s="26">
        <v>89960.01</v>
      </c>
      <c r="H252" s="26">
        <f>+Tabla2[[#This Row],[Monto Facturado DOP]]</f>
        <v>89960.01</v>
      </c>
      <c r="I252" s="26">
        <f>+Tabla2[[#This Row],[Monto Facturado DOP]]-Tabla2[[#This Row],[Monto Pagado DOP]]</f>
        <v>0</v>
      </c>
      <c r="J252" s="26" t="s">
        <v>575</v>
      </c>
      <c r="K252" s="24">
        <f>+Tabla2[[#This Row],[Fecha de Documento]]+15</f>
        <v>44940</v>
      </c>
    </row>
    <row r="253" spans="1:17" s="33" customFormat="1" ht="78" x14ac:dyDescent="0.3">
      <c r="A253" s="23">
        <v>244</v>
      </c>
      <c r="B253" s="24" t="s">
        <v>184</v>
      </c>
      <c r="C253" s="23" t="s">
        <v>479</v>
      </c>
      <c r="D253" s="24" t="s">
        <v>65</v>
      </c>
      <c r="E253" s="25" t="s">
        <v>457</v>
      </c>
      <c r="F253" s="23" t="s">
        <v>480</v>
      </c>
      <c r="G253" s="26">
        <v>100430.9</v>
      </c>
      <c r="H253" s="26">
        <f>+Tabla2[[#This Row],[Monto Facturado DOP]]</f>
        <v>100430.9</v>
      </c>
      <c r="I253" s="26">
        <f>+Tabla2[[#This Row],[Monto Facturado DOP]]-Tabla2[[#This Row],[Monto Pagado DOP]]</f>
        <v>0</v>
      </c>
      <c r="J253" s="26" t="s">
        <v>575</v>
      </c>
      <c r="K253" s="24">
        <f>+Tabla2[[#This Row],[Fecha de Documento]]+15</f>
        <v>44940</v>
      </c>
    </row>
    <row r="254" spans="1:17" s="33" customFormat="1" ht="78" x14ac:dyDescent="0.3">
      <c r="A254" s="23">
        <v>245</v>
      </c>
      <c r="B254" s="24" t="s">
        <v>184</v>
      </c>
      <c r="C254" s="23" t="s">
        <v>479</v>
      </c>
      <c r="D254" s="24" t="s">
        <v>134</v>
      </c>
      <c r="E254" s="25" t="s">
        <v>457</v>
      </c>
      <c r="F254" s="23" t="s">
        <v>480</v>
      </c>
      <c r="G254" s="26">
        <v>84073.04</v>
      </c>
      <c r="H254" s="26">
        <f>+Tabla2[[#This Row],[Monto Facturado DOP]]</f>
        <v>84073.04</v>
      </c>
      <c r="I254" s="26">
        <f>+Tabla2[[#This Row],[Monto Facturado DOP]]-Tabla2[[#This Row],[Monto Pagado DOP]]</f>
        <v>0</v>
      </c>
      <c r="J254" s="26" t="s">
        <v>575</v>
      </c>
      <c r="K254" s="24">
        <f>+Tabla2[[#This Row],[Fecha de Documento]]+15</f>
        <v>44940</v>
      </c>
    </row>
    <row r="255" spans="1:17" s="33" customFormat="1" ht="93.6" x14ac:dyDescent="0.3">
      <c r="A255" s="14">
        <v>246</v>
      </c>
      <c r="B255" s="15" t="s">
        <v>184</v>
      </c>
      <c r="C255" s="14" t="s">
        <v>521</v>
      </c>
      <c r="D255" s="15" t="s">
        <v>54</v>
      </c>
      <c r="E255" s="16" t="s">
        <v>520</v>
      </c>
      <c r="F255" s="14" t="s">
        <v>522</v>
      </c>
      <c r="G255" s="17">
        <v>4750</v>
      </c>
      <c r="H255" s="17">
        <f>+Tabla2[[#This Row],[Monto Facturado DOP]]</f>
        <v>4750</v>
      </c>
      <c r="I255" s="17">
        <f>+Tabla2[[#This Row],[Monto Facturado DOP]]-Tabla2[[#This Row],[Monto Pagado DOP]]</f>
        <v>0</v>
      </c>
      <c r="J255" s="17" t="s">
        <v>575</v>
      </c>
      <c r="K255" s="15">
        <f>+Tabla2[[#This Row],[Fecha de Documento]]+15</f>
        <v>44940</v>
      </c>
    </row>
    <row r="256" spans="1:17" s="33" customFormat="1" ht="15.6" x14ac:dyDescent="0.3">
      <c r="A256" s="18" t="s">
        <v>580</v>
      </c>
      <c r="B256" s="19"/>
      <c r="C256" s="18"/>
      <c r="D256" s="19"/>
      <c r="E256" s="20"/>
      <c r="F256" s="18"/>
      <c r="G256" s="21">
        <f>SUBTOTAL(109,Tabla2[Monto Facturado DOP])</f>
        <v>80113451.970000029</v>
      </c>
      <c r="H256" s="21">
        <f>SUBTOTAL(109,Tabla2[Monto Pagado DOP])</f>
        <v>80113451.970000029</v>
      </c>
      <c r="I256" s="22"/>
      <c r="J256" s="22"/>
      <c r="K256" s="19"/>
      <c r="Q256" s="34"/>
    </row>
    <row r="257" spans="1:11" s="27" customFormat="1" ht="18" x14ac:dyDescent="0.35">
      <c r="G257" s="28"/>
      <c r="K257" s="29"/>
    </row>
    <row r="258" spans="1:11" s="27" customFormat="1" ht="18" x14ac:dyDescent="0.35">
      <c r="G258" s="28"/>
      <c r="K258" s="29"/>
    </row>
    <row r="259" spans="1:11" s="27" customFormat="1" ht="18" x14ac:dyDescent="0.35">
      <c r="G259" s="28"/>
      <c r="K259" s="29"/>
    </row>
    <row r="260" spans="1:11" s="27" customFormat="1" ht="18" x14ac:dyDescent="0.35">
      <c r="G260" s="28"/>
      <c r="K260" s="29"/>
    </row>
    <row r="261" spans="1:11" s="27" customFormat="1" ht="18" x14ac:dyDescent="0.35">
      <c r="G261" s="28"/>
      <c r="K261" s="29"/>
    </row>
    <row r="262" spans="1:11" s="27" customFormat="1" ht="18" x14ac:dyDescent="0.35">
      <c r="G262" s="28"/>
      <c r="K262" s="29"/>
    </row>
    <row r="263" spans="1:11" s="27" customFormat="1" ht="18" x14ac:dyDescent="0.35">
      <c r="G263" s="28"/>
      <c r="K263" s="29"/>
    </row>
    <row r="264" spans="1:11" s="32" customFormat="1" ht="18" x14ac:dyDescent="0.35">
      <c r="A264" s="30"/>
      <c r="B264" s="30"/>
      <c r="C264" s="30"/>
      <c r="D264" s="30"/>
      <c r="E264" s="30"/>
      <c r="F264" s="30"/>
      <c r="G264" s="31"/>
      <c r="H264" s="30"/>
      <c r="I264" s="30"/>
      <c r="J264" s="30"/>
      <c r="K264" s="30"/>
    </row>
    <row r="265" spans="1:11" s="32" customFormat="1" ht="18" x14ac:dyDescent="0.35">
      <c r="A265" s="36" t="s">
        <v>582</v>
      </c>
      <c r="B265" s="36"/>
      <c r="C265" s="36"/>
      <c r="D265" s="36"/>
      <c r="E265" s="36"/>
      <c r="F265" s="36"/>
      <c r="G265" s="36"/>
      <c r="H265" s="36"/>
      <c r="I265" s="36"/>
      <c r="J265" s="36"/>
      <c r="K265" s="36"/>
    </row>
    <row r="266" spans="1:11" s="32" customFormat="1" ht="18" x14ac:dyDescent="0.35">
      <c r="A266" s="37" t="s">
        <v>583</v>
      </c>
      <c r="B266" s="37"/>
      <c r="C266" s="37"/>
      <c r="D266" s="37"/>
      <c r="E266" s="37"/>
      <c r="F266" s="37"/>
      <c r="G266" s="37"/>
      <c r="H266" s="37"/>
      <c r="I266" s="37"/>
      <c r="J266" s="37"/>
      <c r="K266" s="37"/>
    </row>
  </sheetData>
  <mergeCells count="5">
    <mergeCell ref="A5:K5"/>
    <mergeCell ref="A6:K6"/>
    <mergeCell ref="A7:K7"/>
    <mergeCell ref="A265:K265"/>
    <mergeCell ref="A266:K266"/>
  </mergeCells>
  <phoneticPr fontId="2" type="noConversion"/>
  <printOptions horizontalCentered="1"/>
  <pageMargins left="0.31496062992125984" right="0.31496062992125984" top="0.35433070866141736" bottom="0.35433070866141736" header="0.19685039370078741" footer="0.19685039370078741"/>
  <pageSetup scale="50" fitToHeight="0" orientation="portrait" r:id="rId1"/>
  <headerFooter>
    <oddFooter>&amp;C&amp;P DE &amp;N</oddFooter>
  </headerFooter>
  <rowBreaks count="2" manualBreakCount="2">
    <brk id="231" max="10" man="1"/>
    <brk id="242" max="10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TipoDocRespaldo</vt:lpstr>
      <vt:lpstr>TipoDocRespaldo!Área_de_impresión</vt:lpstr>
      <vt:lpstr>TipoDocRespaldo!Títulos_a_imprimir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Betania Cordero Tiburcio</cp:lastModifiedBy>
  <cp:lastPrinted>2023-01-18T19:37:19Z</cp:lastPrinted>
  <dcterms:created xsi:type="dcterms:W3CDTF">2023-01-18T19:10:56Z</dcterms:created>
  <dcterms:modified xsi:type="dcterms:W3CDTF">2024-12-23T20:00:56Z</dcterms:modified>
</cp:coreProperties>
</file>