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lenys.delgado\Documents\AÑO 2021\NOMINA DEL PORTAL TRANSPARENCIA\NOMINAS DEL PORTAL TRANSPARENCIA - SEPT 2021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_FilterDatabase" localSheetId="0" hidden="1">Hoja1!$A$15:$W$15</definedName>
    <definedName name="_xlnm.Print_Titles" localSheetId="0">Hoja1!$2:$15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4" i="1" l="1"/>
  <c r="M70" i="1"/>
  <c r="M468" i="1"/>
  <c r="M361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126" i="1"/>
  <c r="M127" i="1"/>
  <c r="M128" i="1"/>
  <c r="M129" i="1"/>
  <c r="M130" i="1"/>
  <c r="M114" i="1"/>
  <c r="M115" i="1"/>
  <c r="M116" i="1"/>
  <c r="M117" i="1"/>
  <c r="M118" i="1"/>
  <c r="M119" i="1"/>
  <c r="M120" i="1"/>
  <c r="M121" i="1"/>
  <c r="M122" i="1"/>
  <c r="M123" i="1"/>
  <c r="M84" i="1"/>
  <c r="M85" i="1"/>
  <c r="M86" i="1"/>
  <c r="M87" i="1"/>
  <c r="M88" i="1"/>
  <c r="M89" i="1"/>
  <c r="M90" i="1"/>
  <c r="M91" i="1"/>
  <c r="M82" i="1"/>
  <c r="M77" i="1"/>
  <c r="M78" i="1"/>
  <c r="M79" i="1"/>
  <c r="M80" i="1"/>
  <c r="M81" i="1"/>
  <c r="M75" i="1"/>
  <c r="M68" i="1"/>
  <c r="M69" i="1"/>
  <c r="M71" i="1"/>
  <c r="M72" i="1"/>
  <c r="M73" i="1"/>
  <c r="M74" i="1"/>
  <c r="M76" i="1"/>
  <c r="M83" i="1"/>
  <c r="M58" i="1"/>
  <c r="M59" i="1"/>
  <c r="M60" i="1"/>
  <c r="M61" i="1"/>
  <c r="M62" i="1"/>
  <c r="M63" i="1"/>
  <c r="M64" i="1"/>
  <c r="M65" i="1"/>
  <c r="M50" i="1"/>
  <c r="M51" i="1"/>
  <c r="M52" i="1"/>
  <c r="M53" i="1"/>
  <c r="M45" i="1"/>
  <c r="M46" i="1"/>
  <c r="M47" i="1"/>
  <c r="M549" i="1"/>
  <c r="M550" i="1"/>
  <c r="M551" i="1"/>
  <c r="M538" i="1"/>
  <c r="M539" i="1"/>
  <c r="M540" i="1"/>
  <c r="M541" i="1"/>
  <c r="M542" i="1"/>
  <c r="M543" i="1"/>
  <c r="M544" i="1"/>
  <c r="M545" i="1"/>
  <c r="M546" i="1"/>
  <c r="M515" i="1"/>
  <c r="M401" i="1"/>
  <c r="M304" i="1"/>
  <c r="M297" i="1"/>
  <c r="M292" i="1"/>
  <c r="M233" i="1"/>
  <c r="M173" i="1"/>
  <c r="M142" i="1"/>
  <c r="M97" i="1"/>
  <c r="M547" i="1"/>
  <c r="M536" i="1"/>
  <c r="M532" i="1"/>
  <c r="M533" i="1"/>
  <c r="M527" i="1"/>
  <c r="M525" i="1"/>
  <c r="M519" i="1"/>
  <c r="M517" i="1"/>
  <c r="M512" i="1"/>
  <c r="M503" i="1"/>
  <c r="M504" i="1"/>
  <c r="M508" i="1"/>
  <c r="M501" i="1"/>
  <c r="M497" i="1"/>
  <c r="M482" i="1"/>
  <c r="M473" i="1"/>
  <c r="M476" i="1"/>
  <c r="M465" i="1"/>
  <c r="M466" i="1"/>
  <c r="M434" i="1"/>
  <c r="M423" i="1"/>
  <c r="M420" i="1"/>
  <c r="M421" i="1"/>
  <c r="M417" i="1"/>
  <c r="M414" i="1"/>
  <c r="M410" i="1"/>
  <c r="M403" i="1"/>
  <c r="M398" i="1"/>
  <c r="M389" i="1"/>
  <c r="M383" i="1"/>
  <c r="M381" i="1"/>
  <c r="M370" i="1"/>
  <c r="M354" i="1"/>
  <c r="M333" i="1"/>
  <c r="M332" i="1"/>
  <c r="M330" i="1"/>
  <c r="M318" i="1"/>
  <c r="M317" i="1"/>
  <c r="M316" i="1"/>
  <c r="M312" i="1"/>
  <c r="M291" i="1"/>
  <c r="M290" i="1"/>
  <c r="M286" i="1"/>
  <c r="M275" i="1"/>
  <c r="M270" i="1"/>
  <c r="M265" i="1"/>
  <c r="M258" i="1"/>
  <c r="M255" i="1"/>
  <c r="M252" i="1"/>
  <c r="M244" i="1"/>
  <c r="M246" i="1"/>
  <c r="M242" i="1"/>
  <c r="M241" i="1"/>
  <c r="M236" i="1"/>
  <c r="M235" i="1"/>
  <c r="M228" i="1"/>
  <c r="M227" i="1"/>
  <c r="M210" i="1"/>
  <c r="M201" i="1"/>
  <c r="M198" i="1"/>
  <c r="M192" i="1"/>
  <c r="M185" i="1"/>
  <c r="M170" i="1"/>
  <c r="M168" i="1"/>
  <c r="M165" i="1"/>
  <c r="M162" i="1"/>
  <c r="M159" i="1"/>
  <c r="M156" i="1"/>
  <c r="M154" i="1"/>
  <c r="M152" i="1"/>
  <c r="M148" i="1"/>
  <c r="M145" i="1"/>
  <c r="M144" i="1"/>
  <c r="M141" i="1"/>
  <c r="M137" i="1"/>
  <c r="M133" i="1"/>
  <c r="M132" i="1"/>
  <c r="M131" i="1"/>
  <c r="M124" i="1"/>
  <c r="M112" i="1"/>
  <c r="M55" i="1"/>
  <c r="M43" i="1"/>
  <c r="A19" i="1"/>
  <c r="A20" i="1" s="1"/>
  <c r="A22" i="1" s="1"/>
  <c r="A23" i="1" s="1"/>
  <c r="A25" i="1" s="1"/>
  <c r="A27" i="1" s="1"/>
  <c r="A28" i="1" s="1"/>
  <c r="A30" i="1" s="1"/>
  <c r="A32" i="1" s="1"/>
  <c r="A34" i="1" s="1"/>
  <c r="A36" i="1" s="1"/>
  <c r="A39" i="1" s="1"/>
  <c r="A41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1" i="1" s="1"/>
  <c r="A103" i="1" s="1"/>
  <c r="A106" i="1" s="1"/>
  <c r="A108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O553" i="1"/>
  <c r="N553" i="1"/>
  <c r="M553" i="1"/>
  <c r="L553" i="1"/>
  <c r="K553" i="1"/>
  <c r="R509" i="1"/>
  <c r="S553" i="1" l="1"/>
  <c r="U553" i="1" s="1"/>
  <c r="T553" i="1"/>
  <c r="Q553" i="1"/>
  <c r="O551" i="1"/>
  <c r="N551" i="1"/>
  <c r="L551" i="1"/>
  <c r="K551" i="1"/>
  <c r="O550" i="1"/>
  <c r="N550" i="1"/>
  <c r="L550" i="1"/>
  <c r="K550" i="1"/>
  <c r="O549" i="1"/>
  <c r="N549" i="1"/>
  <c r="L549" i="1"/>
  <c r="K549" i="1"/>
  <c r="O548" i="1"/>
  <c r="N548" i="1"/>
  <c r="M548" i="1"/>
  <c r="L548" i="1"/>
  <c r="K548" i="1"/>
  <c r="O547" i="1"/>
  <c r="N547" i="1"/>
  <c r="L547" i="1"/>
  <c r="K547" i="1"/>
  <c r="O546" i="1"/>
  <c r="N546" i="1"/>
  <c r="L546" i="1"/>
  <c r="K546" i="1"/>
  <c r="O545" i="1"/>
  <c r="N545" i="1"/>
  <c r="L545" i="1"/>
  <c r="K545" i="1"/>
  <c r="O544" i="1"/>
  <c r="N544" i="1"/>
  <c r="L544" i="1"/>
  <c r="K544" i="1"/>
  <c r="O543" i="1"/>
  <c r="N543" i="1"/>
  <c r="L543" i="1"/>
  <c r="K543" i="1"/>
  <c r="O542" i="1"/>
  <c r="N542" i="1"/>
  <c r="L542" i="1"/>
  <c r="K542" i="1"/>
  <c r="O541" i="1"/>
  <c r="N541" i="1"/>
  <c r="L541" i="1"/>
  <c r="K541" i="1"/>
  <c r="O540" i="1"/>
  <c r="N540" i="1"/>
  <c r="L540" i="1"/>
  <c r="K540" i="1"/>
  <c r="O539" i="1"/>
  <c r="N539" i="1"/>
  <c r="L539" i="1"/>
  <c r="K539" i="1"/>
  <c r="O538" i="1"/>
  <c r="N538" i="1"/>
  <c r="L538" i="1"/>
  <c r="K538" i="1"/>
  <c r="O537" i="1"/>
  <c r="N537" i="1"/>
  <c r="M537" i="1"/>
  <c r="L537" i="1"/>
  <c r="K537" i="1"/>
  <c r="O536" i="1"/>
  <c r="N536" i="1"/>
  <c r="L536" i="1"/>
  <c r="K536" i="1"/>
  <c r="O535" i="1"/>
  <c r="N535" i="1"/>
  <c r="M535" i="1"/>
  <c r="L535" i="1"/>
  <c r="K535" i="1"/>
  <c r="O534" i="1"/>
  <c r="N534" i="1"/>
  <c r="M534" i="1"/>
  <c r="L534" i="1"/>
  <c r="K534" i="1"/>
  <c r="O533" i="1"/>
  <c r="N533" i="1"/>
  <c r="L533" i="1"/>
  <c r="K533" i="1"/>
  <c r="O532" i="1"/>
  <c r="N532" i="1"/>
  <c r="L532" i="1"/>
  <c r="K532" i="1"/>
  <c r="O531" i="1"/>
  <c r="N531" i="1"/>
  <c r="M531" i="1"/>
  <c r="L531" i="1"/>
  <c r="K531" i="1"/>
  <c r="O530" i="1"/>
  <c r="N530" i="1"/>
  <c r="M530" i="1"/>
  <c r="L530" i="1"/>
  <c r="K530" i="1"/>
  <c r="O529" i="1"/>
  <c r="N529" i="1"/>
  <c r="M529" i="1"/>
  <c r="L529" i="1"/>
  <c r="K529" i="1"/>
  <c r="O528" i="1"/>
  <c r="N528" i="1"/>
  <c r="M528" i="1"/>
  <c r="L528" i="1"/>
  <c r="K528" i="1"/>
  <c r="O527" i="1"/>
  <c r="N527" i="1"/>
  <c r="L527" i="1"/>
  <c r="K527" i="1"/>
  <c r="O526" i="1"/>
  <c r="N526" i="1"/>
  <c r="M526" i="1"/>
  <c r="L526" i="1"/>
  <c r="K526" i="1"/>
  <c r="O525" i="1"/>
  <c r="N525" i="1"/>
  <c r="L525" i="1"/>
  <c r="K525" i="1"/>
  <c r="O524" i="1"/>
  <c r="N524" i="1"/>
  <c r="M524" i="1"/>
  <c r="L524" i="1"/>
  <c r="K524" i="1"/>
  <c r="O523" i="1"/>
  <c r="N523" i="1"/>
  <c r="M523" i="1"/>
  <c r="L523" i="1"/>
  <c r="K523" i="1"/>
  <c r="O522" i="1"/>
  <c r="N522" i="1"/>
  <c r="M522" i="1"/>
  <c r="L522" i="1"/>
  <c r="K522" i="1"/>
  <c r="O521" i="1"/>
  <c r="N521" i="1"/>
  <c r="M521" i="1"/>
  <c r="L521" i="1"/>
  <c r="K521" i="1"/>
  <c r="O520" i="1"/>
  <c r="N520" i="1"/>
  <c r="M520" i="1"/>
  <c r="L520" i="1"/>
  <c r="K520" i="1"/>
  <c r="O519" i="1"/>
  <c r="N519" i="1"/>
  <c r="L519" i="1"/>
  <c r="K519" i="1"/>
  <c r="O518" i="1"/>
  <c r="N518" i="1"/>
  <c r="M518" i="1"/>
  <c r="L518" i="1"/>
  <c r="K518" i="1"/>
  <c r="O517" i="1"/>
  <c r="N517" i="1"/>
  <c r="L517" i="1"/>
  <c r="K517" i="1"/>
  <c r="O516" i="1"/>
  <c r="N516" i="1"/>
  <c r="M516" i="1"/>
  <c r="L516" i="1"/>
  <c r="K516" i="1"/>
  <c r="O515" i="1"/>
  <c r="N515" i="1"/>
  <c r="L515" i="1"/>
  <c r="K515" i="1"/>
  <c r="O514" i="1"/>
  <c r="N514" i="1"/>
  <c r="M514" i="1"/>
  <c r="L514" i="1"/>
  <c r="K514" i="1"/>
  <c r="O513" i="1"/>
  <c r="N513" i="1"/>
  <c r="M513" i="1"/>
  <c r="L513" i="1"/>
  <c r="K513" i="1"/>
  <c r="O512" i="1"/>
  <c r="N512" i="1"/>
  <c r="L512" i="1"/>
  <c r="K512" i="1"/>
  <c r="O511" i="1"/>
  <c r="N511" i="1"/>
  <c r="M511" i="1"/>
  <c r="L511" i="1"/>
  <c r="K511" i="1"/>
  <c r="O510" i="1"/>
  <c r="N510" i="1"/>
  <c r="M510" i="1"/>
  <c r="L510" i="1"/>
  <c r="K510" i="1"/>
  <c r="O509" i="1"/>
  <c r="N509" i="1"/>
  <c r="M509" i="1"/>
  <c r="L509" i="1"/>
  <c r="K509" i="1"/>
  <c r="O508" i="1"/>
  <c r="N508" i="1"/>
  <c r="L508" i="1"/>
  <c r="K508" i="1"/>
  <c r="O507" i="1"/>
  <c r="N507" i="1"/>
  <c r="M507" i="1"/>
  <c r="L507" i="1"/>
  <c r="K507" i="1"/>
  <c r="O506" i="1"/>
  <c r="N506" i="1"/>
  <c r="M506" i="1"/>
  <c r="L506" i="1"/>
  <c r="K506" i="1"/>
  <c r="O505" i="1"/>
  <c r="N505" i="1"/>
  <c r="M505" i="1"/>
  <c r="L505" i="1"/>
  <c r="K505" i="1"/>
  <c r="O504" i="1"/>
  <c r="N504" i="1"/>
  <c r="L504" i="1"/>
  <c r="K504" i="1"/>
  <c r="O503" i="1"/>
  <c r="N503" i="1"/>
  <c r="L503" i="1"/>
  <c r="K503" i="1"/>
  <c r="O502" i="1"/>
  <c r="N502" i="1"/>
  <c r="M502" i="1"/>
  <c r="L502" i="1"/>
  <c r="K502" i="1"/>
  <c r="O501" i="1"/>
  <c r="N501" i="1"/>
  <c r="L501" i="1"/>
  <c r="K501" i="1"/>
  <c r="O500" i="1"/>
  <c r="N500" i="1"/>
  <c r="M500" i="1"/>
  <c r="L500" i="1"/>
  <c r="K500" i="1"/>
  <c r="O499" i="1"/>
  <c r="N499" i="1"/>
  <c r="M499" i="1"/>
  <c r="L499" i="1"/>
  <c r="K499" i="1"/>
  <c r="O498" i="1"/>
  <c r="N498" i="1"/>
  <c r="M498" i="1"/>
  <c r="L498" i="1"/>
  <c r="K498" i="1"/>
  <c r="O497" i="1"/>
  <c r="N497" i="1"/>
  <c r="L497" i="1"/>
  <c r="K497" i="1"/>
  <c r="O496" i="1"/>
  <c r="N496" i="1"/>
  <c r="M496" i="1"/>
  <c r="L496" i="1"/>
  <c r="K496" i="1"/>
  <c r="O495" i="1"/>
  <c r="N495" i="1"/>
  <c r="M495" i="1"/>
  <c r="L495" i="1"/>
  <c r="K495" i="1"/>
  <c r="O494" i="1"/>
  <c r="N494" i="1"/>
  <c r="M494" i="1"/>
  <c r="L494" i="1"/>
  <c r="K494" i="1"/>
  <c r="O493" i="1"/>
  <c r="N493" i="1"/>
  <c r="M493" i="1"/>
  <c r="L493" i="1"/>
  <c r="K493" i="1"/>
  <c r="O492" i="1"/>
  <c r="N492" i="1"/>
  <c r="M492" i="1"/>
  <c r="L492" i="1"/>
  <c r="K492" i="1"/>
  <c r="O491" i="1"/>
  <c r="N491" i="1"/>
  <c r="M491" i="1"/>
  <c r="L491" i="1"/>
  <c r="K491" i="1"/>
  <c r="O490" i="1"/>
  <c r="N490" i="1"/>
  <c r="M490" i="1"/>
  <c r="L490" i="1"/>
  <c r="K490" i="1"/>
  <c r="O489" i="1"/>
  <c r="N489" i="1"/>
  <c r="M489" i="1"/>
  <c r="L489" i="1"/>
  <c r="K489" i="1"/>
  <c r="O488" i="1"/>
  <c r="N488" i="1"/>
  <c r="M488" i="1"/>
  <c r="L488" i="1"/>
  <c r="K488" i="1"/>
  <c r="O487" i="1"/>
  <c r="N487" i="1"/>
  <c r="M487" i="1"/>
  <c r="L487" i="1"/>
  <c r="K487" i="1"/>
  <c r="O486" i="1"/>
  <c r="N486" i="1"/>
  <c r="M486" i="1"/>
  <c r="L486" i="1"/>
  <c r="K486" i="1"/>
  <c r="O485" i="1"/>
  <c r="N485" i="1"/>
  <c r="M485" i="1"/>
  <c r="L485" i="1"/>
  <c r="K485" i="1"/>
  <c r="O484" i="1"/>
  <c r="N484" i="1"/>
  <c r="M484" i="1"/>
  <c r="L484" i="1"/>
  <c r="K484" i="1"/>
  <c r="O483" i="1"/>
  <c r="N483" i="1"/>
  <c r="M483" i="1"/>
  <c r="L483" i="1"/>
  <c r="K483" i="1"/>
  <c r="O482" i="1"/>
  <c r="N482" i="1"/>
  <c r="L482" i="1"/>
  <c r="K482" i="1"/>
  <c r="O481" i="1"/>
  <c r="N481" i="1"/>
  <c r="M481" i="1"/>
  <c r="L481" i="1"/>
  <c r="K481" i="1"/>
  <c r="O480" i="1"/>
  <c r="N480" i="1"/>
  <c r="M480" i="1"/>
  <c r="L480" i="1"/>
  <c r="K480" i="1"/>
  <c r="O479" i="1"/>
  <c r="N479" i="1"/>
  <c r="M479" i="1"/>
  <c r="L479" i="1"/>
  <c r="K479" i="1"/>
  <c r="O478" i="1"/>
  <c r="N478" i="1"/>
  <c r="M478" i="1"/>
  <c r="L478" i="1"/>
  <c r="K478" i="1"/>
  <c r="O477" i="1"/>
  <c r="N477" i="1"/>
  <c r="M477" i="1"/>
  <c r="L477" i="1"/>
  <c r="K477" i="1"/>
  <c r="O476" i="1"/>
  <c r="N476" i="1"/>
  <c r="L476" i="1"/>
  <c r="K476" i="1"/>
  <c r="O475" i="1"/>
  <c r="N475" i="1"/>
  <c r="M475" i="1"/>
  <c r="L475" i="1"/>
  <c r="K475" i="1"/>
  <c r="O474" i="1"/>
  <c r="N474" i="1"/>
  <c r="M474" i="1"/>
  <c r="L474" i="1"/>
  <c r="K474" i="1"/>
  <c r="O473" i="1"/>
  <c r="N473" i="1"/>
  <c r="L473" i="1"/>
  <c r="K473" i="1"/>
  <c r="O472" i="1"/>
  <c r="N472" i="1"/>
  <c r="M472" i="1"/>
  <c r="L472" i="1"/>
  <c r="K472" i="1"/>
  <c r="O471" i="1"/>
  <c r="N471" i="1"/>
  <c r="M471" i="1"/>
  <c r="L471" i="1"/>
  <c r="K471" i="1"/>
  <c r="O470" i="1"/>
  <c r="N470" i="1"/>
  <c r="M470" i="1"/>
  <c r="L470" i="1"/>
  <c r="K470" i="1"/>
  <c r="O469" i="1"/>
  <c r="N469" i="1"/>
  <c r="M469" i="1"/>
  <c r="L469" i="1"/>
  <c r="K469" i="1"/>
  <c r="O468" i="1"/>
  <c r="N468" i="1"/>
  <c r="L468" i="1"/>
  <c r="K468" i="1"/>
  <c r="O467" i="1"/>
  <c r="N467" i="1"/>
  <c r="M467" i="1"/>
  <c r="L467" i="1"/>
  <c r="K467" i="1"/>
  <c r="O466" i="1"/>
  <c r="N466" i="1"/>
  <c r="L466" i="1"/>
  <c r="K466" i="1"/>
  <c r="O465" i="1"/>
  <c r="N465" i="1"/>
  <c r="L465" i="1"/>
  <c r="K465" i="1"/>
  <c r="O464" i="1"/>
  <c r="N464" i="1"/>
  <c r="M464" i="1"/>
  <c r="L464" i="1"/>
  <c r="K464" i="1"/>
  <c r="O463" i="1"/>
  <c r="N463" i="1"/>
  <c r="M463" i="1"/>
  <c r="L463" i="1"/>
  <c r="K463" i="1"/>
  <c r="O462" i="1"/>
  <c r="N462" i="1"/>
  <c r="M462" i="1"/>
  <c r="L462" i="1"/>
  <c r="K462" i="1"/>
  <c r="O458" i="1"/>
  <c r="N458" i="1"/>
  <c r="M458" i="1"/>
  <c r="L458" i="1"/>
  <c r="K458" i="1"/>
  <c r="O460" i="1"/>
  <c r="N460" i="1"/>
  <c r="M460" i="1"/>
  <c r="L460" i="1"/>
  <c r="K460" i="1"/>
  <c r="O457" i="1"/>
  <c r="N457" i="1"/>
  <c r="M457" i="1"/>
  <c r="L457" i="1"/>
  <c r="K457" i="1"/>
  <c r="O369" i="1"/>
  <c r="N369" i="1"/>
  <c r="M369" i="1"/>
  <c r="L369" i="1"/>
  <c r="K369" i="1"/>
  <c r="O344" i="1"/>
  <c r="N344" i="1"/>
  <c r="M344" i="1"/>
  <c r="L344" i="1"/>
  <c r="K344" i="1"/>
  <c r="O453" i="1"/>
  <c r="N453" i="1"/>
  <c r="M453" i="1"/>
  <c r="L453" i="1"/>
  <c r="K453" i="1"/>
  <c r="O446" i="1"/>
  <c r="N446" i="1"/>
  <c r="M446" i="1"/>
  <c r="L446" i="1"/>
  <c r="K446" i="1"/>
  <c r="O445" i="1"/>
  <c r="N445" i="1"/>
  <c r="M445" i="1"/>
  <c r="L445" i="1"/>
  <c r="K445" i="1"/>
  <c r="O454" i="1"/>
  <c r="N454" i="1"/>
  <c r="M454" i="1"/>
  <c r="L454" i="1"/>
  <c r="K454" i="1"/>
  <c r="O444" i="1"/>
  <c r="N444" i="1"/>
  <c r="M444" i="1"/>
  <c r="L444" i="1"/>
  <c r="K444" i="1"/>
  <c r="O443" i="1"/>
  <c r="N443" i="1"/>
  <c r="M443" i="1"/>
  <c r="L443" i="1"/>
  <c r="K443" i="1"/>
  <c r="O442" i="1"/>
  <c r="N442" i="1"/>
  <c r="M442" i="1"/>
  <c r="L442" i="1"/>
  <c r="K442" i="1"/>
  <c r="O441" i="1"/>
  <c r="N441" i="1"/>
  <c r="M441" i="1"/>
  <c r="L441" i="1"/>
  <c r="K441" i="1"/>
  <c r="O440" i="1"/>
  <c r="N440" i="1"/>
  <c r="M440" i="1"/>
  <c r="L440" i="1"/>
  <c r="K440" i="1"/>
  <c r="O439" i="1"/>
  <c r="N439" i="1"/>
  <c r="M439" i="1"/>
  <c r="L439" i="1"/>
  <c r="K439" i="1"/>
  <c r="O438" i="1"/>
  <c r="N438" i="1"/>
  <c r="M438" i="1"/>
  <c r="L438" i="1"/>
  <c r="K438" i="1"/>
  <c r="O437" i="1"/>
  <c r="N437" i="1"/>
  <c r="M437" i="1"/>
  <c r="L437" i="1"/>
  <c r="K437" i="1"/>
  <c r="O436" i="1"/>
  <c r="N436" i="1"/>
  <c r="M436" i="1"/>
  <c r="L436" i="1"/>
  <c r="K436" i="1"/>
  <c r="O435" i="1"/>
  <c r="N435" i="1"/>
  <c r="M435" i="1"/>
  <c r="L435" i="1"/>
  <c r="K435" i="1"/>
  <c r="O434" i="1"/>
  <c r="N434" i="1"/>
  <c r="L434" i="1"/>
  <c r="K434" i="1"/>
  <c r="O433" i="1"/>
  <c r="N433" i="1"/>
  <c r="M433" i="1"/>
  <c r="L433" i="1"/>
  <c r="K433" i="1"/>
  <c r="O432" i="1"/>
  <c r="N432" i="1"/>
  <c r="M432" i="1"/>
  <c r="L432" i="1"/>
  <c r="K432" i="1"/>
  <c r="O431" i="1"/>
  <c r="N431" i="1"/>
  <c r="M431" i="1"/>
  <c r="L431" i="1"/>
  <c r="K431" i="1"/>
  <c r="O430" i="1"/>
  <c r="N430" i="1"/>
  <c r="M430" i="1"/>
  <c r="L430" i="1"/>
  <c r="K430" i="1"/>
  <c r="O429" i="1"/>
  <c r="N429" i="1"/>
  <c r="M429" i="1"/>
  <c r="L429" i="1"/>
  <c r="K429" i="1"/>
  <c r="O428" i="1"/>
  <c r="N428" i="1"/>
  <c r="M428" i="1"/>
  <c r="L428" i="1"/>
  <c r="K428" i="1"/>
  <c r="O427" i="1"/>
  <c r="N427" i="1"/>
  <c r="M427" i="1"/>
  <c r="L427" i="1"/>
  <c r="K427" i="1"/>
  <c r="O426" i="1"/>
  <c r="N426" i="1"/>
  <c r="M426" i="1"/>
  <c r="L426" i="1"/>
  <c r="K426" i="1"/>
  <c r="O425" i="1"/>
  <c r="N425" i="1"/>
  <c r="M425" i="1"/>
  <c r="L425" i="1"/>
  <c r="K425" i="1"/>
  <c r="O424" i="1"/>
  <c r="N424" i="1"/>
  <c r="M424" i="1"/>
  <c r="L424" i="1"/>
  <c r="K424" i="1"/>
  <c r="O423" i="1"/>
  <c r="N423" i="1"/>
  <c r="L423" i="1"/>
  <c r="K423" i="1"/>
  <c r="O422" i="1"/>
  <c r="N422" i="1"/>
  <c r="M422" i="1"/>
  <c r="L422" i="1"/>
  <c r="K422" i="1"/>
  <c r="O421" i="1"/>
  <c r="N421" i="1"/>
  <c r="L421" i="1"/>
  <c r="K421" i="1"/>
  <c r="O420" i="1"/>
  <c r="N420" i="1"/>
  <c r="L420" i="1"/>
  <c r="K420" i="1"/>
  <c r="O419" i="1"/>
  <c r="N419" i="1"/>
  <c r="M419" i="1"/>
  <c r="L419" i="1"/>
  <c r="K419" i="1"/>
  <c r="O418" i="1"/>
  <c r="N418" i="1"/>
  <c r="M418" i="1"/>
  <c r="L418" i="1"/>
  <c r="K418" i="1"/>
  <c r="O417" i="1"/>
  <c r="N417" i="1"/>
  <c r="L417" i="1"/>
  <c r="K417" i="1"/>
  <c r="O416" i="1"/>
  <c r="N416" i="1"/>
  <c r="M416" i="1"/>
  <c r="L416" i="1"/>
  <c r="K416" i="1"/>
  <c r="O415" i="1"/>
  <c r="N415" i="1"/>
  <c r="M415" i="1"/>
  <c r="L415" i="1"/>
  <c r="K415" i="1"/>
  <c r="O414" i="1"/>
  <c r="N414" i="1"/>
  <c r="L414" i="1"/>
  <c r="K414" i="1"/>
  <c r="O413" i="1"/>
  <c r="N413" i="1"/>
  <c r="M413" i="1"/>
  <c r="L413" i="1"/>
  <c r="K413" i="1"/>
  <c r="O412" i="1"/>
  <c r="N412" i="1"/>
  <c r="M412" i="1"/>
  <c r="L412" i="1"/>
  <c r="K412" i="1"/>
  <c r="O411" i="1"/>
  <c r="N411" i="1"/>
  <c r="M411" i="1"/>
  <c r="L411" i="1"/>
  <c r="K411" i="1"/>
  <c r="O410" i="1"/>
  <c r="N410" i="1"/>
  <c r="L410" i="1"/>
  <c r="K410" i="1"/>
  <c r="O409" i="1"/>
  <c r="N409" i="1"/>
  <c r="M409" i="1"/>
  <c r="L409" i="1"/>
  <c r="K409" i="1"/>
  <c r="O408" i="1"/>
  <c r="N408" i="1"/>
  <c r="M408" i="1"/>
  <c r="L408" i="1"/>
  <c r="K408" i="1"/>
  <c r="O407" i="1"/>
  <c r="N407" i="1"/>
  <c r="M407" i="1"/>
  <c r="L407" i="1"/>
  <c r="K407" i="1"/>
  <c r="O406" i="1"/>
  <c r="N406" i="1"/>
  <c r="M406" i="1"/>
  <c r="L406" i="1"/>
  <c r="K406" i="1"/>
  <c r="O405" i="1"/>
  <c r="N405" i="1"/>
  <c r="M405" i="1"/>
  <c r="L405" i="1"/>
  <c r="K405" i="1"/>
  <c r="O404" i="1"/>
  <c r="N404" i="1"/>
  <c r="M404" i="1"/>
  <c r="L404" i="1"/>
  <c r="K404" i="1"/>
  <c r="O403" i="1"/>
  <c r="N403" i="1"/>
  <c r="L403" i="1"/>
  <c r="K403" i="1"/>
  <c r="O402" i="1"/>
  <c r="N402" i="1"/>
  <c r="M402" i="1"/>
  <c r="L402" i="1"/>
  <c r="K402" i="1"/>
  <c r="O401" i="1"/>
  <c r="N401" i="1"/>
  <c r="L401" i="1"/>
  <c r="K401" i="1"/>
  <c r="O400" i="1"/>
  <c r="N400" i="1"/>
  <c r="M400" i="1"/>
  <c r="L400" i="1"/>
  <c r="K400" i="1"/>
  <c r="O399" i="1"/>
  <c r="N399" i="1"/>
  <c r="M399" i="1"/>
  <c r="L399" i="1"/>
  <c r="K399" i="1"/>
  <c r="O398" i="1"/>
  <c r="N398" i="1"/>
  <c r="L398" i="1"/>
  <c r="K398" i="1"/>
  <c r="O397" i="1"/>
  <c r="N397" i="1"/>
  <c r="M397" i="1"/>
  <c r="L397" i="1"/>
  <c r="K397" i="1"/>
  <c r="O396" i="1"/>
  <c r="N396" i="1"/>
  <c r="M396" i="1"/>
  <c r="L396" i="1"/>
  <c r="K396" i="1"/>
  <c r="O395" i="1"/>
  <c r="N395" i="1"/>
  <c r="M395" i="1"/>
  <c r="L395" i="1"/>
  <c r="K395" i="1"/>
  <c r="O394" i="1"/>
  <c r="N394" i="1"/>
  <c r="M394" i="1"/>
  <c r="L394" i="1"/>
  <c r="K394" i="1"/>
  <c r="O393" i="1"/>
  <c r="N393" i="1"/>
  <c r="M393" i="1"/>
  <c r="L393" i="1"/>
  <c r="K393" i="1"/>
  <c r="O392" i="1"/>
  <c r="N392" i="1"/>
  <c r="M392" i="1"/>
  <c r="L392" i="1"/>
  <c r="K392" i="1"/>
  <c r="O391" i="1"/>
  <c r="N391" i="1"/>
  <c r="M391" i="1"/>
  <c r="L391" i="1"/>
  <c r="K391" i="1"/>
  <c r="O390" i="1"/>
  <c r="N390" i="1"/>
  <c r="M390" i="1"/>
  <c r="L390" i="1"/>
  <c r="K390" i="1"/>
  <c r="O389" i="1"/>
  <c r="N389" i="1"/>
  <c r="L389" i="1"/>
  <c r="K389" i="1"/>
  <c r="O388" i="1"/>
  <c r="N388" i="1"/>
  <c r="M388" i="1"/>
  <c r="L388" i="1"/>
  <c r="K388" i="1"/>
  <c r="O387" i="1"/>
  <c r="N387" i="1"/>
  <c r="M387" i="1"/>
  <c r="L387" i="1"/>
  <c r="K387" i="1"/>
  <c r="O386" i="1"/>
  <c r="N386" i="1"/>
  <c r="M386" i="1"/>
  <c r="L386" i="1"/>
  <c r="K386" i="1"/>
  <c r="O385" i="1"/>
  <c r="N385" i="1"/>
  <c r="M385" i="1"/>
  <c r="L385" i="1"/>
  <c r="K385" i="1"/>
  <c r="O384" i="1"/>
  <c r="N384" i="1"/>
  <c r="M384" i="1"/>
  <c r="L384" i="1"/>
  <c r="K384" i="1"/>
  <c r="O383" i="1"/>
  <c r="N383" i="1"/>
  <c r="L383" i="1"/>
  <c r="K383" i="1"/>
  <c r="O382" i="1"/>
  <c r="N382" i="1"/>
  <c r="M382" i="1"/>
  <c r="L382" i="1"/>
  <c r="K382" i="1"/>
  <c r="O381" i="1"/>
  <c r="N381" i="1"/>
  <c r="L381" i="1"/>
  <c r="K381" i="1"/>
  <c r="O380" i="1"/>
  <c r="N380" i="1"/>
  <c r="M380" i="1"/>
  <c r="L380" i="1"/>
  <c r="K380" i="1"/>
  <c r="O379" i="1"/>
  <c r="N379" i="1"/>
  <c r="M379" i="1"/>
  <c r="L379" i="1"/>
  <c r="K379" i="1"/>
  <c r="O378" i="1"/>
  <c r="N378" i="1"/>
  <c r="M378" i="1"/>
  <c r="L378" i="1"/>
  <c r="K378" i="1"/>
  <c r="O377" i="1"/>
  <c r="N377" i="1"/>
  <c r="M377" i="1"/>
  <c r="L377" i="1"/>
  <c r="K377" i="1"/>
  <c r="O376" i="1"/>
  <c r="N376" i="1"/>
  <c r="M376" i="1"/>
  <c r="L376" i="1"/>
  <c r="K376" i="1"/>
  <c r="O375" i="1"/>
  <c r="N375" i="1"/>
  <c r="M375" i="1"/>
  <c r="L375" i="1"/>
  <c r="K375" i="1"/>
  <c r="O374" i="1"/>
  <c r="N374" i="1"/>
  <c r="M374" i="1"/>
  <c r="L374" i="1"/>
  <c r="K374" i="1"/>
  <c r="O373" i="1"/>
  <c r="N373" i="1"/>
  <c r="M373" i="1"/>
  <c r="L373" i="1"/>
  <c r="K373" i="1"/>
  <c r="O372" i="1"/>
  <c r="N372" i="1"/>
  <c r="M372" i="1"/>
  <c r="L372" i="1"/>
  <c r="K372" i="1"/>
  <c r="O371" i="1"/>
  <c r="N371" i="1"/>
  <c r="M371" i="1"/>
  <c r="L371" i="1"/>
  <c r="K371" i="1"/>
  <c r="O370" i="1"/>
  <c r="N370" i="1"/>
  <c r="L370" i="1"/>
  <c r="K370" i="1"/>
  <c r="O368" i="1"/>
  <c r="N368" i="1"/>
  <c r="M368" i="1"/>
  <c r="L368" i="1"/>
  <c r="K368" i="1"/>
  <c r="O367" i="1"/>
  <c r="N367" i="1"/>
  <c r="M367" i="1"/>
  <c r="L367" i="1"/>
  <c r="K367" i="1"/>
  <c r="O366" i="1"/>
  <c r="N366" i="1"/>
  <c r="M366" i="1"/>
  <c r="L366" i="1"/>
  <c r="K366" i="1"/>
  <c r="O365" i="1"/>
  <c r="N365" i="1"/>
  <c r="M365" i="1"/>
  <c r="L365" i="1"/>
  <c r="K365" i="1"/>
  <c r="O364" i="1"/>
  <c r="N364" i="1"/>
  <c r="M364" i="1"/>
  <c r="L364" i="1"/>
  <c r="K364" i="1"/>
  <c r="O363" i="1"/>
  <c r="N363" i="1"/>
  <c r="M363" i="1"/>
  <c r="L363" i="1"/>
  <c r="K363" i="1"/>
  <c r="O362" i="1"/>
  <c r="N362" i="1"/>
  <c r="M362" i="1"/>
  <c r="L362" i="1"/>
  <c r="K362" i="1"/>
  <c r="O361" i="1"/>
  <c r="N361" i="1"/>
  <c r="L361" i="1"/>
  <c r="K361" i="1"/>
  <c r="O360" i="1"/>
  <c r="N360" i="1"/>
  <c r="M360" i="1"/>
  <c r="L360" i="1"/>
  <c r="K360" i="1"/>
  <c r="O359" i="1"/>
  <c r="N359" i="1"/>
  <c r="M359" i="1"/>
  <c r="L359" i="1"/>
  <c r="K359" i="1"/>
  <c r="O358" i="1"/>
  <c r="N358" i="1"/>
  <c r="M358" i="1"/>
  <c r="L358" i="1"/>
  <c r="K358" i="1"/>
  <c r="O357" i="1"/>
  <c r="N357" i="1"/>
  <c r="M357" i="1"/>
  <c r="L357" i="1"/>
  <c r="K357" i="1"/>
  <c r="O356" i="1"/>
  <c r="N356" i="1"/>
  <c r="M356" i="1"/>
  <c r="L356" i="1"/>
  <c r="K356" i="1"/>
  <c r="O355" i="1"/>
  <c r="N355" i="1"/>
  <c r="M355" i="1"/>
  <c r="L355" i="1"/>
  <c r="K355" i="1"/>
  <c r="O354" i="1"/>
  <c r="N354" i="1"/>
  <c r="L354" i="1"/>
  <c r="K354" i="1"/>
  <c r="O353" i="1"/>
  <c r="N353" i="1"/>
  <c r="M353" i="1"/>
  <c r="L353" i="1"/>
  <c r="K353" i="1"/>
  <c r="O352" i="1"/>
  <c r="N352" i="1"/>
  <c r="M352" i="1"/>
  <c r="L352" i="1"/>
  <c r="K352" i="1"/>
  <c r="O351" i="1"/>
  <c r="N351" i="1"/>
  <c r="M351" i="1"/>
  <c r="L351" i="1"/>
  <c r="K351" i="1"/>
  <c r="O350" i="1"/>
  <c r="N350" i="1"/>
  <c r="M350" i="1"/>
  <c r="L350" i="1"/>
  <c r="K350" i="1"/>
  <c r="O349" i="1"/>
  <c r="N349" i="1"/>
  <c r="M349" i="1"/>
  <c r="L349" i="1"/>
  <c r="K349" i="1"/>
  <c r="O348" i="1"/>
  <c r="N348" i="1"/>
  <c r="M348" i="1"/>
  <c r="L348" i="1"/>
  <c r="K348" i="1"/>
  <c r="O347" i="1"/>
  <c r="N347" i="1"/>
  <c r="M347" i="1"/>
  <c r="L347" i="1"/>
  <c r="K347" i="1"/>
  <c r="O346" i="1"/>
  <c r="N346" i="1"/>
  <c r="M346" i="1"/>
  <c r="L346" i="1"/>
  <c r="K346" i="1"/>
  <c r="O345" i="1"/>
  <c r="N345" i="1"/>
  <c r="M345" i="1"/>
  <c r="L345" i="1"/>
  <c r="K345" i="1"/>
  <c r="O343" i="1"/>
  <c r="N343" i="1"/>
  <c r="M343" i="1"/>
  <c r="L343" i="1"/>
  <c r="K343" i="1"/>
  <c r="O342" i="1"/>
  <c r="N342" i="1"/>
  <c r="M342" i="1"/>
  <c r="L342" i="1"/>
  <c r="K342" i="1"/>
  <c r="O452" i="1"/>
  <c r="N452" i="1"/>
  <c r="M452" i="1"/>
  <c r="L452" i="1"/>
  <c r="K452" i="1"/>
  <c r="O451" i="1"/>
  <c r="N451" i="1"/>
  <c r="M451" i="1"/>
  <c r="L451" i="1"/>
  <c r="K451" i="1"/>
  <c r="O450" i="1"/>
  <c r="N450" i="1"/>
  <c r="M450" i="1"/>
  <c r="L450" i="1"/>
  <c r="K450" i="1"/>
  <c r="O449" i="1"/>
  <c r="N449" i="1"/>
  <c r="M449" i="1"/>
  <c r="L449" i="1"/>
  <c r="K449" i="1"/>
  <c r="O448" i="1"/>
  <c r="N448" i="1"/>
  <c r="M448" i="1"/>
  <c r="L448" i="1"/>
  <c r="K448" i="1"/>
  <c r="O447" i="1"/>
  <c r="N447" i="1"/>
  <c r="M447" i="1"/>
  <c r="L447" i="1"/>
  <c r="K447" i="1"/>
  <c r="S469" i="1" l="1"/>
  <c r="U469" i="1" s="1"/>
  <c r="S473" i="1"/>
  <c r="U473" i="1" s="1"/>
  <c r="S477" i="1"/>
  <c r="U477" i="1" s="1"/>
  <c r="S481" i="1"/>
  <c r="U481" i="1" s="1"/>
  <c r="S485" i="1"/>
  <c r="U485" i="1" s="1"/>
  <c r="S489" i="1"/>
  <c r="U489" i="1" s="1"/>
  <c r="S493" i="1"/>
  <c r="U493" i="1" s="1"/>
  <c r="S497" i="1"/>
  <c r="U497" i="1" s="1"/>
  <c r="S501" i="1"/>
  <c r="U501" i="1" s="1"/>
  <c r="S505" i="1"/>
  <c r="U505" i="1" s="1"/>
  <c r="S509" i="1"/>
  <c r="U509" i="1" s="1"/>
  <c r="S513" i="1"/>
  <c r="U513" i="1" s="1"/>
  <c r="S517" i="1"/>
  <c r="U517" i="1" s="1"/>
  <c r="S521" i="1"/>
  <c r="U521" i="1" s="1"/>
  <c r="S525" i="1"/>
  <c r="U525" i="1" s="1"/>
  <c r="S529" i="1"/>
  <c r="U529" i="1" s="1"/>
  <c r="S533" i="1"/>
  <c r="U533" i="1" s="1"/>
  <c r="S537" i="1"/>
  <c r="U537" i="1" s="1"/>
  <c r="S541" i="1"/>
  <c r="U541" i="1" s="1"/>
  <c r="S545" i="1"/>
  <c r="U545" i="1" s="1"/>
  <c r="S549" i="1"/>
  <c r="U549" i="1" s="1"/>
  <c r="S460" i="1"/>
  <c r="U460" i="1" s="1"/>
  <c r="S463" i="1"/>
  <c r="U463" i="1" s="1"/>
  <c r="S471" i="1"/>
  <c r="U471" i="1" s="1"/>
  <c r="S475" i="1"/>
  <c r="U475" i="1" s="1"/>
  <c r="S479" i="1"/>
  <c r="U479" i="1" s="1"/>
  <c r="S483" i="1"/>
  <c r="U483" i="1" s="1"/>
  <c r="S487" i="1"/>
  <c r="U487" i="1" s="1"/>
  <c r="S491" i="1"/>
  <c r="U491" i="1" s="1"/>
  <c r="S495" i="1"/>
  <c r="U495" i="1" s="1"/>
  <c r="S499" i="1"/>
  <c r="U499" i="1" s="1"/>
  <c r="S503" i="1"/>
  <c r="U503" i="1" s="1"/>
  <c r="S507" i="1"/>
  <c r="U507" i="1" s="1"/>
  <c r="S511" i="1"/>
  <c r="U511" i="1" s="1"/>
  <c r="S515" i="1"/>
  <c r="U515" i="1" s="1"/>
  <c r="S519" i="1"/>
  <c r="U519" i="1" s="1"/>
  <c r="S523" i="1"/>
  <c r="U523" i="1" s="1"/>
  <c r="S527" i="1"/>
  <c r="U527" i="1" s="1"/>
  <c r="S531" i="1"/>
  <c r="U531" i="1" s="1"/>
  <c r="S535" i="1"/>
  <c r="U535" i="1" s="1"/>
  <c r="S467" i="1"/>
  <c r="U467" i="1" s="1"/>
  <c r="T469" i="1"/>
  <c r="T473" i="1"/>
  <c r="T477" i="1"/>
  <c r="T481" i="1"/>
  <c r="T485" i="1"/>
  <c r="T489" i="1"/>
  <c r="T493" i="1"/>
  <c r="T497" i="1"/>
  <c r="T501" i="1"/>
  <c r="T505" i="1"/>
  <c r="T509" i="1"/>
  <c r="T513" i="1"/>
  <c r="T517" i="1"/>
  <c r="T521" i="1"/>
  <c r="T525" i="1"/>
  <c r="T529" i="1"/>
  <c r="T533" i="1"/>
  <c r="T537" i="1"/>
  <c r="T541" i="1"/>
  <c r="T545" i="1"/>
  <c r="T549" i="1"/>
  <c r="S539" i="1"/>
  <c r="U539" i="1" s="1"/>
  <c r="S543" i="1"/>
  <c r="U543" i="1" s="1"/>
  <c r="S547" i="1"/>
  <c r="U547" i="1" s="1"/>
  <c r="S551" i="1"/>
  <c r="U551" i="1" s="1"/>
  <c r="Q470" i="1"/>
  <c r="T470" i="1"/>
  <c r="Q478" i="1"/>
  <c r="T478" i="1"/>
  <c r="Q486" i="1"/>
  <c r="T486" i="1"/>
  <c r="Q494" i="1"/>
  <c r="T494" i="1"/>
  <c r="Q502" i="1"/>
  <c r="T502" i="1"/>
  <c r="Q510" i="1"/>
  <c r="T510" i="1"/>
  <c r="Q518" i="1"/>
  <c r="T518" i="1"/>
  <c r="Q526" i="1"/>
  <c r="T526" i="1"/>
  <c r="Q534" i="1"/>
  <c r="T534" i="1"/>
  <c r="Q542" i="1"/>
  <c r="T463" i="1"/>
  <c r="T475" i="1"/>
  <c r="T483" i="1"/>
  <c r="T491" i="1"/>
  <c r="T499" i="1"/>
  <c r="T507" i="1"/>
  <c r="T515" i="1"/>
  <c r="T523" i="1"/>
  <c r="T531" i="1"/>
  <c r="T539" i="1"/>
  <c r="T547" i="1"/>
  <c r="Q464" i="1"/>
  <c r="T464" i="1"/>
  <c r="Q550" i="1"/>
  <c r="S462" i="1"/>
  <c r="U462" i="1" s="1"/>
  <c r="T462" i="1"/>
  <c r="S464" i="1"/>
  <c r="U464" i="1" s="1"/>
  <c r="S465" i="1"/>
  <c r="U465" i="1" s="1"/>
  <c r="Q467" i="1"/>
  <c r="T468" i="1"/>
  <c r="S470" i="1"/>
  <c r="U470" i="1" s="1"/>
  <c r="Q475" i="1"/>
  <c r="T476" i="1"/>
  <c r="S478" i="1"/>
  <c r="U478" i="1" s="1"/>
  <c r="Q483" i="1"/>
  <c r="T484" i="1"/>
  <c r="S486" i="1"/>
  <c r="U486" i="1" s="1"/>
  <c r="Q491" i="1"/>
  <c r="T492" i="1"/>
  <c r="S494" i="1"/>
  <c r="U494" i="1" s="1"/>
  <c r="Q499" i="1"/>
  <c r="T500" i="1"/>
  <c r="S502" i="1"/>
  <c r="U502" i="1" s="1"/>
  <c r="Q507" i="1"/>
  <c r="T508" i="1"/>
  <c r="S510" i="1"/>
  <c r="U510" i="1" s="1"/>
  <c r="Q515" i="1"/>
  <c r="T516" i="1"/>
  <c r="S518" i="1"/>
  <c r="U518" i="1" s="1"/>
  <c r="Q523" i="1"/>
  <c r="T524" i="1"/>
  <c r="S526" i="1"/>
  <c r="U526" i="1" s="1"/>
  <c r="Q531" i="1"/>
  <c r="T532" i="1"/>
  <c r="S534" i="1"/>
  <c r="U534" i="1" s="1"/>
  <c r="Q539" i="1"/>
  <c r="T540" i="1"/>
  <c r="S542" i="1"/>
  <c r="U542" i="1" s="1"/>
  <c r="Q547" i="1"/>
  <c r="T548" i="1"/>
  <c r="S550" i="1"/>
  <c r="U550" i="1" s="1"/>
  <c r="T471" i="1"/>
  <c r="Q474" i="1"/>
  <c r="T474" i="1"/>
  <c r="T479" i="1"/>
  <c r="Q482" i="1"/>
  <c r="T482" i="1"/>
  <c r="T487" i="1"/>
  <c r="Q490" i="1"/>
  <c r="T490" i="1"/>
  <c r="T495" i="1"/>
  <c r="Q498" i="1"/>
  <c r="T498" i="1"/>
  <c r="T503" i="1"/>
  <c r="Q506" i="1"/>
  <c r="T506" i="1"/>
  <c r="T511" i="1"/>
  <c r="Q514" i="1"/>
  <c r="T514" i="1"/>
  <c r="T519" i="1"/>
  <c r="Q522" i="1"/>
  <c r="T522" i="1"/>
  <c r="T527" i="1"/>
  <c r="Q530" i="1"/>
  <c r="T530" i="1"/>
  <c r="T535" i="1"/>
  <c r="Q538" i="1"/>
  <c r="T538" i="1"/>
  <c r="T542" i="1"/>
  <c r="T543" i="1"/>
  <c r="Q546" i="1"/>
  <c r="T546" i="1"/>
  <c r="T550" i="1"/>
  <c r="Q463" i="1"/>
  <c r="T465" i="1"/>
  <c r="S466" i="1"/>
  <c r="U466" i="1" s="1"/>
  <c r="T466" i="1"/>
  <c r="Q471" i="1"/>
  <c r="T472" i="1"/>
  <c r="S474" i="1"/>
  <c r="U474" i="1" s="1"/>
  <c r="Q479" i="1"/>
  <c r="T480" i="1"/>
  <c r="S482" i="1"/>
  <c r="U482" i="1" s="1"/>
  <c r="Q487" i="1"/>
  <c r="T488" i="1"/>
  <c r="S490" i="1"/>
  <c r="U490" i="1" s="1"/>
  <c r="Q495" i="1"/>
  <c r="T496" i="1"/>
  <c r="S498" i="1"/>
  <c r="U498" i="1" s="1"/>
  <c r="Q503" i="1"/>
  <c r="T504" i="1"/>
  <c r="S506" i="1"/>
  <c r="U506" i="1" s="1"/>
  <c r="Q511" i="1"/>
  <c r="T512" i="1"/>
  <c r="S514" i="1"/>
  <c r="U514" i="1" s="1"/>
  <c r="Q519" i="1"/>
  <c r="T520" i="1"/>
  <c r="S522" i="1"/>
  <c r="U522" i="1" s="1"/>
  <c r="Q527" i="1"/>
  <c r="T528" i="1"/>
  <c r="S530" i="1"/>
  <c r="U530" i="1" s="1"/>
  <c r="Q535" i="1"/>
  <c r="T536" i="1"/>
  <c r="S538" i="1"/>
  <c r="U538" i="1" s="1"/>
  <c r="Q543" i="1"/>
  <c r="T544" i="1"/>
  <c r="S546" i="1"/>
  <c r="U546" i="1" s="1"/>
  <c r="Q551" i="1"/>
  <c r="S504" i="1"/>
  <c r="U504" i="1" s="1"/>
  <c r="Q504" i="1"/>
  <c r="S508" i="1"/>
  <c r="U508" i="1" s="1"/>
  <c r="Q508" i="1"/>
  <c r="S516" i="1"/>
  <c r="U516" i="1" s="1"/>
  <c r="Q516" i="1"/>
  <c r="S520" i="1"/>
  <c r="U520" i="1" s="1"/>
  <c r="Q520" i="1"/>
  <c r="S524" i="1"/>
  <c r="U524" i="1" s="1"/>
  <c r="Q524" i="1"/>
  <c r="S528" i="1"/>
  <c r="U528" i="1" s="1"/>
  <c r="Q528" i="1"/>
  <c r="S532" i="1"/>
  <c r="U532" i="1" s="1"/>
  <c r="Q532" i="1"/>
  <c r="S536" i="1"/>
  <c r="U536" i="1" s="1"/>
  <c r="Q536" i="1"/>
  <c r="S540" i="1"/>
  <c r="U540" i="1" s="1"/>
  <c r="Q540" i="1"/>
  <c r="S544" i="1"/>
  <c r="U544" i="1" s="1"/>
  <c r="Q544" i="1"/>
  <c r="S548" i="1"/>
  <c r="U548" i="1" s="1"/>
  <c r="Q548" i="1"/>
  <c r="Q462" i="1"/>
  <c r="Q466" i="1"/>
  <c r="T467" i="1"/>
  <c r="Q465" i="1"/>
  <c r="S468" i="1"/>
  <c r="U468" i="1" s="1"/>
  <c r="Q468" i="1"/>
  <c r="S472" i="1"/>
  <c r="U472" i="1" s="1"/>
  <c r="Q472" i="1"/>
  <c r="S480" i="1"/>
  <c r="U480" i="1" s="1"/>
  <c r="Q480" i="1"/>
  <c r="S484" i="1"/>
  <c r="U484" i="1" s="1"/>
  <c r="Q484" i="1"/>
  <c r="S488" i="1"/>
  <c r="U488" i="1" s="1"/>
  <c r="Q488" i="1"/>
  <c r="S492" i="1"/>
  <c r="U492" i="1" s="1"/>
  <c r="Q492" i="1"/>
  <c r="S500" i="1"/>
  <c r="U500" i="1" s="1"/>
  <c r="Q500" i="1"/>
  <c r="S512" i="1"/>
  <c r="U512" i="1" s="1"/>
  <c r="Q512" i="1"/>
  <c r="T551" i="1"/>
  <c r="S476" i="1"/>
  <c r="U476" i="1" s="1"/>
  <c r="Q476" i="1"/>
  <c r="S496" i="1"/>
  <c r="U496" i="1" s="1"/>
  <c r="Q496" i="1"/>
  <c r="Q469" i="1"/>
  <c r="Q473" i="1"/>
  <c r="Q477" i="1"/>
  <c r="Q481" i="1"/>
  <c r="Q485" i="1"/>
  <c r="Q489" i="1"/>
  <c r="Q493" i="1"/>
  <c r="Q497" i="1"/>
  <c r="Q501" i="1"/>
  <c r="Q505" i="1"/>
  <c r="Q509" i="1"/>
  <c r="Q513" i="1"/>
  <c r="Q517" i="1"/>
  <c r="Q521" i="1"/>
  <c r="Q525" i="1"/>
  <c r="Q529" i="1"/>
  <c r="Q533" i="1"/>
  <c r="Q537" i="1"/>
  <c r="Q541" i="1"/>
  <c r="Q545" i="1"/>
  <c r="Q549" i="1"/>
  <c r="S458" i="1"/>
  <c r="U458" i="1" s="1"/>
  <c r="T458" i="1"/>
  <c r="S369" i="1"/>
  <c r="U369" i="1" s="1"/>
  <c r="S344" i="1"/>
  <c r="U344" i="1" s="1"/>
  <c r="T344" i="1"/>
  <c r="S457" i="1"/>
  <c r="U457" i="1" s="1"/>
  <c r="T457" i="1"/>
  <c r="Q458" i="1"/>
  <c r="Q344" i="1"/>
  <c r="Q457" i="1"/>
  <c r="T460" i="1"/>
  <c r="Q460" i="1"/>
  <c r="Q369" i="1"/>
  <c r="T369" i="1"/>
  <c r="S430" i="1"/>
  <c r="U430" i="1" s="1"/>
  <c r="S414" i="1"/>
  <c r="U414" i="1" s="1"/>
  <c r="S418" i="1"/>
  <c r="U418" i="1" s="1"/>
  <c r="S405" i="1"/>
  <c r="U405" i="1" s="1"/>
  <c r="S378" i="1"/>
  <c r="U378" i="1" s="1"/>
  <c r="S382" i="1"/>
  <c r="U382" i="1" s="1"/>
  <c r="S398" i="1"/>
  <c r="U398" i="1" s="1"/>
  <c r="S402" i="1"/>
  <c r="U402" i="1" s="1"/>
  <c r="S452" i="1"/>
  <c r="U452" i="1" s="1"/>
  <c r="S350" i="1"/>
  <c r="U350" i="1" s="1"/>
  <c r="S448" i="1"/>
  <c r="U448" i="1" s="1"/>
  <c r="S449" i="1"/>
  <c r="U449" i="1" s="1"/>
  <c r="Q449" i="1"/>
  <c r="S450" i="1"/>
  <c r="U450" i="1" s="1"/>
  <c r="T450" i="1"/>
  <c r="S363" i="1"/>
  <c r="U363" i="1" s="1"/>
  <c r="S421" i="1"/>
  <c r="U421" i="1" s="1"/>
  <c r="S447" i="1"/>
  <c r="U447" i="1" s="1"/>
  <c r="T447" i="1"/>
  <c r="T451" i="1"/>
  <c r="S349" i="1"/>
  <c r="U349" i="1" s="1"/>
  <c r="S361" i="1"/>
  <c r="U361" i="1" s="1"/>
  <c r="Q447" i="1"/>
  <c r="Q450" i="1"/>
  <c r="S451" i="1"/>
  <c r="U451" i="1" s="1"/>
  <c r="S343" i="1"/>
  <c r="U343" i="1" s="1"/>
  <c r="S353" i="1"/>
  <c r="U353" i="1" s="1"/>
  <c r="S368" i="1"/>
  <c r="U368" i="1" s="1"/>
  <c r="S373" i="1"/>
  <c r="U373" i="1" s="1"/>
  <c r="S432" i="1"/>
  <c r="U432" i="1" s="1"/>
  <c r="S436" i="1"/>
  <c r="U436" i="1" s="1"/>
  <c r="T448" i="1"/>
  <c r="Q451" i="1"/>
  <c r="T452" i="1"/>
  <c r="S358" i="1"/>
  <c r="U358" i="1" s="1"/>
  <c r="S365" i="1"/>
  <c r="U365" i="1" s="1"/>
  <c r="S381" i="1"/>
  <c r="U381" i="1" s="1"/>
  <c r="T416" i="1"/>
  <c r="T420" i="1"/>
  <c r="S453" i="1"/>
  <c r="U453" i="1" s="1"/>
  <c r="T453" i="1"/>
  <c r="Q448" i="1"/>
  <c r="T449" i="1"/>
  <c r="Q452" i="1"/>
  <c r="S394" i="1"/>
  <c r="U394" i="1" s="1"/>
  <c r="Q453" i="1"/>
  <c r="T361" i="1"/>
  <c r="S370" i="1"/>
  <c r="U370" i="1" s="1"/>
  <c r="T381" i="1"/>
  <c r="S386" i="1"/>
  <c r="U386" i="1" s="1"/>
  <c r="S390" i="1"/>
  <c r="U390" i="1" s="1"/>
  <c r="S410" i="1"/>
  <c r="U410" i="1" s="1"/>
  <c r="T428" i="1"/>
  <c r="S435" i="1"/>
  <c r="U435" i="1" s="1"/>
  <c r="T360" i="1"/>
  <c r="T366" i="1"/>
  <c r="T371" i="1"/>
  <c r="T376" i="1"/>
  <c r="T380" i="1"/>
  <c r="T383" i="1"/>
  <c r="T387" i="1"/>
  <c r="T393" i="1"/>
  <c r="Q394" i="1"/>
  <c r="T398" i="1"/>
  <c r="T402" i="1"/>
  <c r="T438" i="1"/>
  <c r="S357" i="1"/>
  <c r="U357" i="1" s="1"/>
  <c r="S393" i="1"/>
  <c r="U393" i="1" s="1"/>
  <c r="Q430" i="1"/>
  <c r="T432" i="1"/>
  <c r="T342" i="1"/>
  <c r="T347" i="1"/>
  <c r="T355" i="1"/>
  <c r="T358" i="1"/>
  <c r="T374" i="1"/>
  <c r="T378" i="1"/>
  <c r="T385" i="1"/>
  <c r="T396" i="1"/>
  <c r="T400" i="1"/>
  <c r="S401" i="1"/>
  <c r="U401" i="1" s="1"/>
  <c r="S404" i="1"/>
  <c r="U404" i="1" s="1"/>
  <c r="T409" i="1"/>
  <c r="Q410" i="1"/>
  <c r="T412" i="1"/>
  <c r="T417" i="1"/>
  <c r="T418" i="1"/>
  <c r="T429" i="1"/>
  <c r="T431" i="1"/>
  <c r="T434" i="1"/>
  <c r="T440" i="1"/>
  <c r="T350" i="1"/>
  <c r="T352" i="1"/>
  <c r="T356" i="1"/>
  <c r="Q365" i="1"/>
  <c r="Q373" i="1"/>
  <c r="T375" i="1"/>
  <c r="Q382" i="1"/>
  <c r="T389" i="1"/>
  <c r="T403" i="1"/>
  <c r="T404" i="1"/>
  <c r="T406" i="1"/>
  <c r="S409" i="1"/>
  <c r="U409" i="1" s="1"/>
  <c r="T411" i="1"/>
  <c r="T415" i="1"/>
  <c r="T421" i="1"/>
  <c r="S424" i="1"/>
  <c r="U424" i="1" s="1"/>
  <c r="T424" i="1"/>
  <c r="T437" i="1"/>
  <c r="T441" i="1"/>
  <c r="S442" i="1"/>
  <c r="U442" i="1" s="1"/>
  <c r="T454" i="1"/>
  <c r="S445" i="1"/>
  <c r="U445" i="1" s="1"/>
  <c r="S342" i="1"/>
  <c r="U342" i="1" s="1"/>
  <c r="T348" i="1"/>
  <c r="S354" i="1"/>
  <c r="U354" i="1" s="1"/>
  <c r="Q357" i="1"/>
  <c r="T363" i="1"/>
  <c r="S364" i="1"/>
  <c r="U364" i="1" s="1"/>
  <c r="T367" i="1"/>
  <c r="T372" i="1"/>
  <c r="T384" i="1"/>
  <c r="T388" i="1"/>
  <c r="T392" i="1"/>
  <c r="T395" i="1"/>
  <c r="T401" i="1"/>
  <c r="Q405" i="1"/>
  <c r="S407" i="1"/>
  <c r="U407" i="1" s="1"/>
  <c r="T407" i="1"/>
  <c r="T413" i="1"/>
  <c r="T422" i="1"/>
  <c r="T426" i="1"/>
  <c r="S429" i="1"/>
  <c r="U429" i="1" s="1"/>
  <c r="T435" i="1"/>
  <c r="Q436" i="1"/>
  <c r="S439" i="1"/>
  <c r="U439" i="1" s="1"/>
  <c r="S443" i="1"/>
  <c r="U443" i="1" s="1"/>
  <c r="T443" i="1"/>
  <c r="S446" i="1"/>
  <c r="U446" i="1" s="1"/>
  <c r="Q343" i="1"/>
  <c r="T357" i="1"/>
  <c r="T373" i="1"/>
  <c r="T394" i="1"/>
  <c r="Q402" i="1"/>
  <c r="T442" i="1"/>
  <c r="Q443" i="1"/>
  <c r="Q349" i="1"/>
  <c r="Q351" i="1"/>
  <c r="T343" i="1"/>
  <c r="S345" i="1"/>
  <c r="U345" i="1" s="1"/>
  <c r="Q348" i="1"/>
  <c r="S351" i="1"/>
  <c r="U351" i="1" s="1"/>
  <c r="S352" i="1"/>
  <c r="U352" i="1" s="1"/>
  <c r="T353" i="1"/>
  <c r="T354" i="1"/>
  <c r="Q358" i="1"/>
  <c r="T362" i="1"/>
  <c r="S367" i="1"/>
  <c r="U367" i="1" s="1"/>
  <c r="T368" i="1"/>
  <c r="T370" i="1"/>
  <c r="T377" i="1"/>
  <c r="Q378" i="1"/>
  <c r="T386" i="1"/>
  <c r="S389" i="1"/>
  <c r="U389" i="1" s="1"/>
  <c r="Q390" i="1"/>
  <c r="T397" i="1"/>
  <c r="Q398" i="1"/>
  <c r="Q407" i="1"/>
  <c r="T414" i="1"/>
  <c r="S417" i="1"/>
  <c r="U417" i="1" s="1"/>
  <c r="Q418" i="1"/>
  <c r="T423" i="1"/>
  <c r="Q424" i="1"/>
  <c r="T427" i="1"/>
  <c r="Q432" i="1"/>
  <c r="T439" i="1"/>
  <c r="S444" i="1"/>
  <c r="U444" i="1" s="1"/>
  <c r="T444" i="1"/>
  <c r="T446" i="1"/>
  <c r="Q345" i="1"/>
  <c r="T346" i="1"/>
  <c r="S348" i="1"/>
  <c r="U348" i="1" s="1"/>
  <c r="T351" i="1"/>
  <c r="Q354" i="1"/>
  <c r="T359" i="1"/>
  <c r="Q361" i="1"/>
  <c r="T364" i="1"/>
  <c r="Q370" i="1"/>
  <c r="S377" i="1"/>
  <c r="U377" i="1" s="1"/>
  <c r="T379" i="1"/>
  <c r="T382" i="1"/>
  <c r="S385" i="1"/>
  <c r="U385" i="1" s="1"/>
  <c r="Q386" i="1"/>
  <c r="T390" i="1"/>
  <c r="T391" i="1"/>
  <c r="S397" i="1"/>
  <c r="U397" i="1" s="1"/>
  <c r="T399" i="1"/>
  <c r="T405" i="1"/>
  <c r="T408" i="1"/>
  <c r="T410" i="1"/>
  <c r="S413" i="1"/>
  <c r="U413" i="1" s="1"/>
  <c r="Q414" i="1"/>
  <c r="T419" i="1"/>
  <c r="S423" i="1"/>
  <c r="U423" i="1" s="1"/>
  <c r="T425" i="1"/>
  <c r="T430" i="1"/>
  <c r="T433" i="1"/>
  <c r="T436" i="1"/>
  <c r="S438" i="1"/>
  <c r="U438" i="1" s="1"/>
  <c r="Q439" i="1"/>
  <c r="T445" i="1"/>
  <c r="Q446" i="1"/>
  <c r="S346" i="1"/>
  <c r="U346" i="1" s="1"/>
  <c r="Q346" i="1"/>
  <c r="S387" i="1"/>
  <c r="U387" i="1" s="1"/>
  <c r="Q387" i="1"/>
  <c r="S415" i="1"/>
  <c r="U415" i="1" s="1"/>
  <c r="Q415" i="1"/>
  <c r="S440" i="1"/>
  <c r="U440" i="1" s="1"/>
  <c r="Q440" i="1"/>
  <c r="S362" i="1"/>
  <c r="U362" i="1" s="1"/>
  <c r="Q362" i="1"/>
  <c r="S383" i="1"/>
  <c r="U383" i="1" s="1"/>
  <c r="Q383" i="1"/>
  <c r="S399" i="1"/>
  <c r="U399" i="1" s="1"/>
  <c r="Q399" i="1"/>
  <c r="S411" i="1"/>
  <c r="U411" i="1" s="1"/>
  <c r="Q411" i="1"/>
  <c r="S425" i="1"/>
  <c r="U425" i="1" s="1"/>
  <c r="Q425" i="1"/>
  <c r="Q342" i="1"/>
  <c r="T345" i="1"/>
  <c r="S347" i="1"/>
  <c r="U347" i="1" s="1"/>
  <c r="T349" i="1"/>
  <c r="Q353" i="1"/>
  <c r="S360" i="1"/>
  <c r="U360" i="1" s="1"/>
  <c r="Q364" i="1"/>
  <c r="S366" i="1"/>
  <c r="U366" i="1" s="1"/>
  <c r="Q366" i="1"/>
  <c r="S374" i="1"/>
  <c r="U374" i="1" s="1"/>
  <c r="S379" i="1"/>
  <c r="U379" i="1" s="1"/>
  <c r="Q379" i="1"/>
  <c r="S395" i="1"/>
  <c r="U395" i="1" s="1"/>
  <c r="Q395" i="1"/>
  <c r="S408" i="1"/>
  <c r="U408" i="1" s="1"/>
  <c r="Q408" i="1"/>
  <c r="S433" i="1"/>
  <c r="U433" i="1" s="1"/>
  <c r="Q433" i="1"/>
  <c r="S359" i="1"/>
  <c r="U359" i="1" s="1"/>
  <c r="Q359" i="1"/>
  <c r="S427" i="1"/>
  <c r="U427" i="1" s="1"/>
  <c r="Q427" i="1"/>
  <c r="S356" i="1"/>
  <c r="U356" i="1" s="1"/>
  <c r="S372" i="1"/>
  <c r="U372" i="1" s="1"/>
  <c r="S355" i="1"/>
  <c r="U355" i="1" s="1"/>
  <c r="Q355" i="1"/>
  <c r="T365" i="1"/>
  <c r="Q368" i="1"/>
  <c r="S371" i="1"/>
  <c r="U371" i="1" s="1"/>
  <c r="Q371" i="1"/>
  <c r="S375" i="1"/>
  <c r="U375" i="1" s="1"/>
  <c r="Q375" i="1"/>
  <c r="S391" i="1"/>
  <c r="U391" i="1" s="1"/>
  <c r="Q391" i="1"/>
  <c r="S419" i="1"/>
  <c r="U419" i="1" s="1"/>
  <c r="Q419" i="1"/>
  <c r="Q444" i="1"/>
  <c r="Q347" i="1"/>
  <c r="Q350" i="1"/>
  <c r="Q352" i="1"/>
  <c r="Q356" i="1"/>
  <c r="Q360" i="1"/>
  <c r="Q363" i="1"/>
  <c r="Q367" i="1"/>
  <c r="Q372" i="1"/>
  <c r="Q374" i="1"/>
  <c r="Q377" i="1"/>
  <c r="Q381" i="1"/>
  <c r="Q385" i="1"/>
  <c r="Q389" i="1"/>
  <c r="Q393" i="1"/>
  <c r="Q397" i="1"/>
  <c r="Q401" i="1"/>
  <c r="Q404" i="1"/>
  <c r="Q417" i="1"/>
  <c r="Q421" i="1"/>
  <c r="Q423" i="1"/>
  <c r="Q429" i="1"/>
  <c r="Q435" i="1"/>
  <c r="Q438" i="1"/>
  <c r="Q442" i="1"/>
  <c r="Q445" i="1"/>
  <c r="S376" i="1"/>
  <c r="U376" i="1" s="1"/>
  <c r="Q376" i="1"/>
  <c r="S380" i="1"/>
  <c r="U380" i="1" s="1"/>
  <c r="Q380" i="1"/>
  <c r="S384" i="1"/>
  <c r="U384" i="1" s="1"/>
  <c r="Q384" i="1"/>
  <c r="S388" i="1"/>
  <c r="U388" i="1" s="1"/>
  <c r="Q388" i="1"/>
  <c r="S392" i="1"/>
  <c r="U392" i="1" s="1"/>
  <c r="Q392" i="1"/>
  <c r="S396" i="1"/>
  <c r="U396" i="1" s="1"/>
  <c r="Q396" i="1"/>
  <c r="S400" i="1"/>
  <c r="U400" i="1" s="1"/>
  <c r="Q400" i="1"/>
  <c r="S403" i="1"/>
  <c r="U403" i="1" s="1"/>
  <c r="Q403" i="1"/>
  <c r="S406" i="1"/>
  <c r="U406" i="1" s="1"/>
  <c r="Q406" i="1"/>
  <c r="Q409" i="1"/>
  <c r="S412" i="1"/>
  <c r="U412" i="1" s="1"/>
  <c r="Q412" i="1"/>
  <c r="Q413" i="1"/>
  <c r="S416" i="1"/>
  <c r="U416" i="1" s="1"/>
  <c r="Q416" i="1"/>
  <c r="S420" i="1"/>
  <c r="U420" i="1" s="1"/>
  <c r="Q420" i="1"/>
  <c r="S422" i="1"/>
  <c r="U422" i="1" s="1"/>
  <c r="Q422" i="1"/>
  <c r="S426" i="1"/>
  <c r="U426" i="1" s="1"/>
  <c r="Q426" i="1"/>
  <c r="S428" i="1"/>
  <c r="U428" i="1" s="1"/>
  <c r="Q428" i="1"/>
  <c r="S431" i="1"/>
  <c r="U431" i="1" s="1"/>
  <c r="Q431" i="1"/>
  <c r="S434" i="1"/>
  <c r="U434" i="1" s="1"/>
  <c r="Q434" i="1"/>
  <c r="S437" i="1"/>
  <c r="U437" i="1" s="1"/>
  <c r="Q437" i="1"/>
  <c r="S441" i="1"/>
  <c r="U441" i="1" s="1"/>
  <c r="Q441" i="1"/>
  <c r="S454" i="1"/>
  <c r="U454" i="1" s="1"/>
  <c r="Q454" i="1"/>
  <c r="O339" i="1" l="1"/>
  <c r="N339" i="1"/>
  <c r="M339" i="1"/>
  <c r="L339" i="1"/>
  <c r="K339" i="1"/>
  <c r="O338" i="1"/>
  <c r="N338" i="1"/>
  <c r="M338" i="1"/>
  <c r="L338" i="1"/>
  <c r="K338" i="1"/>
  <c r="O337" i="1"/>
  <c r="N337" i="1"/>
  <c r="M337" i="1"/>
  <c r="L337" i="1"/>
  <c r="K337" i="1"/>
  <c r="O336" i="1"/>
  <c r="N336" i="1"/>
  <c r="M336" i="1"/>
  <c r="L336" i="1"/>
  <c r="K336" i="1"/>
  <c r="O335" i="1"/>
  <c r="N335" i="1"/>
  <c r="M335" i="1"/>
  <c r="L335" i="1"/>
  <c r="K335" i="1"/>
  <c r="O334" i="1"/>
  <c r="N334" i="1"/>
  <c r="M334" i="1"/>
  <c r="L334" i="1"/>
  <c r="K334" i="1"/>
  <c r="O333" i="1"/>
  <c r="N333" i="1"/>
  <c r="L333" i="1"/>
  <c r="K333" i="1"/>
  <c r="O332" i="1"/>
  <c r="N332" i="1"/>
  <c r="L332" i="1"/>
  <c r="K332" i="1"/>
  <c r="O331" i="1"/>
  <c r="N331" i="1"/>
  <c r="M331" i="1"/>
  <c r="L331" i="1"/>
  <c r="K331" i="1"/>
  <c r="O330" i="1"/>
  <c r="N330" i="1"/>
  <c r="L330" i="1"/>
  <c r="K330" i="1"/>
  <c r="O329" i="1"/>
  <c r="N329" i="1"/>
  <c r="M329" i="1"/>
  <c r="L329" i="1"/>
  <c r="K329" i="1"/>
  <c r="O328" i="1"/>
  <c r="N328" i="1"/>
  <c r="M328" i="1"/>
  <c r="L328" i="1"/>
  <c r="K328" i="1"/>
  <c r="O327" i="1"/>
  <c r="N327" i="1"/>
  <c r="M327" i="1"/>
  <c r="L327" i="1"/>
  <c r="K327" i="1"/>
  <c r="O326" i="1"/>
  <c r="N326" i="1"/>
  <c r="M326" i="1"/>
  <c r="L326" i="1"/>
  <c r="K326" i="1"/>
  <c r="O325" i="1"/>
  <c r="N325" i="1"/>
  <c r="M325" i="1"/>
  <c r="L325" i="1"/>
  <c r="K325" i="1"/>
  <c r="O324" i="1"/>
  <c r="N324" i="1"/>
  <c r="M324" i="1"/>
  <c r="L324" i="1"/>
  <c r="K324" i="1"/>
  <c r="O323" i="1"/>
  <c r="N323" i="1"/>
  <c r="M323" i="1"/>
  <c r="L323" i="1"/>
  <c r="K323" i="1"/>
  <c r="O322" i="1"/>
  <c r="N322" i="1"/>
  <c r="M322" i="1"/>
  <c r="L322" i="1"/>
  <c r="K322" i="1"/>
  <c r="O321" i="1"/>
  <c r="N321" i="1"/>
  <c r="M321" i="1"/>
  <c r="L321" i="1"/>
  <c r="K321" i="1"/>
  <c r="O320" i="1"/>
  <c r="N320" i="1"/>
  <c r="M320" i="1"/>
  <c r="L320" i="1"/>
  <c r="K320" i="1"/>
  <c r="O319" i="1"/>
  <c r="N319" i="1"/>
  <c r="M319" i="1"/>
  <c r="L319" i="1"/>
  <c r="K319" i="1"/>
  <c r="O318" i="1"/>
  <c r="N318" i="1"/>
  <c r="L318" i="1"/>
  <c r="K318" i="1"/>
  <c r="O317" i="1"/>
  <c r="N317" i="1"/>
  <c r="L317" i="1"/>
  <c r="K317" i="1"/>
  <c r="O316" i="1"/>
  <c r="N316" i="1"/>
  <c r="L316" i="1"/>
  <c r="K316" i="1"/>
  <c r="O315" i="1"/>
  <c r="N315" i="1"/>
  <c r="M315" i="1"/>
  <c r="L315" i="1"/>
  <c r="K315" i="1"/>
  <c r="O314" i="1"/>
  <c r="N314" i="1"/>
  <c r="M314" i="1"/>
  <c r="L314" i="1"/>
  <c r="K314" i="1"/>
  <c r="O313" i="1"/>
  <c r="N313" i="1"/>
  <c r="M313" i="1"/>
  <c r="L313" i="1"/>
  <c r="K313" i="1"/>
  <c r="O312" i="1"/>
  <c r="N312" i="1"/>
  <c r="L312" i="1"/>
  <c r="K312" i="1"/>
  <c r="O311" i="1"/>
  <c r="N311" i="1"/>
  <c r="M311" i="1"/>
  <c r="L311" i="1"/>
  <c r="K311" i="1"/>
  <c r="O310" i="1"/>
  <c r="N310" i="1"/>
  <c r="M310" i="1"/>
  <c r="L310" i="1"/>
  <c r="K310" i="1"/>
  <c r="O309" i="1"/>
  <c r="N309" i="1"/>
  <c r="M309" i="1"/>
  <c r="L309" i="1"/>
  <c r="K309" i="1"/>
  <c r="O308" i="1"/>
  <c r="N308" i="1"/>
  <c r="M308" i="1"/>
  <c r="L308" i="1"/>
  <c r="K308" i="1"/>
  <c r="O307" i="1"/>
  <c r="N307" i="1"/>
  <c r="M307" i="1"/>
  <c r="L307" i="1"/>
  <c r="K307" i="1"/>
  <c r="O306" i="1"/>
  <c r="N306" i="1"/>
  <c r="M306" i="1"/>
  <c r="L306" i="1"/>
  <c r="K306" i="1"/>
  <c r="O305" i="1"/>
  <c r="N305" i="1"/>
  <c r="M305" i="1"/>
  <c r="L305" i="1"/>
  <c r="K305" i="1"/>
  <c r="O304" i="1"/>
  <c r="N304" i="1"/>
  <c r="L304" i="1"/>
  <c r="K304" i="1"/>
  <c r="O303" i="1"/>
  <c r="N303" i="1"/>
  <c r="M303" i="1"/>
  <c r="L303" i="1"/>
  <c r="K303" i="1"/>
  <c r="O302" i="1"/>
  <c r="N302" i="1"/>
  <c r="M302" i="1"/>
  <c r="L302" i="1"/>
  <c r="K302" i="1"/>
  <c r="O301" i="1"/>
  <c r="N301" i="1"/>
  <c r="M301" i="1"/>
  <c r="L301" i="1"/>
  <c r="K301" i="1"/>
  <c r="O300" i="1"/>
  <c r="N300" i="1"/>
  <c r="M300" i="1"/>
  <c r="L300" i="1"/>
  <c r="K300" i="1"/>
  <c r="O299" i="1"/>
  <c r="N299" i="1"/>
  <c r="L299" i="1"/>
  <c r="K299" i="1"/>
  <c r="O298" i="1"/>
  <c r="N298" i="1"/>
  <c r="M298" i="1"/>
  <c r="L298" i="1"/>
  <c r="K298" i="1"/>
  <c r="O297" i="1"/>
  <c r="N297" i="1"/>
  <c r="L297" i="1"/>
  <c r="K297" i="1"/>
  <c r="O296" i="1"/>
  <c r="N296" i="1"/>
  <c r="M296" i="1"/>
  <c r="L296" i="1"/>
  <c r="K296" i="1"/>
  <c r="O295" i="1"/>
  <c r="N295" i="1"/>
  <c r="M295" i="1"/>
  <c r="L295" i="1"/>
  <c r="K295" i="1"/>
  <c r="O294" i="1"/>
  <c r="N294" i="1"/>
  <c r="M294" i="1"/>
  <c r="L294" i="1"/>
  <c r="K294" i="1"/>
  <c r="O293" i="1"/>
  <c r="N293" i="1"/>
  <c r="M293" i="1"/>
  <c r="L293" i="1"/>
  <c r="K293" i="1"/>
  <c r="O292" i="1"/>
  <c r="N292" i="1"/>
  <c r="L292" i="1"/>
  <c r="K292" i="1"/>
  <c r="O291" i="1"/>
  <c r="N291" i="1"/>
  <c r="L291" i="1"/>
  <c r="K291" i="1"/>
  <c r="O290" i="1"/>
  <c r="N290" i="1"/>
  <c r="L290" i="1"/>
  <c r="K290" i="1"/>
  <c r="O289" i="1"/>
  <c r="N289" i="1"/>
  <c r="M289" i="1"/>
  <c r="L289" i="1"/>
  <c r="K289" i="1"/>
  <c r="O288" i="1"/>
  <c r="N288" i="1"/>
  <c r="M288" i="1"/>
  <c r="L288" i="1"/>
  <c r="K288" i="1"/>
  <c r="O287" i="1"/>
  <c r="N287" i="1"/>
  <c r="M287" i="1"/>
  <c r="L287" i="1"/>
  <c r="K287" i="1"/>
  <c r="O286" i="1"/>
  <c r="N286" i="1"/>
  <c r="L286" i="1"/>
  <c r="K286" i="1"/>
  <c r="O285" i="1"/>
  <c r="N285" i="1"/>
  <c r="M285" i="1"/>
  <c r="L285" i="1"/>
  <c r="K285" i="1"/>
  <c r="O283" i="1"/>
  <c r="N283" i="1"/>
  <c r="M283" i="1"/>
  <c r="L283" i="1"/>
  <c r="K283" i="1"/>
  <c r="O282" i="1"/>
  <c r="N282" i="1"/>
  <c r="M282" i="1"/>
  <c r="L282" i="1"/>
  <c r="K282" i="1"/>
  <c r="O279" i="1"/>
  <c r="N279" i="1"/>
  <c r="M279" i="1"/>
  <c r="L279" i="1"/>
  <c r="K279" i="1"/>
  <c r="O278" i="1"/>
  <c r="N278" i="1"/>
  <c r="M278" i="1"/>
  <c r="L278" i="1"/>
  <c r="K278" i="1"/>
  <c r="S278" i="1" s="1"/>
  <c r="U278" i="1" s="1"/>
  <c r="S298" i="1" l="1"/>
  <c r="U298" i="1" s="1"/>
  <c r="S283" i="1"/>
  <c r="U283" i="1" s="1"/>
  <c r="S338" i="1"/>
  <c r="U338" i="1" s="1"/>
  <c r="S327" i="1"/>
  <c r="U327" i="1" s="1"/>
  <c r="S335" i="1"/>
  <c r="U335" i="1" s="1"/>
  <c r="S290" i="1"/>
  <c r="U290" i="1" s="1"/>
  <c r="S306" i="1"/>
  <c r="U306" i="1" s="1"/>
  <c r="S317" i="1"/>
  <c r="U317" i="1" s="1"/>
  <c r="S282" i="1"/>
  <c r="U282" i="1" s="1"/>
  <c r="S288" i="1"/>
  <c r="U288" i="1" s="1"/>
  <c r="S292" i="1"/>
  <c r="U292" i="1" s="1"/>
  <c r="T295" i="1"/>
  <c r="S296" i="1"/>
  <c r="U296" i="1" s="1"/>
  <c r="T296" i="1"/>
  <c r="T304" i="1"/>
  <c r="T283" i="1"/>
  <c r="T278" i="1"/>
  <c r="S279" i="1"/>
  <c r="U279" i="1" s="1"/>
  <c r="T279" i="1"/>
  <c r="S316" i="1"/>
  <c r="U316" i="1" s="1"/>
  <c r="S320" i="1"/>
  <c r="U320" i="1" s="1"/>
  <c r="S324" i="1"/>
  <c r="U324" i="1" s="1"/>
  <c r="T327" i="1"/>
  <c r="S328" i="1"/>
  <c r="U328" i="1" s="1"/>
  <c r="T328" i="1"/>
  <c r="T336" i="1"/>
  <c r="T339" i="1"/>
  <c r="T282" i="1"/>
  <c r="T329" i="1"/>
  <c r="Q279" i="1"/>
  <c r="Q282" i="1"/>
  <c r="S295" i="1"/>
  <c r="U295" i="1" s="1"/>
  <c r="S303" i="1"/>
  <c r="U303" i="1" s="1"/>
  <c r="T309" i="1"/>
  <c r="S314" i="1"/>
  <c r="U314" i="1" s="1"/>
  <c r="S322" i="1"/>
  <c r="U322" i="1" s="1"/>
  <c r="S330" i="1"/>
  <c r="U330" i="1" s="1"/>
  <c r="S300" i="1"/>
  <c r="U300" i="1" s="1"/>
  <c r="S336" i="1"/>
  <c r="U336" i="1" s="1"/>
  <c r="S287" i="1"/>
  <c r="U287" i="1" s="1"/>
  <c r="T289" i="1"/>
  <c r="T293" i="1"/>
  <c r="S301" i="1"/>
  <c r="U301" i="1" s="1"/>
  <c r="T305" i="1"/>
  <c r="S308" i="1"/>
  <c r="U308" i="1" s="1"/>
  <c r="Q311" i="1"/>
  <c r="S312" i="1"/>
  <c r="U312" i="1" s="1"/>
  <c r="T312" i="1"/>
  <c r="S319" i="1"/>
  <c r="U319" i="1" s="1"/>
  <c r="T321" i="1"/>
  <c r="Q325" i="1"/>
  <c r="S333" i="1"/>
  <c r="U333" i="1" s="1"/>
  <c r="T337" i="1"/>
  <c r="S293" i="1"/>
  <c r="U293" i="1" s="1"/>
  <c r="Q303" i="1"/>
  <c r="S304" i="1"/>
  <c r="U304" i="1" s="1"/>
  <c r="S311" i="1"/>
  <c r="U311" i="1" s="1"/>
  <c r="T313" i="1"/>
  <c r="T317" i="1"/>
  <c r="S325" i="1"/>
  <c r="U325" i="1" s="1"/>
  <c r="Q335" i="1"/>
  <c r="Q287" i="1"/>
  <c r="T288" i="1"/>
  <c r="T297" i="1"/>
  <c r="T301" i="1"/>
  <c r="S309" i="1"/>
  <c r="U309" i="1" s="1"/>
  <c r="Q319" i="1"/>
  <c r="T320" i="1"/>
  <c r="T333" i="1"/>
  <c r="T325" i="1"/>
  <c r="Q286" i="1"/>
  <c r="T286" i="1"/>
  <c r="S289" i="1"/>
  <c r="U289" i="1" s="1"/>
  <c r="S291" i="1"/>
  <c r="U291" i="1" s="1"/>
  <c r="T291" i="1"/>
  <c r="Q294" i="1"/>
  <c r="T294" i="1"/>
  <c r="S297" i="1"/>
  <c r="U297" i="1" s="1"/>
  <c r="S299" i="1"/>
  <c r="U299" i="1" s="1"/>
  <c r="T299" i="1"/>
  <c r="Q302" i="1"/>
  <c r="T302" i="1"/>
  <c r="S305" i="1"/>
  <c r="U305" i="1" s="1"/>
  <c r="S307" i="1"/>
  <c r="U307" i="1" s="1"/>
  <c r="T307" i="1"/>
  <c r="Q310" i="1"/>
  <c r="T310" i="1"/>
  <c r="S313" i="1"/>
  <c r="U313" i="1" s="1"/>
  <c r="S315" i="1"/>
  <c r="U315" i="1" s="1"/>
  <c r="T315" i="1"/>
  <c r="Q318" i="1"/>
  <c r="T318" i="1"/>
  <c r="S321" i="1"/>
  <c r="U321" i="1" s="1"/>
  <c r="S323" i="1"/>
  <c r="U323" i="1" s="1"/>
  <c r="T323" i="1"/>
  <c r="Q326" i="1"/>
  <c r="T326" i="1"/>
  <c r="S329" i="1"/>
  <c r="U329" i="1" s="1"/>
  <c r="S331" i="1"/>
  <c r="U331" i="1" s="1"/>
  <c r="T331" i="1"/>
  <c r="Q334" i="1"/>
  <c r="T334" i="1"/>
  <c r="S337" i="1"/>
  <c r="U337" i="1" s="1"/>
  <c r="S339" i="1"/>
  <c r="U339" i="1" s="1"/>
  <c r="S286" i="1"/>
  <c r="U286" i="1" s="1"/>
  <c r="Q291" i="1"/>
  <c r="T292" i="1"/>
  <c r="S294" i="1"/>
  <c r="U294" i="1" s="1"/>
  <c r="Q299" i="1"/>
  <c r="T300" i="1"/>
  <c r="S302" i="1"/>
  <c r="U302" i="1" s="1"/>
  <c r="Q307" i="1"/>
  <c r="T308" i="1"/>
  <c r="S310" i="1"/>
  <c r="U310" i="1" s="1"/>
  <c r="Q315" i="1"/>
  <c r="T316" i="1"/>
  <c r="S318" i="1"/>
  <c r="U318" i="1" s="1"/>
  <c r="Q323" i="1"/>
  <c r="T324" i="1"/>
  <c r="S326" i="1"/>
  <c r="U326" i="1" s="1"/>
  <c r="Q331" i="1"/>
  <c r="S332" i="1"/>
  <c r="U332" i="1" s="1"/>
  <c r="T332" i="1"/>
  <c r="S334" i="1"/>
  <c r="U334" i="1" s="1"/>
  <c r="Q339" i="1"/>
  <c r="T287" i="1"/>
  <c r="Q290" i="1"/>
  <c r="T290" i="1"/>
  <c r="Q298" i="1"/>
  <c r="T298" i="1"/>
  <c r="T303" i="1"/>
  <c r="Q306" i="1"/>
  <c r="T306" i="1"/>
  <c r="T311" i="1"/>
  <c r="Q314" i="1"/>
  <c r="T314" i="1"/>
  <c r="T319" i="1"/>
  <c r="Q322" i="1"/>
  <c r="T322" i="1"/>
  <c r="Q330" i="1"/>
  <c r="T330" i="1"/>
  <c r="T335" i="1"/>
  <c r="Q338" i="1"/>
  <c r="T338" i="1"/>
  <c r="Q295" i="1"/>
  <c r="Q288" i="1"/>
  <c r="Q292" i="1"/>
  <c r="Q296" i="1"/>
  <c r="Q300" i="1"/>
  <c r="Q304" i="1"/>
  <c r="Q308" i="1"/>
  <c r="Q312" i="1"/>
  <c r="Q316" i="1"/>
  <c r="Q320" i="1"/>
  <c r="Q324" i="1"/>
  <c r="Q328" i="1"/>
  <c r="Q332" i="1"/>
  <c r="Q336" i="1"/>
  <c r="Q327" i="1"/>
  <c r="Q289" i="1"/>
  <c r="Q293" i="1"/>
  <c r="Q297" i="1"/>
  <c r="Q301" i="1"/>
  <c r="Q305" i="1"/>
  <c r="Q309" i="1"/>
  <c r="Q313" i="1"/>
  <c r="Q317" i="1"/>
  <c r="Q321" i="1"/>
  <c r="Q329" i="1"/>
  <c r="Q333" i="1"/>
  <c r="Q337" i="1"/>
  <c r="T285" i="1"/>
  <c r="S285" i="1"/>
  <c r="U285" i="1" s="1"/>
  <c r="Q285" i="1"/>
  <c r="Q283" i="1"/>
  <c r="Q278" i="1"/>
  <c r="O276" i="1" l="1"/>
  <c r="N276" i="1"/>
  <c r="M276" i="1"/>
  <c r="L276" i="1"/>
  <c r="K276" i="1"/>
  <c r="O275" i="1"/>
  <c r="N275" i="1"/>
  <c r="L275" i="1"/>
  <c r="K275" i="1"/>
  <c r="O274" i="1"/>
  <c r="N274" i="1"/>
  <c r="M274" i="1"/>
  <c r="L274" i="1"/>
  <c r="K274" i="1"/>
  <c r="O273" i="1"/>
  <c r="N273" i="1"/>
  <c r="M273" i="1"/>
  <c r="L273" i="1"/>
  <c r="K273" i="1"/>
  <c r="O272" i="1"/>
  <c r="N272" i="1"/>
  <c r="M272" i="1"/>
  <c r="L272" i="1"/>
  <c r="K272" i="1"/>
  <c r="O271" i="1"/>
  <c r="N271" i="1"/>
  <c r="M271" i="1"/>
  <c r="L271" i="1"/>
  <c r="K271" i="1"/>
  <c r="O270" i="1"/>
  <c r="N270" i="1"/>
  <c r="L270" i="1"/>
  <c r="K270" i="1"/>
  <c r="O269" i="1"/>
  <c r="N269" i="1"/>
  <c r="M269" i="1"/>
  <c r="L269" i="1"/>
  <c r="K269" i="1"/>
  <c r="O268" i="1"/>
  <c r="N268" i="1"/>
  <c r="M268" i="1"/>
  <c r="L268" i="1"/>
  <c r="K268" i="1"/>
  <c r="O267" i="1"/>
  <c r="N267" i="1"/>
  <c r="M267" i="1"/>
  <c r="L267" i="1"/>
  <c r="K267" i="1"/>
  <c r="O266" i="1"/>
  <c r="N266" i="1"/>
  <c r="M266" i="1"/>
  <c r="L266" i="1"/>
  <c r="K266" i="1"/>
  <c r="O265" i="1"/>
  <c r="N265" i="1"/>
  <c r="L265" i="1"/>
  <c r="K265" i="1"/>
  <c r="O264" i="1"/>
  <c r="N264" i="1"/>
  <c r="M264" i="1"/>
  <c r="L264" i="1"/>
  <c r="K264" i="1"/>
  <c r="O263" i="1"/>
  <c r="N263" i="1"/>
  <c r="M263" i="1"/>
  <c r="L263" i="1"/>
  <c r="K263" i="1"/>
  <c r="O262" i="1"/>
  <c r="N262" i="1"/>
  <c r="M262" i="1"/>
  <c r="L262" i="1"/>
  <c r="K262" i="1"/>
  <c r="O261" i="1"/>
  <c r="N261" i="1"/>
  <c r="M261" i="1"/>
  <c r="L261" i="1"/>
  <c r="K261" i="1"/>
  <c r="O260" i="1"/>
  <c r="N260" i="1"/>
  <c r="M260" i="1"/>
  <c r="L260" i="1"/>
  <c r="K260" i="1"/>
  <c r="O259" i="1"/>
  <c r="N259" i="1"/>
  <c r="M259" i="1"/>
  <c r="L259" i="1"/>
  <c r="K259" i="1"/>
  <c r="O258" i="1"/>
  <c r="N258" i="1"/>
  <c r="L258" i="1"/>
  <c r="K258" i="1"/>
  <c r="O257" i="1"/>
  <c r="N257" i="1"/>
  <c r="M257" i="1"/>
  <c r="L257" i="1"/>
  <c r="K257" i="1"/>
  <c r="O256" i="1"/>
  <c r="N256" i="1"/>
  <c r="M256" i="1"/>
  <c r="L256" i="1"/>
  <c r="K256" i="1"/>
  <c r="O255" i="1"/>
  <c r="N255" i="1"/>
  <c r="L255" i="1"/>
  <c r="K255" i="1"/>
  <c r="O254" i="1"/>
  <c r="N254" i="1"/>
  <c r="M254" i="1"/>
  <c r="L254" i="1"/>
  <c r="K254" i="1"/>
  <c r="O253" i="1"/>
  <c r="N253" i="1"/>
  <c r="M253" i="1"/>
  <c r="L253" i="1"/>
  <c r="K253" i="1"/>
  <c r="O252" i="1"/>
  <c r="N252" i="1"/>
  <c r="L252" i="1"/>
  <c r="K252" i="1"/>
  <c r="O251" i="1"/>
  <c r="N251" i="1"/>
  <c r="M251" i="1"/>
  <c r="L251" i="1"/>
  <c r="K251" i="1"/>
  <c r="O250" i="1"/>
  <c r="N250" i="1"/>
  <c r="M250" i="1"/>
  <c r="L250" i="1"/>
  <c r="K250" i="1"/>
  <c r="O249" i="1"/>
  <c r="N249" i="1"/>
  <c r="M249" i="1"/>
  <c r="L249" i="1"/>
  <c r="K249" i="1"/>
  <c r="O248" i="1"/>
  <c r="N248" i="1"/>
  <c r="M248" i="1"/>
  <c r="L248" i="1"/>
  <c r="K248" i="1"/>
  <c r="O247" i="1"/>
  <c r="N247" i="1"/>
  <c r="M247" i="1"/>
  <c r="L247" i="1"/>
  <c r="K247" i="1"/>
  <c r="O246" i="1"/>
  <c r="N246" i="1"/>
  <c r="L246" i="1"/>
  <c r="K246" i="1"/>
  <c r="O245" i="1"/>
  <c r="N245" i="1"/>
  <c r="M245" i="1"/>
  <c r="L245" i="1"/>
  <c r="K245" i="1"/>
  <c r="O244" i="1"/>
  <c r="N244" i="1"/>
  <c r="L244" i="1"/>
  <c r="K244" i="1"/>
  <c r="O243" i="1"/>
  <c r="N243" i="1"/>
  <c r="M243" i="1"/>
  <c r="L243" i="1"/>
  <c r="K243" i="1"/>
  <c r="O242" i="1"/>
  <c r="N242" i="1"/>
  <c r="L242" i="1"/>
  <c r="K242" i="1"/>
  <c r="O241" i="1"/>
  <c r="N241" i="1"/>
  <c r="L241" i="1"/>
  <c r="K241" i="1"/>
  <c r="O240" i="1"/>
  <c r="N240" i="1"/>
  <c r="M240" i="1"/>
  <c r="L240" i="1"/>
  <c r="K240" i="1"/>
  <c r="O239" i="1"/>
  <c r="N239" i="1"/>
  <c r="M239" i="1"/>
  <c r="L239" i="1"/>
  <c r="K239" i="1"/>
  <c r="O238" i="1"/>
  <c r="N238" i="1"/>
  <c r="M238" i="1"/>
  <c r="L238" i="1"/>
  <c r="K238" i="1"/>
  <c r="O237" i="1"/>
  <c r="N237" i="1"/>
  <c r="M237" i="1"/>
  <c r="L237" i="1"/>
  <c r="K237" i="1"/>
  <c r="O236" i="1"/>
  <c r="N236" i="1"/>
  <c r="L236" i="1"/>
  <c r="K236" i="1"/>
  <c r="O235" i="1"/>
  <c r="N235" i="1"/>
  <c r="L235" i="1"/>
  <c r="K235" i="1"/>
  <c r="O234" i="1"/>
  <c r="N234" i="1"/>
  <c r="M234" i="1"/>
  <c r="L234" i="1"/>
  <c r="K234" i="1"/>
  <c r="O233" i="1"/>
  <c r="N233" i="1"/>
  <c r="L233" i="1"/>
  <c r="K233" i="1"/>
  <c r="O232" i="1"/>
  <c r="N232" i="1"/>
  <c r="M232" i="1"/>
  <c r="L232" i="1"/>
  <c r="K232" i="1"/>
  <c r="O231" i="1"/>
  <c r="N231" i="1"/>
  <c r="M231" i="1"/>
  <c r="L231" i="1"/>
  <c r="K231" i="1"/>
  <c r="O230" i="1"/>
  <c r="N230" i="1"/>
  <c r="M230" i="1"/>
  <c r="L230" i="1"/>
  <c r="K230" i="1"/>
  <c r="O229" i="1"/>
  <c r="N229" i="1"/>
  <c r="M229" i="1"/>
  <c r="L229" i="1"/>
  <c r="K229" i="1"/>
  <c r="O228" i="1"/>
  <c r="N228" i="1"/>
  <c r="L228" i="1"/>
  <c r="K228" i="1"/>
  <c r="O227" i="1"/>
  <c r="N227" i="1"/>
  <c r="L227" i="1"/>
  <c r="K227" i="1"/>
  <c r="O226" i="1"/>
  <c r="N226" i="1"/>
  <c r="L226" i="1"/>
  <c r="K226" i="1"/>
  <c r="O225" i="1"/>
  <c r="N225" i="1"/>
  <c r="L225" i="1"/>
  <c r="K225" i="1"/>
  <c r="O224" i="1"/>
  <c r="N224" i="1"/>
  <c r="L224" i="1"/>
  <c r="K224" i="1"/>
  <c r="O223" i="1"/>
  <c r="N223" i="1"/>
  <c r="L223" i="1"/>
  <c r="K223" i="1"/>
  <c r="O222" i="1"/>
  <c r="N222" i="1"/>
  <c r="L222" i="1"/>
  <c r="K222" i="1"/>
  <c r="O221" i="1"/>
  <c r="N221" i="1"/>
  <c r="L221" i="1"/>
  <c r="K221" i="1"/>
  <c r="O220" i="1"/>
  <c r="N220" i="1"/>
  <c r="L220" i="1"/>
  <c r="K220" i="1"/>
  <c r="O219" i="1"/>
  <c r="N219" i="1"/>
  <c r="L219" i="1"/>
  <c r="K219" i="1"/>
  <c r="O218" i="1"/>
  <c r="N218" i="1"/>
  <c r="L218" i="1"/>
  <c r="K218" i="1"/>
  <c r="O217" i="1"/>
  <c r="N217" i="1"/>
  <c r="L217" i="1"/>
  <c r="K217" i="1"/>
  <c r="O216" i="1"/>
  <c r="N216" i="1"/>
  <c r="L216" i="1"/>
  <c r="K216" i="1"/>
  <c r="O215" i="1"/>
  <c r="N215" i="1"/>
  <c r="L215" i="1"/>
  <c r="K215" i="1"/>
  <c r="O214" i="1"/>
  <c r="N214" i="1"/>
  <c r="M214" i="1"/>
  <c r="L214" i="1"/>
  <c r="K214" i="1"/>
  <c r="O213" i="1"/>
  <c r="N213" i="1"/>
  <c r="M213" i="1"/>
  <c r="L213" i="1"/>
  <c r="K213" i="1"/>
  <c r="O212" i="1"/>
  <c r="N212" i="1"/>
  <c r="M212" i="1"/>
  <c r="L212" i="1"/>
  <c r="K212" i="1"/>
  <c r="O211" i="1"/>
  <c r="N211" i="1"/>
  <c r="M211" i="1"/>
  <c r="L211" i="1"/>
  <c r="K211" i="1"/>
  <c r="O210" i="1"/>
  <c r="N210" i="1"/>
  <c r="L210" i="1"/>
  <c r="K210" i="1"/>
  <c r="O209" i="1"/>
  <c r="N209" i="1"/>
  <c r="M209" i="1"/>
  <c r="L209" i="1"/>
  <c r="K209" i="1"/>
  <c r="O208" i="1"/>
  <c r="N208" i="1"/>
  <c r="M208" i="1"/>
  <c r="L208" i="1"/>
  <c r="K208" i="1"/>
  <c r="O207" i="1"/>
  <c r="N207" i="1"/>
  <c r="M207" i="1"/>
  <c r="L207" i="1"/>
  <c r="K207" i="1"/>
  <c r="O206" i="1"/>
  <c r="N206" i="1"/>
  <c r="M206" i="1"/>
  <c r="L206" i="1"/>
  <c r="K206" i="1"/>
  <c r="O205" i="1"/>
  <c r="N205" i="1"/>
  <c r="M205" i="1"/>
  <c r="L205" i="1"/>
  <c r="K205" i="1"/>
  <c r="O204" i="1"/>
  <c r="N204" i="1"/>
  <c r="M204" i="1"/>
  <c r="L204" i="1"/>
  <c r="K204" i="1"/>
  <c r="O203" i="1"/>
  <c r="N203" i="1"/>
  <c r="M203" i="1"/>
  <c r="L203" i="1"/>
  <c r="K203" i="1"/>
  <c r="O202" i="1"/>
  <c r="N202" i="1"/>
  <c r="M202" i="1"/>
  <c r="L202" i="1"/>
  <c r="K202" i="1"/>
  <c r="O201" i="1"/>
  <c r="N201" i="1"/>
  <c r="L201" i="1"/>
  <c r="K201" i="1"/>
  <c r="O200" i="1"/>
  <c r="N200" i="1"/>
  <c r="M200" i="1"/>
  <c r="L200" i="1"/>
  <c r="K200" i="1"/>
  <c r="O199" i="1"/>
  <c r="N199" i="1"/>
  <c r="M199" i="1"/>
  <c r="L199" i="1"/>
  <c r="K199" i="1"/>
  <c r="O198" i="1"/>
  <c r="N198" i="1"/>
  <c r="L198" i="1"/>
  <c r="K198" i="1"/>
  <c r="O197" i="1"/>
  <c r="N197" i="1"/>
  <c r="M197" i="1"/>
  <c r="L197" i="1"/>
  <c r="K197" i="1"/>
  <c r="O196" i="1"/>
  <c r="N196" i="1"/>
  <c r="M196" i="1"/>
  <c r="L196" i="1"/>
  <c r="K196" i="1"/>
  <c r="O195" i="1"/>
  <c r="N195" i="1"/>
  <c r="M195" i="1"/>
  <c r="L195" i="1"/>
  <c r="K195" i="1"/>
  <c r="O194" i="1"/>
  <c r="N194" i="1"/>
  <c r="M194" i="1"/>
  <c r="L194" i="1"/>
  <c r="K194" i="1"/>
  <c r="O193" i="1"/>
  <c r="N193" i="1"/>
  <c r="M193" i="1"/>
  <c r="L193" i="1"/>
  <c r="K193" i="1"/>
  <c r="O192" i="1"/>
  <c r="N192" i="1"/>
  <c r="L192" i="1"/>
  <c r="K192" i="1"/>
  <c r="O191" i="1"/>
  <c r="N191" i="1"/>
  <c r="M191" i="1"/>
  <c r="L191" i="1"/>
  <c r="K191" i="1"/>
  <c r="O190" i="1"/>
  <c r="N190" i="1"/>
  <c r="M190" i="1"/>
  <c r="L190" i="1"/>
  <c r="K190" i="1"/>
  <c r="O189" i="1"/>
  <c r="N189" i="1"/>
  <c r="M189" i="1"/>
  <c r="L189" i="1"/>
  <c r="K189" i="1"/>
  <c r="O188" i="1"/>
  <c r="N188" i="1"/>
  <c r="M188" i="1"/>
  <c r="L188" i="1"/>
  <c r="K188" i="1"/>
  <c r="O187" i="1"/>
  <c r="N187" i="1"/>
  <c r="M187" i="1"/>
  <c r="L187" i="1"/>
  <c r="K187" i="1"/>
  <c r="O186" i="1"/>
  <c r="N186" i="1"/>
  <c r="M186" i="1"/>
  <c r="L186" i="1"/>
  <c r="K186" i="1"/>
  <c r="O185" i="1"/>
  <c r="N185" i="1"/>
  <c r="L185" i="1"/>
  <c r="K185" i="1"/>
  <c r="O183" i="1"/>
  <c r="N183" i="1"/>
  <c r="M183" i="1"/>
  <c r="L183" i="1"/>
  <c r="K183" i="1"/>
  <c r="O182" i="1"/>
  <c r="N182" i="1"/>
  <c r="M182" i="1"/>
  <c r="L182" i="1"/>
  <c r="K182" i="1"/>
  <c r="O180" i="1"/>
  <c r="N180" i="1"/>
  <c r="M180" i="1"/>
  <c r="L180" i="1"/>
  <c r="K180" i="1"/>
  <c r="O179" i="1"/>
  <c r="N179" i="1"/>
  <c r="M179" i="1"/>
  <c r="L179" i="1"/>
  <c r="K179" i="1"/>
  <c r="O176" i="1"/>
  <c r="N176" i="1"/>
  <c r="M176" i="1"/>
  <c r="L176" i="1"/>
  <c r="K176" i="1"/>
  <c r="S182" i="1" l="1"/>
  <c r="U182" i="1" s="1"/>
  <c r="S191" i="1"/>
  <c r="U191" i="1" s="1"/>
  <c r="T194" i="1"/>
  <c r="T198" i="1"/>
  <c r="T202" i="1"/>
  <c r="T206" i="1"/>
  <c r="T210" i="1"/>
  <c r="T214" i="1"/>
  <c r="T218" i="1"/>
  <c r="T222" i="1"/>
  <c r="T226" i="1"/>
  <c r="T230" i="1"/>
  <c r="T234" i="1"/>
  <c r="T238" i="1"/>
  <c r="T242" i="1"/>
  <c r="T246" i="1"/>
  <c r="T250" i="1"/>
  <c r="T254" i="1"/>
  <c r="T258" i="1"/>
  <c r="T262" i="1"/>
  <c r="T266" i="1"/>
  <c r="T189" i="1"/>
  <c r="T270" i="1"/>
  <c r="T176" i="1"/>
  <c r="T183" i="1"/>
  <c r="Q182" i="1"/>
  <c r="S179" i="1"/>
  <c r="U179" i="1" s="1"/>
  <c r="T179" i="1"/>
  <c r="T180" i="1"/>
  <c r="Q179" i="1"/>
  <c r="S180" i="1"/>
  <c r="U180" i="1" s="1"/>
  <c r="S183" i="1"/>
  <c r="U183" i="1" s="1"/>
  <c r="S176" i="1"/>
  <c r="U176" i="1" s="1"/>
  <c r="Q183" i="1"/>
  <c r="T182" i="1"/>
  <c r="S186" i="1"/>
  <c r="U186" i="1" s="1"/>
  <c r="S189" i="1"/>
  <c r="U189" i="1" s="1"/>
  <c r="S193" i="1"/>
  <c r="U193" i="1" s="1"/>
  <c r="S197" i="1"/>
  <c r="U197" i="1" s="1"/>
  <c r="S201" i="1"/>
  <c r="U201" i="1" s="1"/>
  <c r="S205" i="1"/>
  <c r="U205" i="1" s="1"/>
  <c r="S209" i="1"/>
  <c r="U209" i="1" s="1"/>
  <c r="S213" i="1"/>
  <c r="U213" i="1" s="1"/>
  <c r="S217" i="1"/>
  <c r="U217" i="1" s="1"/>
  <c r="S221" i="1"/>
  <c r="U221" i="1" s="1"/>
  <c r="S225" i="1"/>
  <c r="U225" i="1" s="1"/>
  <c r="S229" i="1"/>
  <c r="U229" i="1" s="1"/>
  <c r="S233" i="1"/>
  <c r="U233" i="1" s="1"/>
  <c r="S237" i="1"/>
  <c r="U237" i="1" s="1"/>
  <c r="S241" i="1"/>
  <c r="U241" i="1" s="1"/>
  <c r="S245" i="1"/>
  <c r="U245" i="1" s="1"/>
  <c r="S249" i="1"/>
  <c r="U249" i="1" s="1"/>
  <c r="S253" i="1"/>
  <c r="U253" i="1" s="1"/>
  <c r="S257" i="1"/>
  <c r="U257" i="1" s="1"/>
  <c r="S261" i="1"/>
  <c r="U261" i="1" s="1"/>
  <c r="S265" i="1"/>
  <c r="U265" i="1" s="1"/>
  <c r="S269" i="1"/>
  <c r="U269" i="1" s="1"/>
  <c r="S185" i="1"/>
  <c r="U185" i="1" s="1"/>
  <c r="S273" i="1"/>
  <c r="U273" i="1" s="1"/>
  <c r="S188" i="1"/>
  <c r="U188" i="1" s="1"/>
  <c r="T188" i="1"/>
  <c r="S196" i="1"/>
  <c r="U196" i="1" s="1"/>
  <c r="T196" i="1"/>
  <c r="S200" i="1"/>
  <c r="U200" i="1" s="1"/>
  <c r="S204" i="1"/>
  <c r="U204" i="1" s="1"/>
  <c r="T204" i="1"/>
  <c r="S208" i="1"/>
  <c r="U208" i="1" s="1"/>
  <c r="S212" i="1"/>
  <c r="U212" i="1" s="1"/>
  <c r="T212" i="1"/>
  <c r="S216" i="1"/>
  <c r="U216" i="1" s="1"/>
  <c r="S220" i="1"/>
  <c r="U220" i="1" s="1"/>
  <c r="T220" i="1"/>
  <c r="S224" i="1"/>
  <c r="U224" i="1" s="1"/>
  <c r="S228" i="1"/>
  <c r="U228" i="1" s="1"/>
  <c r="T228" i="1"/>
  <c r="S232" i="1"/>
  <c r="U232" i="1" s="1"/>
  <c r="S236" i="1"/>
  <c r="U236" i="1" s="1"/>
  <c r="T236" i="1"/>
  <c r="S240" i="1"/>
  <c r="U240" i="1" s="1"/>
  <c r="S244" i="1"/>
  <c r="U244" i="1" s="1"/>
  <c r="T244" i="1"/>
  <c r="S248" i="1"/>
  <c r="U248" i="1" s="1"/>
  <c r="S252" i="1"/>
  <c r="U252" i="1" s="1"/>
  <c r="T252" i="1"/>
  <c r="S256" i="1"/>
  <c r="U256" i="1" s="1"/>
  <c r="S260" i="1"/>
  <c r="U260" i="1" s="1"/>
  <c r="T260" i="1"/>
  <c r="S264" i="1"/>
  <c r="U264" i="1" s="1"/>
  <c r="S268" i="1"/>
  <c r="U268" i="1" s="1"/>
  <c r="T268" i="1"/>
  <c r="S272" i="1"/>
  <c r="U272" i="1" s="1"/>
  <c r="S276" i="1"/>
  <c r="U276" i="1" s="1"/>
  <c r="T276" i="1"/>
  <c r="Q185" i="1"/>
  <c r="T193" i="1"/>
  <c r="T201" i="1"/>
  <c r="T209" i="1"/>
  <c r="T217" i="1"/>
  <c r="T225" i="1"/>
  <c r="T233" i="1"/>
  <c r="T241" i="1"/>
  <c r="T249" i="1"/>
  <c r="T257" i="1"/>
  <c r="T265" i="1"/>
  <c r="T273" i="1"/>
  <c r="S190" i="1"/>
  <c r="U190" i="1" s="1"/>
  <c r="T190" i="1"/>
  <c r="S195" i="1"/>
  <c r="U195" i="1" s="1"/>
  <c r="S199" i="1"/>
  <c r="U199" i="1" s="1"/>
  <c r="S203" i="1"/>
  <c r="U203" i="1" s="1"/>
  <c r="S207" i="1"/>
  <c r="U207" i="1" s="1"/>
  <c r="S211" i="1"/>
  <c r="U211" i="1" s="1"/>
  <c r="S215" i="1"/>
  <c r="U215" i="1" s="1"/>
  <c r="S219" i="1"/>
  <c r="U219" i="1" s="1"/>
  <c r="S223" i="1"/>
  <c r="U223" i="1" s="1"/>
  <c r="S227" i="1"/>
  <c r="U227" i="1" s="1"/>
  <c r="S231" i="1"/>
  <c r="U231" i="1" s="1"/>
  <c r="S235" i="1"/>
  <c r="U235" i="1" s="1"/>
  <c r="S239" i="1"/>
  <c r="U239" i="1" s="1"/>
  <c r="S243" i="1"/>
  <c r="U243" i="1" s="1"/>
  <c r="S247" i="1"/>
  <c r="U247" i="1" s="1"/>
  <c r="S251" i="1"/>
  <c r="U251" i="1" s="1"/>
  <c r="S255" i="1"/>
  <c r="U255" i="1" s="1"/>
  <c r="S259" i="1"/>
  <c r="U259" i="1" s="1"/>
  <c r="S263" i="1"/>
  <c r="U263" i="1" s="1"/>
  <c r="S267" i="1"/>
  <c r="U267" i="1" s="1"/>
  <c r="S271" i="1"/>
  <c r="U271" i="1" s="1"/>
  <c r="T274" i="1"/>
  <c r="S275" i="1"/>
  <c r="U275" i="1" s="1"/>
  <c r="T185" i="1"/>
  <c r="T186" i="1"/>
  <c r="Q190" i="1"/>
  <c r="T195" i="1"/>
  <c r="Q196" i="1"/>
  <c r="T203" i="1"/>
  <c r="Q204" i="1"/>
  <c r="T211" i="1"/>
  <c r="Q212" i="1"/>
  <c r="T219" i="1"/>
  <c r="Q220" i="1"/>
  <c r="T227" i="1"/>
  <c r="Q228" i="1"/>
  <c r="T235" i="1"/>
  <c r="Q236" i="1"/>
  <c r="T243" i="1"/>
  <c r="Q244" i="1"/>
  <c r="T251" i="1"/>
  <c r="Q252" i="1"/>
  <c r="T259" i="1"/>
  <c r="Q260" i="1"/>
  <c r="T267" i="1"/>
  <c r="Q268" i="1"/>
  <c r="T275" i="1"/>
  <c r="Q276" i="1"/>
  <c r="Q186" i="1"/>
  <c r="T191" i="1"/>
  <c r="T197" i="1"/>
  <c r="T200" i="1"/>
  <c r="T205" i="1"/>
  <c r="T208" i="1"/>
  <c r="T213" i="1"/>
  <c r="T216" i="1"/>
  <c r="T221" i="1"/>
  <c r="T224" i="1"/>
  <c r="T229" i="1"/>
  <c r="T232" i="1"/>
  <c r="T237" i="1"/>
  <c r="T240" i="1"/>
  <c r="T245" i="1"/>
  <c r="T248" i="1"/>
  <c r="T253" i="1"/>
  <c r="T256" i="1"/>
  <c r="T261" i="1"/>
  <c r="T264" i="1"/>
  <c r="T269" i="1"/>
  <c r="T272" i="1"/>
  <c r="Q187" i="1"/>
  <c r="T187" i="1"/>
  <c r="Q189" i="1"/>
  <c r="S192" i="1"/>
  <c r="U192" i="1" s="1"/>
  <c r="T192" i="1"/>
  <c r="T199" i="1"/>
  <c r="Q200" i="1"/>
  <c r="T207" i="1"/>
  <c r="Q208" i="1"/>
  <c r="T215" i="1"/>
  <c r="Q216" i="1"/>
  <c r="T223" i="1"/>
  <c r="Q224" i="1"/>
  <c r="T231" i="1"/>
  <c r="Q232" i="1"/>
  <c r="T239" i="1"/>
  <c r="Q240" i="1"/>
  <c r="T247" i="1"/>
  <c r="Q248" i="1"/>
  <c r="T255" i="1"/>
  <c r="Q256" i="1"/>
  <c r="T263" i="1"/>
  <c r="Q264" i="1"/>
  <c r="T271" i="1"/>
  <c r="Q272" i="1"/>
  <c r="Q191" i="1"/>
  <c r="Q197" i="1"/>
  <c r="Q205" i="1"/>
  <c r="Q217" i="1"/>
  <c r="Q225" i="1"/>
  <c r="Q233" i="1"/>
  <c r="Q253" i="1"/>
  <c r="Q261" i="1"/>
  <c r="Q269" i="1"/>
  <c r="S187" i="1"/>
  <c r="U187" i="1" s="1"/>
  <c r="Q188" i="1"/>
  <c r="Q192" i="1"/>
  <c r="Q195" i="1"/>
  <c r="Q199" i="1"/>
  <c r="Q203" i="1"/>
  <c r="Q207" i="1"/>
  <c r="Q211" i="1"/>
  <c r="Q215" i="1"/>
  <c r="Q219" i="1"/>
  <c r="Q223" i="1"/>
  <c r="Q227" i="1"/>
  <c r="Q231" i="1"/>
  <c r="Q235" i="1"/>
  <c r="Q239" i="1"/>
  <c r="Q243" i="1"/>
  <c r="Q247" i="1"/>
  <c r="Q251" i="1"/>
  <c r="Q255" i="1"/>
  <c r="Q259" i="1"/>
  <c r="Q263" i="1"/>
  <c r="Q267" i="1"/>
  <c r="Q271" i="1"/>
  <c r="Q275" i="1"/>
  <c r="Q193" i="1"/>
  <c r="Q201" i="1"/>
  <c r="Q209" i="1"/>
  <c r="Q213" i="1"/>
  <c r="Q221" i="1"/>
  <c r="Q229" i="1"/>
  <c r="Q237" i="1"/>
  <c r="Q241" i="1"/>
  <c r="Q245" i="1"/>
  <c r="Q249" i="1"/>
  <c r="Q257" i="1"/>
  <c r="Q265" i="1"/>
  <c r="Q273" i="1"/>
  <c r="S194" i="1"/>
  <c r="U194" i="1" s="1"/>
  <c r="Q194" i="1"/>
  <c r="S198" i="1"/>
  <c r="U198" i="1" s="1"/>
  <c r="Q198" i="1"/>
  <c r="S202" i="1"/>
  <c r="U202" i="1" s="1"/>
  <c r="Q202" i="1"/>
  <c r="S206" i="1"/>
  <c r="U206" i="1" s="1"/>
  <c r="Q206" i="1"/>
  <c r="S210" i="1"/>
  <c r="U210" i="1" s="1"/>
  <c r="Q210" i="1"/>
  <c r="S214" i="1"/>
  <c r="U214" i="1" s="1"/>
  <c r="Q214" i="1"/>
  <c r="S218" i="1"/>
  <c r="U218" i="1" s="1"/>
  <c r="Q218" i="1"/>
  <c r="S222" i="1"/>
  <c r="U222" i="1" s="1"/>
  <c r="Q222" i="1"/>
  <c r="S226" i="1"/>
  <c r="U226" i="1" s="1"/>
  <c r="Q226" i="1"/>
  <c r="S230" i="1"/>
  <c r="U230" i="1" s="1"/>
  <c r="Q230" i="1"/>
  <c r="S234" i="1"/>
  <c r="U234" i="1" s="1"/>
  <c r="Q234" i="1"/>
  <c r="S238" i="1"/>
  <c r="U238" i="1" s="1"/>
  <c r="Q238" i="1"/>
  <c r="S242" i="1"/>
  <c r="U242" i="1" s="1"/>
  <c r="Q242" i="1"/>
  <c r="S246" i="1"/>
  <c r="U246" i="1" s="1"/>
  <c r="Q246" i="1"/>
  <c r="S250" i="1"/>
  <c r="U250" i="1" s="1"/>
  <c r="Q250" i="1"/>
  <c r="S254" i="1"/>
  <c r="U254" i="1" s="1"/>
  <c r="Q254" i="1"/>
  <c r="S258" i="1"/>
  <c r="U258" i="1" s="1"/>
  <c r="Q258" i="1"/>
  <c r="S262" i="1"/>
  <c r="U262" i="1" s="1"/>
  <c r="Q262" i="1"/>
  <c r="S266" i="1"/>
  <c r="U266" i="1" s="1"/>
  <c r="Q266" i="1"/>
  <c r="S270" i="1"/>
  <c r="U270" i="1" s="1"/>
  <c r="Q270" i="1"/>
  <c r="S274" i="1"/>
  <c r="U274" i="1" s="1"/>
  <c r="Q274" i="1"/>
  <c r="Q180" i="1"/>
  <c r="Q176" i="1"/>
  <c r="O175" i="1"/>
  <c r="N175" i="1"/>
  <c r="M175" i="1"/>
  <c r="L175" i="1"/>
  <c r="K175" i="1"/>
  <c r="O174" i="1"/>
  <c r="N174" i="1"/>
  <c r="M174" i="1"/>
  <c r="L174" i="1"/>
  <c r="K174" i="1"/>
  <c r="O173" i="1"/>
  <c r="N173" i="1"/>
  <c r="L173" i="1"/>
  <c r="K173" i="1"/>
  <c r="O172" i="1"/>
  <c r="N172" i="1"/>
  <c r="M172" i="1"/>
  <c r="L172" i="1"/>
  <c r="K172" i="1"/>
  <c r="O171" i="1"/>
  <c r="N171" i="1"/>
  <c r="M171" i="1"/>
  <c r="L171" i="1"/>
  <c r="K171" i="1"/>
  <c r="O170" i="1"/>
  <c r="N170" i="1"/>
  <c r="L170" i="1"/>
  <c r="K170" i="1"/>
  <c r="O169" i="1"/>
  <c r="N169" i="1"/>
  <c r="M169" i="1"/>
  <c r="L169" i="1"/>
  <c r="K169" i="1"/>
  <c r="O168" i="1"/>
  <c r="N168" i="1"/>
  <c r="L168" i="1"/>
  <c r="K168" i="1"/>
  <c r="O167" i="1"/>
  <c r="N167" i="1"/>
  <c r="M167" i="1"/>
  <c r="L167" i="1"/>
  <c r="K167" i="1"/>
  <c r="O166" i="1"/>
  <c r="N166" i="1"/>
  <c r="M166" i="1"/>
  <c r="L166" i="1"/>
  <c r="K166" i="1"/>
  <c r="O165" i="1"/>
  <c r="N165" i="1"/>
  <c r="L165" i="1"/>
  <c r="K165" i="1"/>
  <c r="O164" i="1"/>
  <c r="N164" i="1"/>
  <c r="M164" i="1"/>
  <c r="L164" i="1"/>
  <c r="K164" i="1"/>
  <c r="O163" i="1"/>
  <c r="N163" i="1"/>
  <c r="M163" i="1"/>
  <c r="L163" i="1"/>
  <c r="K163" i="1"/>
  <c r="O162" i="1"/>
  <c r="N162" i="1"/>
  <c r="L162" i="1"/>
  <c r="K162" i="1"/>
  <c r="O161" i="1"/>
  <c r="N161" i="1"/>
  <c r="M161" i="1"/>
  <c r="L161" i="1"/>
  <c r="K161" i="1"/>
  <c r="O160" i="1"/>
  <c r="N160" i="1"/>
  <c r="M160" i="1"/>
  <c r="L160" i="1"/>
  <c r="K160" i="1"/>
  <c r="O159" i="1"/>
  <c r="N159" i="1"/>
  <c r="L159" i="1"/>
  <c r="K159" i="1"/>
  <c r="O158" i="1"/>
  <c r="N158" i="1"/>
  <c r="M158" i="1"/>
  <c r="L158" i="1"/>
  <c r="K158" i="1"/>
  <c r="O157" i="1"/>
  <c r="N157" i="1"/>
  <c r="M157" i="1"/>
  <c r="L157" i="1"/>
  <c r="K157" i="1"/>
  <c r="O156" i="1"/>
  <c r="N156" i="1"/>
  <c r="L156" i="1"/>
  <c r="K156" i="1"/>
  <c r="O155" i="1"/>
  <c r="N155" i="1"/>
  <c r="M155" i="1"/>
  <c r="L155" i="1"/>
  <c r="K155" i="1"/>
  <c r="O154" i="1"/>
  <c r="N154" i="1"/>
  <c r="L154" i="1"/>
  <c r="K154" i="1"/>
  <c r="O153" i="1"/>
  <c r="N153" i="1"/>
  <c r="M153" i="1"/>
  <c r="L153" i="1"/>
  <c r="K153" i="1"/>
  <c r="O152" i="1"/>
  <c r="N152" i="1"/>
  <c r="L152" i="1"/>
  <c r="K152" i="1"/>
  <c r="O151" i="1"/>
  <c r="N151" i="1"/>
  <c r="M151" i="1"/>
  <c r="L151" i="1"/>
  <c r="K151" i="1"/>
  <c r="O150" i="1"/>
  <c r="N150" i="1"/>
  <c r="M150" i="1"/>
  <c r="L150" i="1"/>
  <c r="K150" i="1"/>
  <c r="O149" i="1"/>
  <c r="N149" i="1"/>
  <c r="M149" i="1"/>
  <c r="L149" i="1"/>
  <c r="K149" i="1"/>
  <c r="O148" i="1"/>
  <c r="N148" i="1"/>
  <c r="L148" i="1"/>
  <c r="K148" i="1"/>
  <c r="O147" i="1"/>
  <c r="N147" i="1"/>
  <c r="M147" i="1"/>
  <c r="L147" i="1"/>
  <c r="K147" i="1"/>
  <c r="O146" i="1"/>
  <c r="N146" i="1"/>
  <c r="M146" i="1"/>
  <c r="L146" i="1"/>
  <c r="K146" i="1"/>
  <c r="O145" i="1"/>
  <c r="N145" i="1"/>
  <c r="L145" i="1"/>
  <c r="K145" i="1"/>
  <c r="O144" i="1"/>
  <c r="N144" i="1"/>
  <c r="L144" i="1"/>
  <c r="K144" i="1"/>
  <c r="O143" i="1"/>
  <c r="N143" i="1"/>
  <c r="M143" i="1"/>
  <c r="L143" i="1"/>
  <c r="K143" i="1"/>
  <c r="O142" i="1"/>
  <c r="N142" i="1"/>
  <c r="L142" i="1"/>
  <c r="K142" i="1"/>
  <c r="O141" i="1"/>
  <c r="N141" i="1"/>
  <c r="L141" i="1"/>
  <c r="K141" i="1"/>
  <c r="O140" i="1"/>
  <c r="N140" i="1"/>
  <c r="M140" i="1"/>
  <c r="L140" i="1"/>
  <c r="K140" i="1"/>
  <c r="O139" i="1"/>
  <c r="N139" i="1"/>
  <c r="M139" i="1"/>
  <c r="L139" i="1"/>
  <c r="K139" i="1"/>
  <c r="O138" i="1"/>
  <c r="N138" i="1"/>
  <c r="M138" i="1"/>
  <c r="L138" i="1"/>
  <c r="K138" i="1"/>
  <c r="O137" i="1"/>
  <c r="N137" i="1"/>
  <c r="L137" i="1"/>
  <c r="K137" i="1"/>
  <c r="O136" i="1"/>
  <c r="N136" i="1"/>
  <c r="M136" i="1"/>
  <c r="L136" i="1"/>
  <c r="K136" i="1"/>
  <c r="O135" i="1"/>
  <c r="N135" i="1"/>
  <c r="M135" i="1"/>
  <c r="L135" i="1"/>
  <c r="K135" i="1"/>
  <c r="O134" i="1"/>
  <c r="N134" i="1"/>
  <c r="L134" i="1"/>
  <c r="K134" i="1"/>
  <c r="O133" i="1"/>
  <c r="N133" i="1"/>
  <c r="L133" i="1"/>
  <c r="K133" i="1"/>
  <c r="O132" i="1"/>
  <c r="N132" i="1"/>
  <c r="L132" i="1"/>
  <c r="K132" i="1"/>
  <c r="O131" i="1"/>
  <c r="N131" i="1"/>
  <c r="L131" i="1"/>
  <c r="K131" i="1"/>
  <c r="O130" i="1"/>
  <c r="N130" i="1"/>
  <c r="L130" i="1"/>
  <c r="K130" i="1"/>
  <c r="O129" i="1"/>
  <c r="N129" i="1"/>
  <c r="L129" i="1"/>
  <c r="K129" i="1"/>
  <c r="O128" i="1"/>
  <c r="N128" i="1"/>
  <c r="L128" i="1"/>
  <c r="K128" i="1"/>
  <c r="O127" i="1"/>
  <c r="N127" i="1"/>
  <c r="L127" i="1"/>
  <c r="K127" i="1"/>
  <c r="O126" i="1"/>
  <c r="N126" i="1"/>
  <c r="L126" i="1"/>
  <c r="K126" i="1"/>
  <c r="O125" i="1"/>
  <c r="N125" i="1"/>
  <c r="M125" i="1"/>
  <c r="L125" i="1"/>
  <c r="K125" i="1"/>
  <c r="O124" i="1"/>
  <c r="N124" i="1"/>
  <c r="L124" i="1"/>
  <c r="K124" i="1"/>
  <c r="O123" i="1"/>
  <c r="N123" i="1"/>
  <c r="L123" i="1"/>
  <c r="K123" i="1"/>
  <c r="O122" i="1"/>
  <c r="N122" i="1"/>
  <c r="L122" i="1"/>
  <c r="K122" i="1"/>
  <c r="O121" i="1"/>
  <c r="N121" i="1"/>
  <c r="L121" i="1"/>
  <c r="K121" i="1"/>
  <c r="O120" i="1"/>
  <c r="N120" i="1"/>
  <c r="L120" i="1"/>
  <c r="K120" i="1"/>
  <c r="O119" i="1"/>
  <c r="N119" i="1"/>
  <c r="L119" i="1"/>
  <c r="K119" i="1"/>
  <c r="O118" i="1"/>
  <c r="N118" i="1"/>
  <c r="L118" i="1"/>
  <c r="K118" i="1"/>
  <c r="O117" i="1"/>
  <c r="N117" i="1"/>
  <c r="L117" i="1"/>
  <c r="K117" i="1"/>
  <c r="O116" i="1"/>
  <c r="N116" i="1"/>
  <c r="L116" i="1"/>
  <c r="K116" i="1"/>
  <c r="O115" i="1"/>
  <c r="N115" i="1"/>
  <c r="L115" i="1"/>
  <c r="K115" i="1"/>
  <c r="O114" i="1"/>
  <c r="N114" i="1"/>
  <c r="L114" i="1"/>
  <c r="K114" i="1"/>
  <c r="O113" i="1"/>
  <c r="N113" i="1"/>
  <c r="M113" i="1"/>
  <c r="L113" i="1"/>
  <c r="K113" i="1"/>
  <c r="O112" i="1"/>
  <c r="N112" i="1"/>
  <c r="L112" i="1"/>
  <c r="K112" i="1"/>
  <c r="O111" i="1"/>
  <c r="N111" i="1"/>
  <c r="M111" i="1"/>
  <c r="L111" i="1"/>
  <c r="K111" i="1"/>
  <c r="S120" i="1" l="1"/>
  <c r="U120" i="1" s="1"/>
  <c r="S124" i="1"/>
  <c r="U124" i="1" s="1"/>
  <c r="S128" i="1"/>
  <c r="U128" i="1" s="1"/>
  <c r="S132" i="1"/>
  <c r="U132" i="1" s="1"/>
  <c r="Q135" i="1"/>
  <c r="S136" i="1"/>
  <c r="U136" i="1" s="1"/>
  <c r="T136" i="1"/>
  <c r="S144" i="1"/>
  <c r="U144" i="1" s="1"/>
  <c r="S148" i="1"/>
  <c r="U148" i="1" s="1"/>
  <c r="S152" i="1"/>
  <c r="U152" i="1" s="1"/>
  <c r="S156" i="1"/>
  <c r="U156" i="1" s="1"/>
  <c r="Q159" i="1"/>
  <c r="S164" i="1"/>
  <c r="U164" i="1" s="1"/>
  <c r="Q171" i="1"/>
  <c r="S172" i="1"/>
  <c r="U172" i="1" s="1"/>
  <c r="S126" i="1"/>
  <c r="U126" i="1" s="1"/>
  <c r="T141" i="1"/>
  <c r="S117" i="1"/>
  <c r="U117" i="1" s="1"/>
  <c r="S150" i="1"/>
  <c r="U150" i="1" s="1"/>
  <c r="S113" i="1"/>
  <c r="U113" i="1" s="1"/>
  <c r="T121" i="1"/>
  <c r="Q118" i="1"/>
  <c r="T118" i="1"/>
  <c r="S122" i="1"/>
  <c r="U122" i="1" s="1"/>
  <c r="S130" i="1"/>
  <c r="U130" i="1" s="1"/>
  <c r="T133" i="1"/>
  <c r="T137" i="1"/>
  <c r="S138" i="1"/>
  <c r="U138" i="1" s="1"/>
  <c r="T145" i="1"/>
  <c r="S146" i="1"/>
  <c r="U146" i="1" s="1"/>
  <c r="S154" i="1"/>
  <c r="U154" i="1" s="1"/>
  <c r="T161" i="1"/>
  <c r="S163" i="1"/>
  <c r="U163" i="1" s="1"/>
  <c r="S167" i="1"/>
  <c r="U167" i="1" s="1"/>
  <c r="S171" i="1"/>
  <c r="U171" i="1" s="1"/>
  <c r="S175" i="1"/>
  <c r="U175" i="1" s="1"/>
  <c r="S111" i="1"/>
  <c r="U111" i="1" s="1"/>
  <c r="S115" i="1"/>
  <c r="U115" i="1" s="1"/>
  <c r="T115" i="1"/>
  <c r="S119" i="1"/>
  <c r="U119" i="1" s="1"/>
  <c r="T125" i="1"/>
  <c r="T129" i="1"/>
  <c r="S134" i="1"/>
  <c r="U134" i="1" s="1"/>
  <c r="S140" i="1"/>
  <c r="U140" i="1" s="1"/>
  <c r="T149" i="1"/>
  <c r="T153" i="1"/>
  <c r="S158" i="1"/>
  <c r="U158" i="1" s="1"/>
  <c r="S161" i="1"/>
  <c r="U161" i="1" s="1"/>
  <c r="S165" i="1"/>
  <c r="U165" i="1" s="1"/>
  <c r="T165" i="1"/>
  <c r="S169" i="1"/>
  <c r="U169" i="1" s="1"/>
  <c r="T169" i="1"/>
  <c r="S173" i="1"/>
  <c r="U173" i="1" s="1"/>
  <c r="T173" i="1"/>
  <c r="T120" i="1"/>
  <c r="Q143" i="1"/>
  <c r="T144" i="1"/>
  <c r="Q154" i="1"/>
  <c r="T157" i="1"/>
  <c r="Q162" i="1"/>
  <c r="T162" i="1"/>
  <c r="Q170" i="1"/>
  <c r="T113" i="1"/>
  <c r="T117" i="1"/>
  <c r="Q127" i="1"/>
  <c r="T128" i="1"/>
  <c r="S142" i="1"/>
  <c r="U142" i="1" s="1"/>
  <c r="Q151" i="1"/>
  <c r="T152" i="1"/>
  <c r="T167" i="1"/>
  <c r="T175" i="1"/>
  <c r="Q115" i="1"/>
  <c r="S116" i="1"/>
  <c r="U116" i="1" s="1"/>
  <c r="T116" i="1"/>
  <c r="S118" i="1"/>
  <c r="U118" i="1" s="1"/>
  <c r="S121" i="1"/>
  <c r="U121" i="1" s="1"/>
  <c r="S123" i="1"/>
  <c r="U123" i="1" s="1"/>
  <c r="T123" i="1"/>
  <c r="Q126" i="1"/>
  <c r="T126" i="1"/>
  <c r="S129" i="1"/>
  <c r="U129" i="1" s="1"/>
  <c r="S131" i="1"/>
  <c r="U131" i="1" s="1"/>
  <c r="T131" i="1"/>
  <c r="Q134" i="1"/>
  <c r="T134" i="1"/>
  <c r="S137" i="1"/>
  <c r="U137" i="1" s="1"/>
  <c r="S139" i="1"/>
  <c r="U139" i="1" s="1"/>
  <c r="T139" i="1"/>
  <c r="Q142" i="1"/>
  <c r="T142" i="1"/>
  <c r="S145" i="1"/>
  <c r="U145" i="1" s="1"/>
  <c r="S147" i="1"/>
  <c r="U147" i="1" s="1"/>
  <c r="T147" i="1"/>
  <c r="Q150" i="1"/>
  <c r="T150" i="1"/>
  <c r="S153" i="1"/>
  <c r="U153" i="1" s="1"/>
  <c r="S155" i="1"/>
  <c r="U155" i="1" s="1"/>
  <c r="T155" i="1"/>
  <c r="Q158" i="1"/>
  <c r="T158" i="1"/>
  <c r="S160" i="1"/>
  <c r="U160" i="1" s="1"/>
  <c r="T160" i="1"/>
  <c r="S162" i="1"/>
  <c r="U162" i="1" s="1"/>
  <c r="Q167" i="1"/>
  <c r="S168" i="1"/>
  <c r="U168" i="1" s="1"/>
  <c r="T168" i="1"/>
  <c r="S170" i="1"/>
  <c r="U170" i="1" s="1"/>
  <c r="Q175" i="1"/>
  <c r="T111" i="1"/>
  <c r="Q114" i="1"/>
  <c r="Q131" i="1"/>
  <c r="T132" i="1"/>
  <c r="Q139" i="1"/>
  <c r="T140" i="1"/>
  <c r="T148" i="1"/>
  <c r="Q155" i="1"/>
  <c r="T156" i="1"/>
  <c r="T163" i="1"/>
  <c r="Q166" i="1"/>
  <c r="T166" i="1"/>
  <c r="T171" i="1"/>
  <c r="Q174" i="1"/>
  <c r="T174" i="1"/>
  <c r="T114" i="1"/>
  <c r="T119" i="1"/>
  <c r="Q123" i="1"/>
  <c r="T124" i="1"/>
  <c r="Q147" i="1"/>
  <c r="Q111" i="1"/>
  <c r="S112" i="1"/>
  <c r="U112" i="1" s="1"/>
  <c r="T112" i="1"/>
  <c r="S114" i="1"/>
  <c r="U114" i="1" s="1"/>
  <c r="Q119" i="1"/>
  <c r="Q122" i="1"/>
  <c r="T122" i="1"/>
  <c r="S125" i="1"/>
  <c r="U125" i="1" s="1"/>
  <c r="S127" i="1"/>
  <c r="U127" i="1" s="1"/>
  <c r="T127" i="1"/>
  <c r="Q130" i="1"/>
  <c r="T130" i="1"/>
  <c r="S133" i="1"/>
  <c r="U133" i="1" s="1"/>
  <c r="S135" i="1"/>
  <c r="U135" i="1" s="1"/>
  <c r="T135" i="1"/>
  <c r="Q138" i="1"/>
  <c r="T138" i="1"/>
  <c r="S141" i="1"/>
  <c r="U141" i="1" s="1"/>
  <c r="S143" i="1"/>
  <c r="U143" i="1" s="1"/>
  <c r="T143" i="1"/>
  <c r="Q146" i="1"/>
  <c r="T146" i="1"/>
  <c r="S149" i="1"/>
  <c r="U149" i="1" s="1"/>
  <c r="S151" i="1"/>
  <c r="U151" i="1" s="1"/>
  <c r="T151" i="1"/>
  <c r="T154" i="1"/>
  <c r="S157" i="1"/>
  <c r="U157" i="1" s="1"/>
  <c r="S159" i="1"/>
  <c r="U159" i="1" s="1"/>
  <c r="T159" i="1"/>
  <c r="Q163" i="1"/>
  <c r="T164" i="1"/>
  <c r="S166" i="1"/>
  <c r="U166" i="1" s="1"/>
  <c r="T172" i="1"/>
  <c r="S174" i="1"/>
  <c r="U174" i="1" s="1"/>
  <c r="T170" i="1"/>
  <c r="Q112" i="1"/>
  <c r="Q116" i="1"/>
  <c r="Q120" i="1"/>
  <c r="Q124" i="1"/>
  <c r="Q128" i="1"/>
  <c r="Q132" i="1"/>
  <c r="Q136" i="1"/>
  <c r="Q140" i="1"/>
  <c r="Q144" i="1"/>
  <c r="Q148" i="1"/>
  <c r="Q152" i="1"/>
  <c r="Q156" i="1"/>
  <c r="Q160" i="1"/>
  <c r="Q164" i="1"/>
  <c r="Q168" i="1"/>
  <c r="Q172" i="1"/>
  <c r="Q113" i="1"/>
  <c r="Q117" i="1"/>
  <c r="Q121" i="1"/>
  <c r="Q125" i="1"/>
  <c r="Q129" i="1"/>
  <c r="Q133" i="1"/>
  <c r="Q137" i="1"/>
  <c r="Q141" i="1"/>
  <c r="Q145" i="1"/>
  <c r="Q149" i="1"/>
  <c r="Q153" i="1"/>
  <c r="Q157" i="1"/>
  <c r="Q161" i="1"/>
  <c r="Q165" i="1"/>
  <c r="Q169" i="1"/>
  <c r="Q173" i="1"/>
  <c r="O110" i="1" l="1"/>
  <c r="N110" i="1"/>
  <c r="M110" i="1"/>
  <c r="L110" i="1"/>
  <c r="K110" i="1"/>
  <c r="O108" i="1"/>
  <c r="N108" i="1"/>
  <c r="M108" i="1"/>
  <c r="L108" i="1"/>
  <c r="K108" i="1"/>
  <c r="O106" i="1"/>
  <c r="N106" i="1"/>
  <c r="M106" i="1"/>
  <c r="L106" i="1"/>
  <c r="K106" i="1"/>
  <c r="O103" i="1"/>
  <c r="N103" i="1"/>
  <c r="M103" i="1"/>
  <c r="L103" i="1"/>
  <c r="K103" i="1"/>
  <c r="O101" i="1"/>
  <c r="N101" i="1"/>
  <c r="M101" i="1"/>
  <c r="L101" i="1"/>
  <c r="K101" i="1"/>
  <c r="O41" i="1"/>
  <c r="N41" i="1"/>
  <c r="M41" i="1"/>
  <c r="L41" i="1"/>
  <c r="K41" i="1"/>
  <c r="O39" i="1"/>
  <c r="N39" i="1"/>
  <c r="M39" i="1"/>
  <c r="L39" i="1"/>
  <c r="K39" i="1"/>
  <c r="O36" i="1"/>
  <c r="N36" i="1"/>
  <c r="M36" i="1"/>
  <c r="L36" i="1"/>
  <c r="K36" i="1"/>
  <c r="O34" i="1"/>
  <c r="N34" i="1"/>
  <c r="M34" i="1"/>
  <c r="L34" i="1"/>
  <c r="K34" i="1"/>
  <c r="O32" i="1"/>
  <c r="N32" i="1"/>
  <c r="M32" i="1"/>
  <c r="L32" i="1"/>
  <c r="K32" i="1"/>
  <c r="O30" i="1"/>
  <c r="N30" i="1"/>
  <c r="M30" i="1"/>
  <c r="L30" i="1"/>
  <c r="K30" i="1"/>
  <c r="O28" i="1"/>
  <c r="N28" i="1"/>
  <c r="M28" i="1"/>
  <c r="L28" i="1"/>
  <c r="K28" i="1"/>
  <c r="O27" i="1"/>
  <c r="N27" i="1"/>
  <c r="M27" i="1"/>
  <c r="L27" i="1"/>
  <c r="K27" i="1"/>
  <c r="O25" i="1"/>
  <c r="N25" i="1"/>
  <c r="M25" i="1"/>
  <c r="L25" i="1"/>
  <c r="K25" i="1"/>
  <c r="O23" i="1"/>
  <c r="N23" i="1"/>
  <c r="M23" i="1"/>
  <c r="L23" i="1"/>
  <c r="K23" i="1"/>
  <c r="O22" i="1"/>
  <c r="N22" i="1"/>
  <c r="M22" i="1"/>
  <c r="L22" i="1"/>
  <c r="K22" i="1"/>
  <c r="O20" i="1"/>
  <c r="N20" i="1"/>
  <c r="M20" i="1"/>
  <c r="L20" i="1"/>
  <c r="K20" i="1"/>
  <c r="O19" i="1"/>
  <c r="N19" i="1"/>
  <c r="M19" i="1"/>
  <c r="L19" i="1"/>
  <c r="K19" i="1"/>
  <c r="O17" i="1"/>
  <c r="N17" i="1"/>
  <c r="M17" i="1"/>
  <c r="L17" i="1"/>
  <c r="K17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43" i="1"/>
  <c r="S27" i="1" l="1"/>
  <c r="U27" i="1" s="1"/>
  <c r="S94" i="1"/>
  <c r="U94" i="1" s="1"/>
  <c r="S90" i="1"/>
  <c r="U90" i="1" s="1"/>
  <c r="S86" i="1"/>
  <c r="U86" i="1" s="1"/>
  <c r="S78" i="1"/>
  <c r="U78" i="1" s="1"/>
  <c r="S74" i="1"/>
  <c r="U74" i="1" s="1"/>
  <c r="S62" i="1"/>
  <c r="U62" i="1" s="1"/>
  <c r="S58" i="1"/>
  <c r="U58" i="1" s="1"/>
  <c r="S46" i="1"/>
  <c r="U46" i="1" s="1"/>
  <c r="S103" i="1"/>
  <c r="U103" i="1" s="1"/>
  <c r="S97" i="1"/>
  <c r="U97" i="1" s="1"/>
  <c r="S93" i="1"/>
  <c r="U93" i="1" s="1"/>
  <c r="S89" i="1"/>
  <c r="U89" i="1" s="1"/>
  <c r="S85" i="1"/>
  <c r="U85" i="1" s="1"/>
  <c r="S81" i="1"/>
  <c r="U81" i="1" s="1"/>
  <c r="S23" i="1"/>
  <c r="U23" i="1" s="1"/>
  <c r="S19" i="1"/>
  <c r="U19" i="1" s="1"/>
  <c r="S41" i="1"/>
  <c r="U41" i="1" s="1"/>
  <c r="S108" i="1"/>
  <c r="U108" i="1" s="1"/>
  <c r="S36" i="1"/>
  <c r="U36" i="1" s="1"/>
  <c r="S95" i="1"/>
  <c r="U95" i="1" s="1"/>
  <c r="S91" i="1"/>
  <c r="U91" i="1" s="1"/>
  <c r="S87" i="1"/>
  <c r="U87" i="1" s="1"/>
  <c r="S79" i="1"/>
  <c r="U79" i="1" s="1"/>
  <c r="S75" i="1"/>
  <c r="U75" i="1" s="1"/>
  <c r="S71" i="1"/>
  <c r="U71" i="1" s="1"/>
  <c r="S63" i="1"/>
  <c r="U63" i="1" s="1"/>
  <c r="S59" i="1"/>
  <c r="U59" i="1" s="1"/>
  <c r="S55" i="1"/>
  <c r="U55" i="1" s="1"/>
  <c r="S47" i="1"/>
  <c r="U47" i="1" s="1"/>
  <c r="S101" i="1"/>
  <c r="U101" i="1" s="1"/>
  <c r="Q36" i="1"/>
  <c r="T103" i="1"/>
  <c r="S92" i="1"/>
  <c r="U92" i="1" s="1"/>
  <c r="S88" i="1"/>
  <c r="U88" i="1" s="1"/>
  <c r="S76" i="1"/>
  <c r="U76" i="1" s="1"/>
  <c r="S72" i="1"/>
  <c r="U72" i="1" s="1"/>
  <c r="S68" i="1"/>
  <c r="U68" i="1" s="1"/>
  <c r="S60" i="1"/>
  <c r="U60" i="1" s="1"/>
  <c r="S56" i="1"/>
  <c r="U56" i="1" s="1"/>
  <c r="S52" i="1"/>
  <c r="U52" i="1" s="1"/>
  <c r="S44" i="1"/>
  <c r="U44" i="1" s="1"/>
  <c r="S25" i="1"/>
  <c r="U25" i="1" s="1"/>
  <c r="S32" i="1"/>
  <c r="U32" i="1" s="1"/>
  <c r="Q23" i="1"/>
  <c r="T22" i="1"/>
  <c r="S30" i="1"/>
  <c r="U30" i="1" s="1"/>
  <c r="S99" i="1"/>
  <c r="U99" i="1" s="1"/>
  <c r="S83" i="1"/>
  <c r="U83" i="1" s="1"/>
  <c r="S67" i="1"/>
  <c r="U67" i="1" s="1"/>
  <c r="S51" i="1"/>
  <c r="U51" i="1" s="1"/>
  <c r="T25" i="1"/>
  <c r="S98" i="1"/>
  <c r="U98" i="1" s="1"/>
  <c r="S82" i="1"/>
  <c r="U82" i="1" s="1"/>
  <c r="S66" i="1"/>
  <c r="U66" i="1" s="1"/>
  <c r="S50" i="1"/>
  <c r="U50" i="1" s="1"/>
  <c r="S20" i="1"/>
  <c r="U20" i="1" s="1"/>
  <c r="S22" i="1"/>
  <c r="U22" i="1" s="1"/>
  <c r="T32" i="1"/>
  <c r="T34" i="1"/>
  <c r="S110" i="1"/>
  <c r="U110" i="1" s="1"/>
  <c r="T20" i="1"/>
  <c r="T28" i="1"/>
  <c r="S57" i="1"/>
  <c r="U57" i="1" s="1"/>
  <c r="S96" i="1"/>
  <c r="U96" i="1" s="1"/>
  <c r="S80" i="1"/>
  <c r="U80" i="1" s="1"/>
  <c r="S70" i="1"/>
  <c r="U70" i="1" s="1"/>
  <c r="S64" i="1"/>
  <c r="U64" i="1" s="1"/>
  <c r="S54" i="1"/>
  <c r="U54" i="1" s="1"/>
  <c r="S48" i="1"/>
  <c r="U48" i="1" s="1"/>
  <c r="S17" i="1"/>
  <c r="U17" i="1" s="1"/>
  <c r="Q32" i="1"/>
  <c r="S34" i="1"/>
  <c r="U34" i="1" s="1"/>
  <c r="S73" i="1"/>
  <c r="U73" i="1" s="1"/>
  <c r="S65" i="1"/>
  <c r="U65" i="1" s="1"/>
  <c r="S53" i="1"/>
  <c r="U53" i="1" s="1"/>
  <c r="S45" i="1"/>
  <c r="U45" i="1" s="1"/>
  <c r="S84" i="1"/>
  <c r="U84" i="1" s="1"/>
  <c r="T23" i="1"/>
  <c r="T27" i="1"/>
  <c r="S28" i="1"/>
  <c r="U28" i="1" s="1"/>
  <c r="S77" i="1"/>
  <c r="U77" i="1" s="1"/>
  <c r="S69" i="1"/>
  <c r="U69" i="1" s="1"/>
  <c r="S61" i="1"/>
  <c r="U61" i="1" s="1"/>
  <c r="S49" i="1"/>
  <c r="U49" i="1" s="1"/>
  <c r="Q41" i="1"/>
  <c r="T101" i="1"/>
  <c r="Q108" i="1"/>
  <c r="T110" i="1"/>
  <c r="T17" i="1"/>
  <c r="Q19" i="1"/>
  <c r="T19" i="1"/>
  <c r="Q22" i="1"/>
  <c r="Q27" i="1"/>
  <c r="Q30" i="1"/>
  <c r="T36" i="1"/>
  <c r="Q39" i="1"/>
  <c r="T41" i="1"/>
  <c r="Q106" i="1"/>
  <c r="T108" i="1"/>
  <c r="Q17" i="1"/>
  <c r="Q20" i="1"/>
  <c r="Q25" i="1"/>
  <c r="Q28" i="1"/>
  <c r="T30" i="1"/>
  <c r="Q34" i="1"/>
  <c r="S39" i="1"/>
  <c r="U39" i="1" s="1"/>
  <c r="T39" i="1"/>
  <c r="Q103" i="1"/>
  <c r="S106" i="1"/>
  <c r="U106" i="1" s="1"/>
  <c r="T106" i="1"/>
  <c r="Q110" i="1"/>
  <c r="Q101" i="1"/>
  <c r="P554" i="1" l="1"/>
  <c r="R554" i="1" l="1"/>
  <c r="M94" i="1"/>
  <c r="M92" i="1"/>
  <c r="M66" i="1"/>
  <c r="M56" i="1"/>
  <c r="M54" i="1"/>
  <c r="M48" i="1"/>
  <c r="I554" i="1"/>
  <c r="H554" i="1" l="1"/>
  <c r="M49" i="1" l="1"/>
  <c r="L49" i="1"/>
  <c r="O49" i="1"/>
  <c r="Q49" i="1" l="1"/>
  <c r="T49" i="1"/>
  <c r="O92" i="1" l="1"/>
  <c r="L92" i="1"/>
  <c r="Q92" i="1" l="1"/>
  <c r="T92" i="1"/>
  <c r="L90" i="1"/>
  <c r="O90" i="1"/>
  <c r="L81" i="1"/>
  <c r="O81" i="1"/>
  <c r="Q81" i="1" l="1"/>
  <c r="Q90" i="1"/>
  <c r="T90" i="1"/>
  <c r="T81" i="1"/>
  <c r="J554" i="1"/>
  <c r="K554" i="1"/>
  <c r="N554" i="1"/>
  <c r="M99" i="1"/>
  <c r="L99" i="1"/>
  <c r="M98" i="1"/>
  <c r="L98" i="1"/>
  <c r="L97" i="1"/>
  <c r="M96" i="1"/>
  <c r="L96" i="1"/>
  <c r="M95" i="1"/>
  <c r="L95" i="1"/>
  <c r="L94" i="1"/>
  <c r="M93" i="1"/>
  <c r="L93" i="1"/>
  <c r="L91" i="1"/>
  <c r="L89" i="1"/>
  <c r="L88" i="1"/>
  <c r="L87" i="1"/>
  <c r="L86" i="1"/>
  <c r="L85" i="1"/>
  <c r="L84" i="1"/>
  <c r="L83" i="1"/>
  <c r="L82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M67" i="1"/>
  <c r="L67" i="1"/>
  <c r="L66" i="1"/>
  <c r="L65" i="1"/>
  <c r="L64" i="1"/>
  <c r="L63" i="1"/>
  <c r="L62" i="1"/>
  <c r="L61" i="1"/>
  <c r="L60" i="1"/>
  <c r="L59" i="1"/>
  <c r="L58" i="1"/>
  <c r="M57" i="1"/>
  <c r="L57" i="1"/>
  <c r="L56" i="1"/>
  <c r="L55" i="1"/>
  <c r="L54" i="1"/>
  <c r="L53" i="1"/>
  <c r="L52" i="1"/>
  <c r="L51" i="1"/>
  <c r="L50" i="1"/>
  <c r="L48" i="1"/>
  <c r="L47" i="1"/>
  <c r="L46" i="1"/>
  <c r="L45" i="1"/>
  <c r="M44" i="1"/>
  <c r="L44" i="1"/>
  <c r="L43" i="1"/>
  <c r="O99" i="1"/>
  <c r="O98" i="1"/>
  <c r="O97" i="1"/>
  <c r="O96" i="1"/>
  <c r="O95" i="1"/>
  <c r="O94" i="1"/>
  <c r="O93" i="1"/>
  <c r="O91" i="1"/>
  <c r="O89" i="1"/>
  <c r="O88" i="1"/>
  <c r="O87" i="1"/>
  <c r="O86" i="1"/>
  <c r="O85" i="1"/>
  <c r="O84" i="1"/>
  <c r="O83" i="1"/>
  <c r="O82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8" i="1"/>
  <c r="O47" i="1"/>
  <c r="O46" i="1"/>
  <c r="O45" i="1"/>
  <c r="O44" i="1"/>
  <c r="S43" i="1"/>
  <c r="U43" i="1" s="1"/>
  <c r="U554" i="1" s="1"/>
  <c r="O43" i="1"/>
  <c r="Q44" i="1" l="1"/>
  <c r="Q46" i="1"/>
  <c r="Q48" i="1"/>
  <c r="Q55" i="1"/>
  <c r="Q84" i="1"/>
  <c r="Q86" i="1"/>
  <c r="Q88" i="1"/>
  <c r="Q91" i="1"/>
  <c r="Q94" i="1"/>
  <c r="Q53" i="1"/>
  <c r="Q67" i="1"/>
  <c r="Q69" i="1"/>
  <c r="Q52" i="1"/>
  <c r="Q70" i="1"/>
  <c r="Q68" i="1"/>
  <c r="Q78" i="1"/>
  <c r="Q50" i="1"/>
  <c r="Q58" i="1"/>
  <c r="Q60" i="1"/>
  <c r="Q62" i="1"/>
  <c r="Q64" i="1"/>
  <c r="Q66" i="1"/>
  <c r="Q71" i="1"/>
  <c r="Q73" i="1"/>
  <c r="Q75" i="1"/>
  <c r="Q79" i="1"/>
  <c r="Q82" i="1"/>
  <c r="Q95" i="1"/>
  <c r="Q97" i="1"/>
  <c r="Q99" i="1"/>
  <c r="Q45" i="1"/>
  <c r="Q83" i="1"/>
  <c r="Q87" i="1"/>
  <c r="Q93" i="1"/>
  <c r="Q47" i="1"/>
  <c r="Q56" i="1"/>
  <c r="Q76" i="1"/>
  <c r="Q85" i="1"/>
  <c r="Q89" i="1"/>
  <c r="Q43" i="1"/>
  <c r="Q51" i="1"/>
  <c r="Q54" i="1"/>
  <c r="Q57" i="1"/>
  <c r="Q59" i="1"/>
  <c r="Q61" i="1"/>
  <c r="Q63" i="1"/>
  <c r="Q65" i="1"/>
  <c r="Q72" i="1"/>
  <c r="Q74" i="1"/>
  <c r="Q77" i="1"/>
  <c r="Q80" i="1"/>
  <c r="Q96" i="1"/>
  <c r="Q98" i="1"/>
  <c r="A179" i="1"/>
  <c r="A180" i="1" s="1"/>
  <c r="A182" i="1" s="1"/>
  <c r="A183" i="1" s="1"/>
  <c r="T44" i="1"/>
  <c r="T46" i="1"/>
  <c r="T43" i="1"/>
  <c r="T45" i="1"/>
  <c r="T50" i="1"/>
  <c r="T54" i="1"/>
  <c r="T58" i="1"/>
  <c r="T61" i="1"/>
  <c r="T67" i="1"/>
  <c r="T69" i="1"/>
  <c r="T73" i="1"/>
  <c r="T75" i="1"/>
  <c r="T79" i="1"/>
  <c r="T84" i="1"/>
  <c r="T88" i="1"/>
  <c r="T93" i="1"/>
  <c r="T96" i="1"/>
  <c r="T51" i="1"/>
  <c r="T55" i="1"/>
  <c r="T59" i="1"/>
  <c r="T62" i="1"/>
  <c r="T65" i="1"/>
  <c r="T68" i="1"/>
  <c r="T72" i="1"/>
  <c r="T74" i="1"/>
  <c r="T78" i="1"/>
  <c r="T83" i="1"/>
  <c r="T85" i="1"/>
  <c r="T89" i="1"/>
  <c r="T95" i="1"/>
  <c r="T97" i="1"/>
  <c r="T99" i="1"/>
  <c r="T47" i="1"/>
  <c r="T52" i="1"/>
  <c r="T56" i="1"/>
  <c r="T63" i="1"/>
  <c r="T66" i="1"/>
  <c r="T71" i="1"/>
  <c r="T77" i="1"/>
  <c r="T82" i="1"/>
  <c r="T86" i="1"/>
  <c r="T91" i="1"/>
  <c r="T94" i="1"/>
  <c r="T98" i="1"/>
  <c r="T48" i="1"/>
  <c r="T53" i="1"/>
  <c r="T57" i="1"/>
  <c r="T60" i="1"/>
  <c r="T64" i="1"/>
  <c r="T70" i="1"/>
  <c r="T76" i="1"/>
  <c r="T80" i="1"/>
  <c r="T87" i="1"/>
  <c r="A186" i="1" l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8" i="1" s="1"/>
  <c r="A279" i="1" s="1"/>
  <c r="A282" i="1" s="1"/>
  <c r="A283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7" i="1" s="1"/>
  <c r="A458" i="1" s="1"/>
  <c r="A460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185" i="1"/>
  <c r="M554" i="1" l="1"/>
  <c r="S554" i="1"/>
  <c r="L554" i="1"/>
  <c r="O554" i="1"/>
  <c r="Q554" i="1" l="1"/>
  <c r="T554" i="1"/>
  <c r="A553" i="1"/>
</calcChain>
</file>

<file path=xl/sharedStrings.xml><?xml version="1.0" encoding="utf-8"?>
<sst xmlns="http://schemas.openxmlformats.org/spreadsheetml/2006/main" count="2080" uniqueCount="561">
  <si>
    <t>Cuenta 2.1.1.2.08</t>
  </si>
  <si>
    <t>No.</t>
  </si>
  <si>
    <t>Nombre</t>
  </si>
  <si>
    <t>Cargo</t>
  </si>
  <si>
    <t>Estatus</t>
  </si>
  <si>
    <t>Género</t>
  </si>
  <si>
    <t>Vigencia Contrato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</si>
  <si>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</si>
  <si>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</si>
  <si>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</si>
  <si>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</si>
  <si>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</si>
  <si>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</si>
  <si>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</si>
  <si>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</si>
  <si>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</si>
  <si>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</si>
  <si>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</si>
  <si>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</si>
  <si>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</si>
  <si>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</si>
  <si>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</si>
  <si>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</si>
  <si>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</si>
  <si>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</si>
  <si>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</si>
  <si>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</si>
  <si>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CONTRATADO</t>
  </si>
  <si>
    <t>GABRIEL ANTONIO ALCANTARA CACERES</t>
  </si>
  <si>
    <t>AUXILIAR</t>
  </si>
  <si>
    <t>División de Recursos para el Aprendizaje</t>
  </si>
  <si>
    <t>MASC</t>
  </si>
  <si>
    <t>FEM</t>
  </si>
  <si>
    <t>MARLENY CORPORAN VIZCAINO</t>
  </si>
  <si>
    <t>OSCAR DOMINGO OROZCO DE LA CRUZ</t>
  </si>
  <si>
    <t>JEREMIAS PIMENTEL SANCHEZ</t>
  </si>
  <si>
    <t>Dirección Administrativa y Financiera</t>
  </si>
  <si>
    <t>JANNY ENMANUEL GARCIA</t>
  </si>
  <si>
    <t>RADY DE JESUS ACEVEDO ROSA</t>
  </si>
  <si>
    <t>WILKA ANATALIS RODRIGUEZ RODRIGUEZ</t>
  </si>
  <si>
    <t>Dirección Académica</t>
  </si>
  <si>
    <t>YURIELIS GERMOSEN SANCHEZ</t>
  </si>
  <si>
    <t>CELIDA MARIEL RODRIGUEZ MATOS</t>
  </si>
  <si>
    <t>AUXILIAR DE BIBLIOTECA</t>
  </si>
  <si>
    <t>Departamento Recursos para el Aprendizaje</t>
  </si>
  <si>
    <t>JULIO ALBERTO SOSA TAVERAS</t>
  </si>
  <si>
    <t>Dirección de Proyección Institucional</t>
  </si>
  <si>
    <t>KATHERINE MARIEL MONTERO GONZALEZ</t>
  </si>
  <si>
    <t>Departamento de Relaciones Interinstitucionales</t>
  </si>
  <si>
    <t>MARBELYS CAROLINA BAEZ DE OLEO</t>
  </si>
  <si>
    <t>División de Contabilidad</t>
  </si>
  <si>
    <t>MARIA ALTAGRACIA MENDEZ TAVAREZ</t>
  </si>
  <si>
    <t>División de Tesorería</t>
  </si>
  <si>
    <t>DWIGUI YAZMIN SANTOS MENDIETA</t>
  </si>
  <si>
    <t>SIMON ARIAS SANCHEZ</t>
  </si>
  <si>
    <t>División de Servicios Generales</t>
  </si>
  <si>
    <t>EDWARD MIGUEL ALCANTARA</t>
  </si>
  <si>
    <t>AUXILIAR ADMINISTRATIVO I</t>
  </si>
  <si>
    <t>WANDER MIGUEL PEREZ MEDINA</t>
  </si>
  <si>
    <t>MARILENNY DE LOS SANTOS DE LOS SANT</t>
  </si>
  <si>
    <t>ENMANUEL VALDEZ CONTRERAS</t>
  </si>
  <si>
    <t>COCINERO</t>
  </si>
  <si>
    <t>PEDRO VICENTE FULCAR</t>
  </si>
  <si>
    <t>NORBERTO ANTONIO EUSEBIO GERARDO</t>
  </si>
  <si>
    <t>DANIEL DE JESUS VASQUEZ VENTURA</t>
  </si>
  <si>
    <t>ELIZABETH ALTAGRACIA GONZALEZ DE LA</t>
  </si>
  <si>
    <t>CONSERJE</t>
  </si>
  <si>
    <t>División Servicios Generales</t>
  </si>
  <si>
    <t>LEYBI VIZCAINO ESPINAL</t>
  </si>
  <si>
    <t>SILVERIO ALCIBIADES POLANCO TAVERAS</t>
  </si>
  <si>
    <t>SIXTO DE JESUS ROSARIO PAULINO</t>
  </si>
  <si>
    <t>KATIRIA PRENSA BELLO DE MERCEDES</t>
  </si>
  <si>
    <t>DAILY YAJAHIRA PEREZ SALVADOR</t>
  </si>
  <si>
    <t>COORDINADOR</t>
  </si>
  <si>
    <t>División de Postgrado y Educación Permanente</t>
  </si>
  <si>
    <t>ELVIRA RAMIREZ DE LOS SANTOS</t>
  </si>
  <si>
    <t>RONALDO RAMIREZ DE LA ROSA</t>
  </si>
  <si>
    <t>JARDINERO</t>
  </si>
  <si>
    <t>ABIL CECILIO DUARTE DE JESUS</t>
  </si>
  <si>
    <t>MAESTRO POR CONTRATO</t>
  </si>
  <si>
    <t>ANA GILDA CORONADO CABA</t>
  </si>
  <si>
    <t>ANGEL GABRIEL GRULLON RAMIREZ</t>
  </si>
  <si>
    <t>ANTONIA MARICELA LEYBA ALCANTARA</t>
  </si>
  <si>
    <t>ANTONIO ALBERTO DELGADO OLIVO</t>
  </si>
  <si>
    <t>AQUILES JULIO GUERRERO FONDEUR</t>
  </si>
  <si>
    <t>BRUNO ISRAEL FAJARDO REYES</t>
  </si>
  <si>
    <t>CARLOS MANUEL JIMENEZ VASQUEZ</t>
  </si>
  <si>
    <t>CAROLINA BORSOS RODRIGUEZ</t>
  </si>
  <si>
    <t>DINORAH ALTAGRACIA NOLASCO GURIDY D</t>
  </si>
  <si>
    <t>DIOGENES RAFAEL LIZARDO ALVAREZ</t>
  </si>
  <si>
    <t>EFRAIN AMBIORIX LOPEZ TEJEDA</t>
  </si>
  <si>
    <t>ELIGIO ANTONIO CABRERA PIMENTEL</t>
  </si>
  <si>
    <t>ERENDIRA MARIA HERNANDEZ ABREU</t>
  </si>
  <si>
    <t>FAUSTO MANUEL MARTINEZ TAVAREZ</t>
  </si>
  <si>
    <t>FRANCIS MERCEDES PACHANO HERNANDEZ</t>
  </si>
  <si>
    <t>GENARO ANTONIO MENCIA MARTINEZ</t>
  </si>
  <si>
    <t>GILBERTO ALVAREZ BLANCO</t>
  </si>
  <si>
    <t>GILBERTO RUBEN PAGAN DULUC</t>
  </si>
  <si>
    <t>GREGORY SEBASTIEN J. BOURDEAU</t>
  </si>
  <si>
    <t>GRISLEANDRO AMADOR PEREZ</t>
  </si>
  <si>
    <t>HEIDA ALTAGRACIA JOAQUIN TINEO</t>
  </si>
  <si>
    <t>HENYER RAMON ZAMORA MOTA</t>
  </si>
  <si>
    <t>HUGUES RICHARD PASCAL</t>
  </si>
  <si>
    <t>JEURY JONAY ACEVEDO VASQUEZ</t>
  </si>
  <si>
    <t>JORGE LUIS TAVERAS ALVAREZ</t>
  </si>
  <si>
    <t>JOSEFA ALTAGRACIA FELIZ GONZALEZ</t>
  </si>
  <si>
    <t>JUANA YESSENIA CABRAL RODRIGUEZ</t>
  </si>
  <si>
    <t>LEIDY ORTIZ ORTIZ</t>
  </si>
  <si>
    <t>LIDIA MARGARITA RINCON GUZMAN</t>
  </si>
  <si>
    <t>LISANYI JIMENEZ SANTANA</t>
  </si>
  <si>
    <t>LISSETTE SCARLETH TAVERAS ALVAREZ</t>
  </si>
  <si>
    <t>LOAN GRACIELA BAUTISTA BAEZ</t>
  </si>
  <si>
    <t>LUCIA ALTAGRACIA QUEZADA MENDOZA</t>
  </si>
  <si>
    <t>MANUEL SATURNINO MATOS</t>
  </si>
  <si>
    <t>MARCOS DANIEL ABREU ROSARIO</t>
  </si>
  <si>
    <t>MARCOS FABIAN GARCIA ENCARNACION</t>
  </si>
  <si>
    <t>MARIA MONTAS GARCIA</t>
  </si>
  <si>
    <t>MAXIMO SANCHEZ LINARES</t>
  </si>
  <si>
    <t>MERCEDES  CARMEN ACOSTA</t>
  </si>
  <si>
    <t>MIRLA HAISEL FERREDON PIEDRA</t>
  </si>
  <si>
    <t>OLGA FRANCHESCA VARGAS FIGUEREO</t>
  </si>
  <si>
    <t>OSCAR MANUEL MARTINEZ VARGAS</t>
  </si>
  <si>
    <t>OSVALDO GARCIA DE LA CRUZ</t>
  </si>
  <si>
    <t>RAFAEL EDGARDO MATOS FACUNDO</t>
  </si>
  <si>
    <t>RAFAEL TAVERAS MENDEZ</t>
  </si>
  <si>
    <t>RICARDO AMADOR JAVIER PEREZ</t>
  </si>
  <si>
    <t>ROBINSON ARIEL GUZMAN PACHECO</t>
  </si>
  <si>
    <t>STEPHANIE CHRISTOPHER PIMENTEL</t>
  </si>
  <si>
    <t>WANDA MARIANELA CALZADO RODRIGUEZ</t>
  </si>
  <si>
    <t>WILFREDO DE JESUS HENRIQUEZ NOVA</t>
  </si>
  <si>
    <t>WILTON GUTIERREZ DE LA CRUZ</t>
  </si>
  <si>
    <t>YARYS ALTAGRACIA DEL VALLE VASQUEZ</t>
  </si>
  <si>
    <t>YENNY VIRGINIA HERNANDEZ SUAREZ</t>
  </si>
  <si>
    <t>ALAIN GUTIERREZ GONZALEZ</t>
  </si>
  <si>
    <t>ALEJANDRO JOSE TAVERAS REYES</t>
  </si>
  <si>
    <t>ANA LILIANA ABREU PERDOMO</t>
  </si>
  <si>
    <t>ANA TERESA VALERIO PENA DE PENA</t>
  </si>
  <si>
    <t>CAREN JULISSA NUÑEZ CRUZ</t>
  </si>
  <si>
    <t>CAROLINE YUDELKA POLANCO GARCIA</t>
  </si>
  <si>
    <t>CHRISTOPHER HOWARD HIRALDO</t>
  </si>
  <si>
    <t>DAGOBERTO TUTELAR HENRIQUEZ MEJIA</t>
  </si>
  <si>
    <t>DANIA JOSEFINA SURIEL CASTILLO</t>
  </si>
  <si>
    <t>DIONICIA ALTAGRACIA REYNOSO GARCIA</t>
  </si>
  <si>
    <t>DIRWIN ALFONSO MUÑOZ PINTO</t>
  </si>
  <si>
    <t>ELADIA MARIA RODRIGUEZ COLON DE TOR</t>
  </si>
  <si>
    <t>ENMANUEL PAULINO FRIAS</t>
  </si>
  <si>
    <t>GRACE STEPHANIE GONZALEZ AZCONA</t>
  </si>
  <si>
    <t>IRIS ALBANIA LIMA VELEZ</t>
  </si>
  <si>
    <t>JANDY NAVIDAEL CEPEDA DISLA</t>
  </si>
  <si>
    <t>JENNIFER MARLINE RODRIGUEZ BAEZ</t>
  </si>
  <si>
    <t>JOSE LUIS ABREU SANTOS</t>
  </si>
  <si>
    <t>JOSE LUIS ESCALANTE JIMENEZ</t>
  </si>
  <si>
    <t>JOSE LUIS REINOSO GUZMAN</t>
  </si>
  <si>
    <t>JOSE LUIS RODRIGUEZ DIAZ</t>
  </si>
  <si>
    <t>KELVIN RAFAEL SANTANA SERRATA</t>
  </si>
  <si>
    <t>LUIS ELIGIO VASQUEZ MARQUEZ</t>
  </si>
  <si>
    <t>LUIS MANUEL LOPEZ CRUZ</t>
  </si>
  <si>
    <t>LUISA MARIA ACOSTA CABA</t>
  </si>
  <si>
    <t>MAIRIN JOSEFINA LEMUS BARRIOS</t>
  </si>
  <si>
    <t>MARGARITA MARIA MARTINEZ GONZALEZ</t>
  </si>
  <si>
    <t>MARIA DEL CARMEN BAEZ CASTILLO</t>
  </si>
  <si>
    <t>MARIA MAGDALENA FERNANDEZ SUAREZ</t>
  </si>
  <si>
    <t>MARIA NELY CALDERON MORA</t>
  </si>
  <si>
    <t>MARIA ROSANNA RODRIGUEZ JIMENEZ</t>
  </si>
  <si>
    <t>MARIVEL ADAMES ESTEVEZ</t>
  </si>
  <si>
    <t>MARTA CELIZ MARIA MUNOZ MUNOZ</t>
  </si>
  <si>
    <t>MARTIN YAEL SANTANA MEJIA</t>
  </si>
  <si>
    <t>MAYRA LEONARD RUIZ</t>
  </si>
  <si>
    <t>NARCISO ANTONIO VILLAR GORIS</t>
  </si>
  <si>
    <t>NEFTALI WILFRIDO EUGENIA CASTILLO</t>
  </si>
  <si>
    <t>RAFAEL ALBERTO MARMOLEJOS GIL</t>
  </si>
  <si>
    <t>RAFAEL CUELLO REYES</t>
  </si>
  <si>
    <t>RAMON MARCELINO VINAS MARTE</t>
  </si>
  <si>
    <t>ROBERTO ANTONIO BATISTA ALMONTE</t>
  </si>
  <si>
    <t>ROSARIO FIGUEROA FIGUEROA</t>
  </si>
  <si>
    <t>ROSSANNA MARIA CABRERA ESTRELLA</t>
  </si>
  <si>
    <t>RUTH ESTHER GENAO DISLA</t>
  </si>
  <si>
    <t>SERGIO ACOSTA PUIG</t>
  </si>
  <si>
    <t>SEVERIANO HUMBERTO PICHARDO DIAZ</t>
  </si>
  <si>
    <t>SUGEIRY MARIA HERNANDEZ</t>
  </si>
  <si>
    <t>TOMAS ANTONIO NUNEZ GENAO</t>
  </si>
  <si>
    <t>UBALDO JOSE FERNANDEZ GARCIA</t>
  </si>
  <si>
    <t>VICTOR ROMERO</t>
  </si>
  <si>
    <t>WILMER LUCIDIO ARZOLAY ABREU</t>
  </si>
  <si>
    <t>WILMER RAFAEL NUÑEZ MOYA</t>
  </si>
  <si>
    <t>WITNY DARLENNY TINEO HILARIO</t>
  </si>
  <si>
    <t>YANDIZ JOSE FLORES CEBALLOS</t>
  </si>
  <si>
    <t>YENNY ALTAGRACIA ROSARIO GRULLON</t>
  </si>
  <si>
    <t>YOLANDA BIENVENIDA LIRIANO HERNANDEZ</t>
  </si>
  <si>
    <t>ABDUL ADNER LUGO JIMENEZ</t>
  </si>
  <si>
    <t>ALAM ESPINOSA NIN</t>
  </si>
  <si>
    <t>ALEXANDRA LLINAS FLORENTINO</t>
  </si>
  <si>
    <t>ANA LUISA FELIZ LAFONTAINE</t>
  </si>
  <si>
    <t>ANGELA BERNAVELA MEJIA SANCHEZ</t>
  </si>
  <si>
    <t>ANGELICA REYES RODRIGUEZ</t>
  </si>
  <si>
    <t>ANTONIO VIDAL ORTEGA</t>
  </si>
  <si>
    <t>ARTEMISA CARVAJAL ALCANTARA</t>
  </si>
  <si>
    <t>BELKIS JAMILETH DUARTE NARES</t>
  </si>
  <si>
    <t>BILDA ELIZABETH VALENTIN MARTINEZ</t>
  </si>
  <si>
    <t>BRAINER NIVAR CRUZ</t>
  </si>
  <si>
    <t>BRAULIO ERNESTO DE LOS SANTOS DE LA</t>
  </si>
  <si>
    <t>CARMEN DOLORES GALVEZ MEJIA</t>
  </si>
  <si>
    <t>CESAR ANDRES HIRUJO MEDINA</t>
  </si>
  <si>
    <t>CESAR ANTONIO BATISTA</t>
  </si>
  <si>
    <t>CHRISTOPHER ENMANUEL PORTORREAL</t>
  </si>
  <si>
    <t>DANIEL FELIPE OSORIO CORREA</t>
  </si>
  <si>
    <t>DAVID JONATHAN ACOSTA RAMIREZ</t>
  </si>
  <si>
    <t>DILCIA YLUMINADA VALERIO TAVAREZ</t>
  </si>
  <si>
    <t>DIMITRIS ALEXANDER HERRERA HERNANDE</t>
  </si>
  <si>
    <t>DIOMARYS DECIRE DE LA CRUZ REYES</t>
  </si>
  <si>
    <t>DOMINGO ALBERTO DOMINGUEZ</t>
  </si>
  <si>
    <t>EDELL RUBEN ESCALANTE MARTINEZ</t>
  </si>
  <si>
    <t>ERIKA BEATRIZ REYES RAMIREZ</t>
  </si>
  <si>
    <t>ESTRELLA DEL MAR TENA GRACIA</t>
  </si>
  <si>
    <t>FELIPE DE JESUS CORDERO GONZALEZ</t>
  </si>
  <si>
    <t>FELIX JUNIOR VALLEJO GARCIA</t>
  </si>
  <si>
    <t>FIDENCIO FABIAN CLETO</t>
  </si>
  <si>
    <t>FRANCISCO DEL ROSARIO SANCHEZ JAQUE</t>
  </si>
  <si>
    <t>FRANCISCO JAVIER CEBALLOS</t>
  </si>
  <si>
    <t>IRMA LISSETTE BELEN RODRIGUEZ</t>
  </si>
  <si>
    <t>ISAIAS DE LA PAZ KELLY</t>
  </si>
  <si>
    <t>JACOB GONZALEZ ANGEL</t>
  </si>
  <si>
    <t>JESSICA CLAUDINE PEREZ VIDAL</t>
  </si>
  <si>
    <t>JOSE DANIEL MARTINEZ RODRIGUEZ</t>
  </si>
  <si>
    <t>JUAN LOPEZ ARIAS</t>
  </si>
  <si>
    <t>JUAN NICOLAS FERMIN NUNEZ</t>
  </si>
  <si>
    <t>JUANA ISOLINA CRISPIN MATEO</t>
  </si>
  <si>
    <t>JUMEIRIS ELIZABETH RUIZ ALCANTARA</t>
  </si>
  <si>
    <t>KATERYN IVELISSE PEREZ PEREZ</t>
  </si>
  <si>
    <t>KATHERINE DE LEON SIERRA</t>
  </si>
  <si>
    <t>LAYONER DURAN</t>
  </si>
  <si>
    <t>LEANDRO ALCANTARA VICTORINO</t>
  </si>
  <si>
    <t xml:space="preserve">LOURDES FRANCISCA M DE J HENRIQUEZ </t>
  </si>
  <si>
    <t>MARCOS EVANGELISTA VEGA GIL</t>
  </si>
  <si>
    <t>MARIA DE LOS REMEDIOS MONTERO LAJAR</t>
  </si>
  <si>
    <t>MARIA DEL ROSARIO</t>
  </si>
  <si>
    <t>MARIA DIONISIA NUNEZ SURIEL DE PERE</t>
  </si>
  <si>
    <t>MARIAN VICTORIA VALDEZ DE LEON</t>
  </si>
  <si>
    <t>MARIANO DE LA ROSA ENCARNACION</t>
  </si>
  <si>
    <t>MARIELI GUZMAN MARTINEZ</t>
  </si>
  <si>
    <t>MARINO BRITO GUILLEN</t>
  </si>
  <si>
    <t>MARITZA MENDEZ RODRIGUEZ</t>
  </si>
  <si>
    <t>MEREDITH YALEIZA SIERRA PEREZ</t>
  </si>
  <si>
    <t>MERLIS ROSA MADE CABRERA</t>
  </si>
  <si>
    <t>MIGUEL ANGEL GUEVARA ACOSTA</t>
  </si>
  <si>
    <t>MIGUEL ANTONIO GERMAN CARRION</t>
  </si>
  <si>
    <t>MIGUEL ANTONIO LEONARDO SEPULVEDA</t>
  </si>
  <si>
    <t>MIGUEL CIPRIAN</t>
  </si>
  <si>
    <t>NILSA BIENVENIDA MELLA FRIAS</t>
  </si>
  <si>
    <t>NIURKA FIGUEREDO REMON</t>
  </si>
  <si>
    <t>NOUR ADOUMIEH COCONAS</t>
  </si>
  <si>
    <t>OMAR PAINO PERDOMO SANCHEZ</t>
  </si>
  <si>
    <t>OSCAR FERNANDO GALLO VELEZ</t>
  </si>
  <si>
    <t>RAFAEL DAVID FRANCISCO VENTURA</t>
  </si>
  <si>
    <t>RAFAEL MARTIN HIDALGO FERMIN</t>
  </si>
  <si>
    <t>RAFAEL PASTOR MARTINEZ VARGAS</t>
  </si>
  <si>
    <t>RAFAELA DE LA ROSA AQUINO DE DIAZ</t>
  </si>
  <si>
    <t>RAMON EMILIO VILORIO POLANCO</t>
  </si>
  <si>
    <t>RAQUEL MURGUEZA OLCOZ</t>
  </si>
  <si>
    <t>REYSON ALEXANDER PEREZ TENA</t>
  </si>
  <si>
    <t>RITA EVELIN DIAZ BLANCO</t>
  </si>
  <si>
    <t>ROGEL RAFAEL ROJAS BELLO</t>
  </si>
  <si>
    <t>ROSA MARIA MENDEZ BAUTISTA</t>
  </si>
  <si>
    <t>RUTH PEREZ ELSEVIF</t>
  </si>
  <si>
    <t>SALVADOR CASTILLO RODRIGUEZ</t>
  </si>
  <si>
    <t>SANDRA PATRICIA ALVARADO BORDAS</t>
  </si>
  <si>
    <t>SARINA MARIA MATEO LORA</t>
  </si>
  <si>
    <t>WALQUIDIA CRUZ OGANDO</t>
  </si>
  <si>
    <t>WILSON ENRIQUE GENAO NUÑEZ</t>
  </si>
  <si>
    <t>YANETT ALTAGRACIA REYES BAEZ</t>
  </si>
  <si>
    <t>YASET RODRIGUEZ RODRIGUEZ</t>
  </si>
  <si>
    <t>AGUEDA MARIA PENA SOLI</t>
  </si>
  <si>
    <t>ALBERTO AGUSTIN PEREZ CRUZ</t>
  </si>
  <si>
    <t>ALEXIS RADNEY MERCEDES</t>
  </si>
  <si>
    <t>AMAURY HARRIS OZUNA</t>
  </si>
  <si>
    <t>BLADIMIR ANTONIO CORNELIO</t>
  </si>
  <si>
    <t>BLADIMIR JOSE GOMEZ MARVAL</t>
  </si>
  <si>
    <t>CARMEN RAMONA GARCIA GARCIA</t>
  </si>
  <si>
    <t>CLAUDIA MONICA LEAÑO LOPEZ</t>
  </si>
  <si>
    <t>CRISTIAN RAMIREZ MALDONADO</t>
  </si>
  <si>
    <t>DOMINGO ANTONIO SERRANO SANTANA</t>
  </si>
  <si>
    <t>ELISA DEL CARMEN MENA PICHARDO DE A</t>
  </si>
  <si>
    <t>ENERIS ELIZABAETH DIAZ CABRERA</t>
  </si>
  <si>
    <t>ENRRIQUETA JOSEPH NOLASCO</t>
  </si>
  <si>
    <t>FELIX ANTONIO MORALES MERCEDES</t>
  </si>
  <si>
    <t>FERNANDO MAURICIO GARCIA LEGUIZAMON</t>
  </si>
  <si>
    <t>FRANCHESCA MIESES</t>
  </si>
  <si>
    <t>FRANKLIN ANDRES ABREU FRANCO</t>
  </si>
  <si>
    <t>HIRRAEL HILARIO SANTANA</t>
  </si>
  <si>
    <t>ISIDRA ALTAGRACIA MARTINEZ HENRIQUE</t>
  </si>
  <si>
    <t>JACQUELINE MURILLO GARNICA</t>
  </si>
  <si>
    <t>JOHANNY JONAIRY MERCEDES BERROA</t>
  </si>
  <si>
    <t>JOSE ANTONIO SERRANO SANTANA</t>
  </si>
  <si>
    <t>JOSE MIGUEL RODRIGUEZ SANCHEZ</t>
  </si>
  <si>
    <t>JOSE RAMON MOTA PICHARDO</t>
  </si>
  <si>
    <t>JUNIOR MIGUEL CORDONES RAMIREZ</t>
  </si>
  <si>
    <t>KIMBERLEE ESTHER MENDEZ ADAMS</t>
  </si>
  <si>
    <t>LARIZA ESTHER BENZO ORTIZ</t>
  </si>
  <si>
    <t>LEIDA RAMONA DE LA ROSA ROSA</t>
  </si>
  <si>
    <t>LOLYMAR DE LOS ANGELES ROMERO MAZA</t>
  </si>
  <si>
    <t>MARGARITA NOLASCO</t>
  </si>
  <si>
    <t>MARIDALIA DE LA ROSA ROSARIO</t>
  </si>
  <si>
    <t>MARIO FERMIN LUNA MARTE</t>
  </si>
  <si>
    <t>MERINELY VANELY BELTRE DE LA CRUZ</t>
  </si>
  <si>
    <t>MONICA IZABEL VELIZ PEREZ DE ESTRAD</t>
  </si>
  <si>
    <t>NAHOBY MICHELLE CONSOROS JABALERA</t>
  </si>
  <si>
    <t>NOEMI HERRERA FERMIN</t>
  </si>
  <si>
    <t>ODALIS YAJAIRA RODRIGUEZ OZUNA DE S</t>
  </si>
  <si>
    <t>OSCAR EDUARDO DIAZ CASTILLO</t>
  </si>
  <si>
    <t>PERLA MASIEL CONCEPCION MARTINEZ</t>
  </si>
  <si>
    <t>RAISA MARIA ESPIRITU PAYANO</t>
  </si>
  <si>
    <t>RAMIRO RUEDA ENCISO</t>
  </si>
  <si>
    <t>ROSA AMALIA MORILLO</t>
  </si>
  <si>
    <t>RUTH SIMS SANTANA</t>
  </si>
  <si>
    <t>SANTA LUCIA GONZALEZ BAUTISTA</t>
  </si>
  <si>
    <t>SOFIA MARIANO</t>
  </si>
  <si>
    <t>YAKELIN MEDRANO AQUINO</t>
  </si>
  <si>
    <t>YOHANNA MARIELA BENITEZ</t>
  </si>
  <si>
    <t>YOMARYS CABRERA RAMIREZ</t>
  </si>
  <si>
    <t>ZAYDA GARCIA ESPINAL</t>
  </si>
  <si>
    <t>ADOLFO CARLOS ARIAS DOMINGUEZ</t>
  </si>
  <si>
    <t>ADONIS FRANCISCO FERREIRA</t>
  </si>
  <si>
    <t>ALAM ALFREDO ACEVEDO LUGO</t>
  </si>
  <si>
    <t>ALEJANDRINA MIOLAN CABRERA</t>
  </si>
  <si>
    <t>ALEXANDER MANUEL PAULINO RUIZ</t>
  </si>
  <si>
    <t>AMABLE SANTOS BRITO</t>
  </si>
  <si>
    <t>AMARILIS GABOT PAULINO</t>
  </si>
  <si>
    <t>ANDREINA ROSARIO PICHARDO</t>
  </si>
  <si>
    <t>ANDRES DE JESUS TEJADA SALAS</t>
  </si>
  <si>
    <t>ANDRI JESUS BINET ALVAREZ</t>
  </si>
  <si>
    <t>ARELIS ALTAGRACIA GARCIA TATI</t>
  </si>
  <si>
    <t>ARILANNY CASTILLO CALDERON</t>
  </si>
  <si>
    <t>ARMANDO JOSE GARCIA ORTIZ</t>
  </si>
  <si>
    <t>CARMEN ALBANIA HIDALGO HIDALGO</t>
  </si>
  <si>
    <t>CARMEN MATA</t>
  </si>
  <si>
    <t>CEFERINA CABRERA FELIZ</t>
  </si>
  <si>
    <t>CELENIA FERMIN CALDERON</t>
  </si>
  <si>
    <t>CESARINA DEL CARMEN BENCOSME CASTAÑOS</t>
  </si>
  <si>
    <t>CLAUDIA VIVIANA BARBOSA MORALES</t>
  </si>
  <si>
    <t>CRISTOPHER ANTONIO PERALTA CAPELLAN</t>
  </si>
  <si>
    <t>DAMIANA MERCEDES PICHARDO ALMANZAR</t>
  </si>
  <si>
    <t>DANNY JAEL VALENZUELA ACEVEDO</t>
  </si>
  <si>
    <t>DILENIA ALTAGRACIA MARTE MARTE</t>
  </si>
  <si>
    <t>DIOGENES CASTILLO BERROA</t>
  </si>
  <si>
    <t>DOLORES MERCEDES ESPINAL NUNEZ</t>
  </si>
  <si>
    <t>EDDY VALENTIN BETANCES SALCEDO</t>
  </si>
  <si>
    <t>EMMANUEL HUMBERTO DE JESUS SILVESTR</t>
  </si>
  <si>
    <t>ESPIFANIA DE LOS REYES MARIANO BURG</t>
  </si>
  <si>
    <t>ESTHER DE JESUS LANTIGUA ROJAS</t>
  </si>
  <si>
    <t>EUFRACIA CRISTINA JIMENEZ ALMONTE</t>
  </si>
  <si>
    <t>FELIX RAMON MINAYA POLANCO</t>
  </si>
  <si>
    <t>FLOR ELENA GONZALEZ ALCANTARA</t>
  </si>
  <si>
    <t>FRANCHESCA NICOLE ESPINAL FRANCO</t>
  </si>
  <si>
    <t>FRANCISCA AURORA E GARCIA HERNANDEZ</t>
  </si>
  <si>
    <t>FRANCISCO SILVERIO TORIBIO</t>
  </si>
  <si>
    <t>FRANK MATEO RODRIGUEZ PEÑA</t>
  </si>
  <si>
    <t>FRANZISKA PEUKER BECKMANN</t>
  </si>
  <si>
    <t>FREDY EMILIO IMBERT</t>
  </si>
  <si>
    <t>GERMANIA ESTHER GOMEZ MARTINEZ</t>
  </si>
  <si>
    <t>HAMLET HUMBERTO CASTILLO ALVINO</t>
  </si>
  <si>
    <t>ISMAEL MARTE TEJEDA</t>
  </si>
  <si>
    <t>JEYSON JULIO PEÑA POLANCO</t>
  </si>
  <si>
    <t>JOSE ALBERTO JIMENEZ GUABA</t>
  </si>
  <si>
    <t>JOSE ATILIO GUERRERO</t>
  </si>
  <si>
    <t>JOSE LUIS ARIAS URENA</t>
  </si>
  <si>
    <t>JOSE LUIS ROSARIO RODRIGUEZ</t>
  </si>
  <si>
    <t>JOSE MANUEL TORRES VASQUEZ</t>
  </si>
  <si>
    <t>JOSE MIGUEL VIOLET</t>
  </si>
  <si>
    <t>JOSE NARCISO BAUTISTA URENA</t>
  </si>
  <si>
    <t>JUAN FRANCISCO CRUCETA GUTIERREZ</t>
  </si>
  <si>
    <t>JULIO CESAR PENA PAULINO</t>
  </si>
  <si>
    <t>KHAROLLYS SIRI RODRIGUEZ</t>
  </si>
  <si>
    <t>LAURA ALTAIR BARRETO DE CORONA</t>
  </si>
  <si>
    <t>LEILANY BALBUENA MARTINEZ</t>
  </si>
  <si>
    <t>LILIAN JORGELINA HERNANDEZ LUNA</t>
  </si>
  <si>
    <t>LUIS ALBERTO MONCION GUZMAN</t>
  </si>
  <si>
    <t>MAHOLY ELIZABETH DIAZ RAMIREZ DE C</t>
  </si>
  <si>
    <t>MARIA DEL PILAR CABRERA SILVERIO</t>
  </si>
  <si>
    <t>MARIELA GOMEZ MARMOLEJOS</t>
  </si>
  <si>
    <t>MAXIMA ALTAGRACIA RODRIGUEZ PAULINO</t>
  </si>
  <si>
    <t>MELISSA MARIA SANTOS ROSARIO</t>
  </si>
  <si>
    <t>MICHAEL ANDRES MARQUEZ QUINTANA</t>
  </si>
  <si>
    <t>MIGUEL ANGEL ESTRELLA GUABA</t>
  </si>
  <si>
    <t>MIGUEL ISRAEL BENNASAR GARCIA</t>
  </si>
  <si>
    <t>MILAGROS DE JESUS GUZMAN MARTINEZ</t>
  </si>
  <si>
    <t>MIURKA MIGNOLIA RODRIGUEZ JAVIER</t>
  </si>
  <si>
    <t>MODESTO DE JESUS PENA PENA</t>
  </si>
  <si>
    <t>NEWMAN YONANDER ZAMBRANO LEAL</t>
  </si>
  <si>
    <t>NURFI LILLIVET RODRIGUEZ DE LA ROSA</t>
  </si>
  <si>
    <t>ORLENDA ALTAGRACIA DE JESUS SALCEDO</t>
  </si>
  <si>
    <t>OSCAR ALI CORONA SALAZAR</t>
  </si>
  <si>
    <t>PEDRO ALCANTARA RODRIGUEZ SANTOS</t>
  </si>
  <si>
    <t>PEDRO ANTONIO DIEP VARGAS</t>
  </si>
  <si>
    <t>PEDRO JOSE DIEP CRUZ</t>
  </si>
  <si>
    <t>PEDRO LEONARDO PEÑA DUARTE</t>
  </si>
  <si>
    <t>RAFELINA ALTAGRACIA LOPEZ</t>
  </si>
  <si>
    <t>RAINER VICENTE SANCHEZ CAMACHO</t>
  </si>
  <si>
    <t>REYNA ANTONIA CABA ROJAS</t>
  </si>
  <si>
    <t>RICARDO GARCIA QUEZADA</t>
  </si>
  <si>
    <t>ROSA MARIA PEÑA REYES DE NUÑEZ</t>
  </si>
  <si>
    <t>ROSARIO YNMACULADA CACERES TEJADA</t>
  </si>
  <si>
    <t>ROSMERY DEL CARMEN VENTURA ACEVEDO</t>
  </si>
  <si>
    <t>RUDY GILBERTO LOPEZ GUILLEN</t>
  </si>
  <si>
    <t>SANTA VIRGINIA TORRES DIAZ</t>
  </si>
  <si>
    <t>SONIA JOSEFINA GOMEZ DIAZ</t>
  </si>
  <si>
    <t>VICTOR ANDRES VENTURA CRUZ</t>
  </si>
  <si>
    <t>VILMA DEL VALLE LANZA CASTILLO</t>
  </si>
  <si>
    <t>WANDA MARINA ROMAN SANTANA</t>
  </si>
  <si>
    <t>WENDY DEL CARMEN PEÑA MORONTA DE M</t>
  </si>
  <si>
    <t>WILLIAMS SANTOS MARTINEZ</t>
  </si>
  <si>
    <t>YADELYN ALTAGRACIA CRUZ DE LA CRUZ</t>
  </si>
  <si>
    <t>YARINNY MATA PEREZ</t>
  </si>
  <si>
    <t>YELFRI ANTONIO RODRIGUEZ BANKS</t>
  </si>
  <si>
    <t>YOSIRIS YUDELKA TORIBIO CAMPOS</t>
  </si>
  <si>
    <t>YUDELCA ALTAGRACIA JIMINIAN MORAN</t>
  </si>
  <si>
    <t>YULEYDI MARIA SANTOS POLANCO</t>
  </si>
  <si>
    <t>ZOILO RAFAEL MENDEZ CAMACHO</t>
  </si>
  <si>
    <t>ZORAIDA DE JESUS LANTIGUA ROJAS</t>
  </si>
  <si>
    <t>ALBA NELY OGANDO ENCARNACION</t>
  </si>
  <si>
    <t>ALEJANDRO MATEO JIMENEZ</t>
  </si>
  <si>
    <t>AMAURY RAFAEL BELTRE GARCIA</t>
  </si>
  <si>
    <t>ANA CRISTINA BOLIVAR ORELLANA</t>
  </si>
  <si>
    <t>ANA FELICIA CEPEDA FELIZ</t>
  </si>
  <si>
    <t>ANDREA GERMANIA LOPEZ MATEO</t>
  </si>
  <si>
    <t>ANEXIS ELISABET FIGUEREO SANTIL</t>
  </si>
  <si>
    <t>ANGELA GABRIELA PEÑA AMADOR</t>
  </si>
  <si>
    <t>ANTHONY PANIAGUA BERIGUETE</t>
  </si>
  <si>
    <t>ARELIS TURBI</t>
  </si>
  <si>
    <t>ARIDIO DELGADO AYBAR</t>
  </si>
  <si>
    <t>BERTHA CARLINA CABRAL LUCIANO</t>
  </si>
  <si>
    <t>CARLOS ARTURO GONZALEZ LARA</t>
  </si>
  <si>
    <t>CARLOS MANUEL SANCHEZ DE OLEO</t>
  </si>
  <si>
    <t>CARMEN ALTAGRACIA MATEO SEGURA</t>
  </si>
  <si>
    <t>CARMEN GRECIA MEJIA GUZMAN</t>
  </si>
  <si>
    <t>CRISTIAN LEONER CUELLO VALDEZ</t>
  </si>
  <si>
    <t>DANESCA DORISELIS CORCINO ENCARNACION</t>
  </si>
  <si>
    <t>DENICE MARTINEZ TEJADA</t>
  </si>
  <si>
    <t>DIONIS RAFAEL VICIOSO DE LOS SANTOS</t>
  </si>
  <si>
    <t>EDDY GARCIA PINA</t>
  </si>
  <si>
    <t>ELIESEL LUCIANO FERRERAS</t>
  </si>
  <si>
    <t>ELVIDO DELGADO DELGADO</t>
  </si>
  <si>
    <t>ENRIQUE MONTERO BRITO</t>
  </si>
  <si>
    <t>EUNICE ARADI MORA MATEO</t>
  </si>
  <si>
    <t>EUNICE MERCEDES DE LA ROSA</t>
  </si>
  <si>
    <t>FEILANH MANOLIN NOVA MONTERO</t>
  </si>
  <si>
    <t>FELIX EDUARDO DINI SALDANA</t>
  </si>
  <si>
    <t>FRANCISCO ALBERTO GUERRERO CEPEDA</t>
  </si>
  <si>
    <t>FRANCISCO GONZALEZ CORPORAN</t>
  </si>
  <si>
    <t>FRANKLIN RAFAEL ASTUDILLO VILLALBA</t>
  </si>
  <si>
    <t>GERMAN JOSE PIMENTEL DE LEON</t>
  </si>
  <si>
    <t>GRECIA YANIRA SUERO VILLEGAS</t>
  </si>
  <si>
    <t>HILMA ONEYDA PINA MEDINA</t>
  </si>
  <si>
    <t>IDALINA GONZALEZ PENA</t>
  </si>
  <si>
    <t>JONEL AMBIORIX RAMIREZ HEREDIA</t>
  </si>
  <si>
    <t>JOSE JOAQUIN ABREU AQUINO</t>
  </si>
  <si>
    <t>JOSE MIGUEL SUERO RICO</t>
  </si>
  <si>
    <t>JOSE QUITERIO ROMERO</t>
  </si>
  <si>
    <t>JUANA DE LA ROSA RAMIREZ</t>
  </si>
  <si>
    <t>JUNIOR JOSE BUENO PEREZ</t>
  </si>
  <si>
    <t>LEONOR DUQUE</t>
  </si>
  <si>
    <t>LUCILA LUCIANO ACOSTA</t>
  </si>
  <si>
    <t>LUZ IDANIA MORA LOPEZ</t>
  </si>
  <si>
    <t>MAGDALINDA SORIANO ESCALANTE</t>
  </si>
  <si>
    <t>MARGARITA MERCEDES DE LA ROSA</t>
  </si>
  <si>
    <t>MARIA DEL PILAR HERNANDEZ VALERIO</t>
  </si>
  <si>
    <t>MARIA DOLORES ORTIZ SANCHEZ</t>
  </si>
  <si>
    <t>MARIA SANCHEZ MATEO</t>
  </si>
  <si>
    <t>MARIA URENA HERRERA</t>
  </si>
  <si>
    <t>MIGUEL EMILIO ABREU SANCHEZ</t>
  </si>
  <si>
    <t>MILAGROS PETRONILA HEREDIA CORDERO</t>
  </si>
  <si>
    <t>NABILIA SAHIR BUENO MORENO</t>
  </si>
  <si>
    <t>NATIVIDAD LARITZA SANCHEZ ABAD</t>
  </si>
  <si>
    <t>OMAR TEJEDA OGANDO</t>
  </si>
  <si>
    <t>PABLO AUGUSTO DE LOS SANTOS GARCIA</t>
  </si>
  <si>
    <t>PABLO MODESTO ESPINOSA LEBRON</t>
  </si>
  <si>
    <t>PAULA MATOS</t>
  </si>
  <si>
    <t>RITA YINELYS MATEO ROSADO</t>
  </si>
  <si>
    <t>ROBERTO ANTONIO CABRERA ALCANTARA</t>
  </si>
  <si>
    <t>ROBIN GERALDO DUVAL ALCANTARA</t>
  </si>
  <si>
    <t>ROMELIA COLON VALDEZ</t>
  </si>
  <si>
    <t>ROSAURA GUTIERREZ VALERIO</t>
  </si>
  <si>
    <t>RUDDY AQUINO MERAN</t>
  </si>
  <si>
    <t>RUDY HERNANDEZ PUJOLS DIAZ</t>
  </si>
  <si>
    <t>RUFINA BAEZ ZABALA</t>
  </si>
  <si>
    <t>RUTH ESTHER ROA LAGARES</t>
  </si>
  <si>
    <t>SAMIRA MORILLO OGANDO</t>
  </si>
  <si>
    <t>SANTO HUGO BELTRE RAMIREZ</t>
  </si>
  <si>
    <t>SCAIRON GARCIA ENCARNACION</t>
  </si>
  <si>
    <t>SULENNY DE LEON DE LOS SANTOS</t>
  </si>
  <si>
    <t>SUZANA BIENVENIDA HERNANDEZ ROSARIO</t>
  </si>
  <si>
    <t>VALENTINA CEDANO VALENZUELA DE CUE.</t>
  </si>
  <si>
    <t>WASCAR JOSE FLORIAN RAMIREZ</t>
  </si>
  <si>
    <t>XAVIER ANTONIO TERAN BATISTA</t>
  </si>
  <si>
    <t>YORKY DALINER DE LA ROSA FAMILIA</t>
  </si>
  <si>
    <t>YOSKAR ANTONIO MATEO ENCARNACION</t>
  </si>
  <si>
    <t>YOVELIN MIGUEL FLORENTINO MEDINA</t>
  </si>
  <si>
    <t>YULIYA GAMZA</t>
  </si>
  <si>
    <t>MARKYS FLORENTINO COMAS</t>
  </si>
  <si>
    <t>RECEPCIONISTA</t>
  </si>
  <si>
    <t>División Eventos y Protocolo</t>
  </si>
  <si>
    <t>ESTHER DE LA CRUZ ESPINOZA</t>
  </si>
  <si>
    <t>SECRETARIA</t>
  </si>
  <si>
    <t>Vicerrectoría Ejecutiva</t>
  </si>
  <si>
    <t>ESTEFANY ALEXANDRA LOPEZ GARCIA</t>
  </si>
  <si>
    <t>GABRIELA GARCIA GOMEZ</t>
  </si>
  <si>
    <t>INGRID SOLANGE DOÑE</t>
  </si>
  <si>
    <t>Dirección de Bienestar Estudiantil</t>
  </si>
  <si>
    <t>JOSE RAMON DE JESUS FERNANDEZ FERNANDEZ</t>
  </si>
  <si>
    <t>SEGURIDAD</t>
  </si>
  <si>
    <t>MIGUEL ANGEL COLLADO ESPINAL</t>
  </si>
  <si>
    <t>VIGILANTE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</si>
  <si>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</si>
  <si>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</si>
  <si>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</si>
  <si>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</si>
  <si>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</si>
  <si>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</si>
  <si>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>Totales en RD$</t>
  </si>
  <si>
    <t>MARIA TRINIDAD ASTWOOD CONTRERAS</t>
  </si>
  <si>
    <t>RAMON BLADIMIR RAMOS BATISTA</t>
  </si>
  <si>
    <t>RICHARD FELIPE ALMAGUER LOPEZ</t>
  </si>
  <si>
    <t>LUIS MIGUEL PACHECO FERREIRA</t>
  </si>
  <si>
    <t>SAMUEL ELIAS BISONO ENCARNACION</t>
  </si>
  <si>
    <t>SONIA NEREYDA MEDINA RODRIGUEZ</t>
  </si>
  <si>
    <t>JESUS RAMON GUILLEN RUIZ</t>
  </si>
  <si>
    <t>Dirección de Recursos Humanos</t>
  </si>
  <si>
    <t>BERNARDO MESA PAEZ</t>
  </si>
  <si>
    <t>FATIMA VIRGINIA PONS PEGUERO</t>
  </si>
  <si>
    <t>CARMEN JEANNETTE CASTILLO ARIAS</t>
  </si>
  <si>
    <t>FRANCISCO ALBERTO TEJADA</t>
  </si>
  <si>
    <t>JENNY CLARA GIL PORTES</t>
  </si>
  <si>
    <t>WILLY DE JESUS UREÑA CANELA</t>
  </si>
  <si>
    <t>BRISANDY EVERTZ</t>
  </si>
  <si>
    <t xml:space="preserve">MARIA GABRIELA ROJO </t>
  </si>
  <si>
    <t>AUXILIAR ADMINISTRATIVO</t>
  </si>
  <si>
    <t>PATRICIO DE JESUS GARCIA POLANCO</t>
  </si>
  <si>
    <t>CRUZ OSVALDO SANTOS CID</t>
  </si>
  <si>
    <t>CARMEN ROSA MENDEZ MORROBEL</t>
  </si>
  <si>
    <t>LEUDI MILSIADE FELIZ NUÑEZ</t>
  </si>
  <si>
    <t>KATHERIG YIMELL SANCHEZ ROMANO</t>
  </si>
  <si>
    <t>GLADIS FRANCISCA DIAZ CAMACHO DE PA</t>
  </si>
  <si>
    <t>ANA ROSEMIS GALVES ALCANTARA</t>
  </si>
  <si>
    <t>HUNBERTO GONZALEZ OLIVA</t>
  </si>
  <si>
    <t>CLOSTILDE REINA JAQUEZ RODRIGUEZ</t>
  </si>
  <si>
    <t>FRANCISCA ANTONIA BURGOS ESCAÑO</t>
  </si>
  <si>
    <t>JOSE ANTONIO ACEITUNO MEDEROS</t>
  </si>
  <si>
    <t>KELVIN ANTONIO GUERRERO RAMIREZ</t>
  </si>
  <si>
    <t>MAYELI JAIME DE AZA</t>
  </si>
  <si>
    <t>JOSE ENRIQUE JIMENEZ VASQUEZ</t>
  </si>
  <si>
    <t>AGUSTIN EDUARDO ALVAREZ FERREIRA</t>
  </si>
  <si>
    <t>ELIYOSEPH ALTAGRACIA ALMONTE ACEVED</t>
  </si>
  <si>
    <t>ALFREDO ANTONIO PEREZ MONTES DE OCA</t>
  </si>
  <si>
    <t>DIANA PINALES CASTILLO</t>
  </si>
  <si>
    <t>ESTEFANI SANTANA RODRIGUEZ</t>
  </si>
  <si>
    <t>LUZ MILAGROS CABRERA ALCANTARA</t>
  </si>
  <si>
    <t>MICELANEA DE OLEO RODRIGUEZ</t>
  </si>
  <si>
    <t>RAIMY ISABEL MONTAS FAMILIA</t>
  </si>
  <si>
    <t>MILEDYS VALDEZ MATOS</t>
  </si>
  <si>
    <t>RUBEN GUILLERMO ZABALA MORETA</t>
  </si>
  <si>
    <t>SORIBEL DE LOS SANTOS DE LOS SANTOS</t>
  </si>
  <si>
    <t>Nómina Contratados Temporal Septiembre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</si>
</sst>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dd/mm/yyyy;@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 Black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2060"/>
      </right>
      <top style="thin">
        <color indexed="64"/>
      </top>
      <bottom/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rgb="FF002060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rgb="FF00206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2060"/>
      </left>
      <right/>
      <top style="thin">
        <color theme="8" tint="-0.499984740745262"/>
      </top>
      <bottom style="thin">
        <color theme="4" tint="-0.499984740745262"/>
      </bottom>
      <diagonal/>
    </border>
    <border>
      <left/>
      <right/>
      <top style="thin">
        <color theme="8" tint="-0.499984740745262"/>
      </top>
      <bottom style="thin">
        <color theme="4" tint="-0.499984740745262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8" applyNumberFormat="0" applyFill="0" applyAlignment="0" applyProtection="0"/>
    <xf numFmtId="0" fontId="15" fillId="0" borderId="19" applyNumberFormat="0" applyFill="0" applyAlignment="0" applyProtection="0"/>
    <xf numFmtId="0" fontId="16" fillId="0" borderId="20" applyNumberFormat="0" applyFill="0" applyAlignment="0" applyProtection="0"/>
    <xf numFmtId="0" fontId="16" fillId="0" borderId="0" applyNumberFormat="0" applyFill="0" applyBorder="0" applyAlignment="0" applyProtection="0"/>
    <xf numFmtId="0" fontId="17" fillId="6" borderId="0" applyNumberFormat="0" applyBorder="0" applyAlignment="0" applyProtection="0"/>
    <xf numFmtId="0" fontId="18" fillId="7" borderId="0" applyNumberFormat="0" applyBorder="0" applyAlignment="0" applyProtection="0"/>
    <xf numFmtId="0" fontId="19" fillId="8" borderId="0" applyNumberFormat="0" applyBorder="0" applyAlignment="0" applyProtection="0"/>
    <xf numFmtId="0" fontId="20" fillId="9" borderId="21" applyNumberFormat="0" applyAlignment="0" applyProtection="0"/>
    <xf numFmtId="0" fontId="21" fillId="10" borderId="22" applyNumberFormat="0" applyAlignment="0" applyProtection="0"/>
    <xf numFmtId="0" fontId="22" fillId="10" borderId="21" applyNumberFormat="0" applyAlignment="0" applyProtection="0"/>
    <xf numFmtId="0" fontId="23" fillId="0" borderId="23" applyNumberFormat="0" applyFill="0" applyAlignment="0" applyProtection="0"/>
    <xf numFmtId="0" fontId="24" fillId="11" borderId="24" applyNumberFormat="0" applyAlignment="0" applyProtection="0"/>
    <xf numFmtId="0" fontId="25" fillId="0" borderId="0" applyNumberFormat="0" applyFill="0" applyBorder="0" applyAlignment="0" applyProtection="0"/>
    <xf numFmtId="0" fontId="1" fillId="12" borderId="25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26" applyNumberFormat="0" applyFill="0" applyAlignment="0" applyProtection="0"/>
    <xf numFmtId="0" fontId="2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</cellStyleXfs>
  <cellXfs count="97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7" fillId="2" borderId="1" xfId="1" applyFont="1" applyFill="1" applyBorder="1" applyAlignment="1">
      <alignment horizontal="center"/>
    </xf>
    <xf numFmtId="0" fontId="8" fillId="0" borderId="0" xfId="0" applyFont="1"/>
    <xf numFmtId="43" fontId="7" fillId="2" borderId="1" xfId="1" applyFont="1" applyFill="1" applyBorder="1" applyAlignment="1">
      <alignment horizontal="center" wrapText="1"/>
    </xf>
    <xf numFmtId="0" fontId="9" fillId="0" borderId="0" xfId="0" applyFont="1"/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43" fontId="8" fillId="0" borderId="2" xfId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3" fontId="8" fillId="0" borderId="0" xfId="1" applyFont="1" applyAlignment="1">
      <alignment horizontal="center"/>
    </xf>
    <xf numFmtId="43" fontId="10" fillId="4" borderId="1" xfId="1" applyFont="1" applyFill="1" applyBorder="1" applyAlignment="1">
      <alignment horizontal="center"/>
    </xf>
    <xf numFmtId="43" fontId="11" fillId="4" borderId="1" xfId="1" applyFont="1" applyFill="1" applyBorder="1" applyAlignment="1">
      <alignment horizontal="center" wrapText="1"/>
    </xf>
    <xf numFmtId="43" fontId="8" fillId="0" borderId="3" xfId="1" applyFont="1" applyBorder="1" applyAlignment="1">
      <alignment horizontal="center"/>
    </xf>
    <xf numFmtId="43" fontId="7" fillId="5" borderId="0" xfId="1" applyFont="1" applyFill="1" applyAlignment="1">
      <alignment horizontal="center"/>
    </xf>
    <xf numFmtId="0" fontId="12" fillId="4" borderId="4" xfId="0" applyFont="1" applyFill="1" applyBorder="1" applyAlignment="1">
      <alignment horizontal="center"/>
    </xf>
    <xf numFmtId="43" fontId="12" fillId="4" borderId="4" xfId="1" applyFont="1" applyFill="1" applyBorder="1" applyAlignment="1">
      <alignment horizontal="center"/>
    </xf>
    <xf numFmtId="43" fontId="12" fillId="4" borderId="4" xfId="1" applyFont="1" applyFill="1" applyBorder="1" applyAlignment="1">
      <alignment horizontal="right"/>
    </xf>
    <xf numFmtId="0" fontId="8" fillId="4" borderId="4" xfId="0" applyFont="1" applyFill="1" applyBorder="1"/>
    <xf numFmtId="0" fontId="8" fillId="0" borderId="5" xfId="0" applyFont="1" applyBorder="1" applyAlignment="1">
      <alignment horizontal="center"/>
    </xf>
    <xf numFmtId="43" fontId="8" fillId="0" borderId="6" xfId="1" applyFont="1" applyBorder="1" applyAlignment="1">
      <alignment horizontal="center"/>
    </xf>
    <xf numFmtId="164" fontId="2" fillId="0" borderId="0" xfId="0" applyNumberFormat="1" applyFont="1"/>
    <xf numFmtId="164" fontId="3" fillId="0" borderId="0" xfId="0" applyNumberFormat="1" applyFont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164" fontId="12" fillId="4" borderId="4" xfId="1" applyNumberFormat="1" applyFont="1" applyFill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9" fillId="3" borderId="7" xfId="0" applyFont="1" applyFill="1" applyBorder="1"/>
    <xf numFmtId="0" fontId="9" fillId="3" borderId="8" xfId="0" applyFont="1" applyFill="1" applyBorder="1" applyAlignment="1">
      <alignment horizontal="left"/>
    </xf>
    <xf numFmtId="0" fontId="9" fillId="3" borderId="8" xfId="0" applyFont="1" applyFill="1" applyBorder="1" applyAlignment="1">
      <alignment horizontal="center"/>
    </xf>
    <xf numFmtId="164" fontId="9" fillId="3" borderId="8" xfId="0" applyNumberFormat="1" applyFont="1" applyFill="1" applyBorder="1" applyAlignment="1">
      <alignment horizontal="center"/>
    </xf>
    <xf numFmtId="43" fontId="9" fillId="3" borderId="8" xfId="1" applyFont="1" applyFill="1" applyBorder="1" applyAlignment="1">
      <alignment horizontal="center"/>
    </xf>
    <xf numFmtId="43" fontId="9" fillId="3" borderId="9" xfId="1" applyFont="1" applyFill="1" applyBorder="1" applyAlignment="1">
      <alignment horizontal="center"/>
    </xf>
    <xf numFmtId="0" fontId="8" fillId="0" borderId="10" xfId="0" applyFont="1" applyBorder="1" applyAlignment="1">
      <alignment horizontal="center"/>
    </xf>
    <xf numFmtId="43" fontId="8" fillId="0" borderId="11" xfId="1" applyFont="1" applyBorder="1" applyAlignment="1">
      <alignment horizontal="center"/>
    </xf>
    <xf numFmtId="0" fontId="9" fillId="3" borderId="12" xfId="0" applyFont="1" applyFill="1" applyBorder="1"/>
    <xf numFmtId="0" fontId="9" fillId="3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center"/>
    </xf>
    <xf numFmtId="164" fontId="9" fillId="3" borderId="0" xfId="0" applyNumberFormat="1" applyFont="1" applyFill="1" applyBorder="1" applyAlignment="1">
      <alignment horizontal="center"/>
    </xf>
    <xf numFmtId="43" fontId="9" fillId="3" borderId="0" xfId="1" applyFont="1" applyFill="1" applyBorder="1" applyAlignment="1">
      <alignment horizontal="center"/>
    </xf>
    <xf numFmtId="43" fontId="9" fillId="3" borderId="13" xfId="1" applyFont="1" applyFill="1" applyBorder="1" applyAlignment="1">
      <alignment horizontal="center"/>
    </xf>
    <xf numFmtId="0" fontId="8" fillId="4" borderId="15" xfId="0" applyFont="1" applyFill="1" applyBorder="1"/>
    <xf numFmtId="0" fontId="9" fillId="3" borderId="12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center"/>
    </xf>
    <xf numFmtId="164" fontId="8" fillId="3" borderId="0" xfId="0" applyNumberFormat="1" applyFont="1" applyFill="1" applyBorder="1" applyAlignment="1">
      <alignment horizontal="center"/>
    </xf>
    <xf numFmtId="43" fontId="8" fillId="3" borderId="0" xfId="1" applyFont="1" applyFill="1" applyBorder="1" applyAlignment="1">
      <alignment horizontal="center"/>
    </xf>
    <xf numFmtId="43" fontId="8" fillId="3" borderId="13" xfId="1" applyFont="1" applyFill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left"/>
    </xf>
    <xf numFmtId="0" fontId="8" fillId="0" borderId="17" xfId="0" applyFont="1" applyBorder="1" applyAlignment="1">
      <alignment horizontal="center"/>
    </xf>
    <xf numFmtId="164" fontId="8" fillId="0" borderId="17" xfId="0" applyNumberFormat="1" applyFont="1" applyBorder="1" applyAlignment="1">
      <alignment horizontal="center"/>
    </xf>
    <xf numFmtId="43" fontId="8" fillId="0" borderId="17" xfId="1" applyFont="1" applyBorder="1" applyAlignment="1">
      <alignment horizontal="center"/>
    </xf>
    <xf numFmtId="43" fontId="8" fillId="0" borderId="2" xfId="1" applyFont="1" applyFill="1" applyBorder="1" applyAlignment="1">
      <alignment horizontal="center"/>
    </xf>
    <xf numFmtId="43" fontId="8" fillId="0" borderId="3" xfId="1" applyFont="1" applyFill="1" applyBorder="1" applyAlignment="1">
      <alignment horizontal="center"/>
    </xf>
    <xf numFmtId="43" fontId="8" fillId="0" borderId="0" xfId="0" applyNumberFormat="1" applyFont="1"/>
    <xf numFmtId="0" fontId="8" fillId="0" borderId="2" xfId="0" applyFont="1" applyFill="1" applyBorder="1" applyAlignment="1">
      <alignment horizontal="left"/>
    </xf>
    <xf numFmtId="4" fontId="0" fillId="0" borderId="0" xfId="0" applyNumberFormat="1"/>
    <xf numFmtId="0" fontId="27" fillId="0" borderId="0" xfId="0" applyFont="1"/>
    <xf numFmtId="4" fontId="27" fillId="0" borderId="0" xfId="0" applyNumberFormat="1" applyFont="1"/>
    <xf numFmtId="43" fontId="8" fillId="0" borderId="0" xfId="1" applyFont="1" applyFill="1" applyAlignment="1">
      <alignment horizontal="center"/>
    </xf>
    <xf numFmtId="4" fontId="27" fillId="0" borderId="0" xfId="0" applyNumberFormat="1" applyFont="1" applyFill="1"/>
    <xf numFmtId="0" fontId="9" fillId="0" borderId="0" xfId="0" applyFont="1" applyFill="1" applyAlignment="1">
      <alignment horizontal="left"/>
    </xf>
    <xf numFmtId="43" fontId="9" fillId="0" borderId="0" xfId="1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0" fillId="0" borderId="0" xfId="0"/>
    <xf numFmtId="4" fontId="0" fillId="0" borderId="0" xfId="0" applyNumberFormat="1"/>
    <xf numFmtId="0" fontId="8" fillId="0" borderId="10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164" fontId="8" fillId="0" borderId="2" xfId="0" applyNumberFormat="1" applyFont="1" applyFill="1" applyBorder="1" applyAlignment="1">
      <alignment horizontal="center"/>
    </xf>
    <xf numFmtId="43" fontId="8" fillId="0" borderId="0" xfId="0" applyNumberFormat="1" applyFont="1" applyFill="1"/>
    <xf numFmtId="0" fontId="8" fillId="0" borderId="0" xfId="0" applyFont="1" applyFill="1"/>
    <xf numFmtId="43" fontId="8" fillId="0" borderId="0" xfId="1" applyFont="1"/>
    <xf numFmtId="0" fontId="12" fillId="0" borderId="0" xfId="0" applyFont="1" applyBorder="1" applyAlignment="1">
      <alignment horizontal="right"/>
    </xf>
    <xf numFmtId="0" fontId="11" fillId="4" borderId="14" xfId="0" applyFont="1" applyFill="1" applyBorder="1" applyAlignment="1">
      <alignment horizontal="left"/>
    </xf>
    <xf numFmtId="0" fontId="11" fillId="4" borderId="4" xfId="0" applyFont="1" applyFill="1" applyBorder="1" applyAlignment="1">
      <alignment horizontal="left"/>
    </xf>
    <xf numFmtId="0" fontId="11" fillId="4" borderId="27" xfId="0" applyFont="1" applyFill="1" applyBorder="1" applyAlignment="1">
      <alignment horizontal="left"/>
    </xf>
    <xf numFmtId="0" fontId="11" fillId="4" borderId="28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3" fontId="6" fillId="0" borderId="0" xfId="1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164" fontId="7" fillId="2" borderId="1" xfId="0" applyNumberFormat="1" applyFont="1" applyFill="1" applyBorder="1" applyAlignment="1">
      <alignment horizontal="center" vertical="center"/>
    </xf>
    <xf numFmtId="43" fontId="7" fillId="2" borderId="1" xfId="1" applyFont="1" applyFill="1" applyBorder="1" applyAlignment="1">
      <alignment horizontal="center" wrapText="1"/>
    </xf>
    <xf numFmtId="43" fontId="9" fillId="4" borderId="1" xfId="1" applyFont="1" applyFill="1" applyBorder="1" applyAlignment="1">
      <alignment horizontal="center"/>
    </xf>
    <xf numFmtId="43" fontId="11" fillId="4" borderId="1" xfId="1" applyFont="1" applyFill="1" applyBorder="1" applyAlignment="1">
      <alignment horizontal="center" wrapText="1"/>
    </xf>
    <xf numFmtId="43" fontId="7" fillId="2" borderId="1" xfId="1" applyFont="1" applyFill="1" applyBorder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285750</xdr:colOff>
      <xdr:row>0</xdr:row>
      <xdr:rowOff>94335</xdr:rowOff>
    </xdr:from>
    <xdr:to>
      <xdr:col>7</xdr:col>
      <xdr:colOff>555026</xdr:colOff>
      <xdr:row>9</xdr:row>
      <xdr:rowOff>44656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6616CF5-AE6A-402F-83CD-EDEA55400B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09114" y="94335"/>
          <a:ext cx="1057253" cy="14570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theme="4"/>
    <pageSetUpPr fitToPage="1"/>
  </sheetPr>
  <dimension ref="A9:W808"/>
  <sheetViews>
    <sheetView showGridLines="0" tabSelected="1" topLeftCell="A16" zoomScale="110" zoomScaleNormal="110" zoomScaleSheetLayoutView="80" workbookViewId="0">
      <selection activeCell="M20" sqref="M20"/>
    </sheetView>
  </sheetViews>
  <sheetFormatPr baseColWidth="10" defaultColWidth="10.85546875" defaultRowHeight="12.75"/>
  <cols>
    <col min="1" max="1" width="3.7109375" style="5" bestFit="1" customWidth="1"/>
    <col min="2" max="2" width="37" style="4" bestFit="1" customWidth="1"/>
    <col min="3" max="3" width="27.140625" style="4" bestFit="1" customWidth="1"/>
    <col min="4" max="4" width="10.85546875" style="5" customWidth="1"/>
    <col min="5" max="5" width="12.5703125" style="5" customWidth="1"/>
    <col min="6" max="6" width="10.85546875" style="28" customWidth="1"/>
    <col min="7" max="7" width="11.85546875" style="28" customWidth="1"/>
    <col min="8" max="8" width="12.85546875" style="6" customWidth="1"/>
    <col min="9" max="9" width="11.28515625" style="6" hidden="1" customWidth="1"/>
    <col min="10" max="10" width="6.85546875" style="6" hidden="1" customWidth="1"/>
    <col min="11" max="11" width="11.42578125" style="6" hidden="1" customWidth="1"/>
    <col min="12" max="12" width="12.5703125" style="6" hidden="1" customWidth="1"/>
    <col min="13" max="13" width="12.7109375" style="6" customWidth="1"/>
    <col min="14" max="14" width="10.85546875" style="6" customWidth="1"/>
    <col min="15" max="15" width="12.85546875" style="6" customWidth="1"/>
    <col min="16" max="16" width="10.85546875" style="6" customWidth="1"/>
    <col min="17" max="17" width="13.140625" style="6" customWidth="1"/>
    <col min="18" max="18" width="10.5703125" style="6" customWidth="1"/>
    <col min="19" max="19" width="12.140625" style="6" customWidth="1"/>
    <col min="20" max="20" width="13.5703125" style="6" customWidth="1"/>
    <col min="21" max="21" width="12.5703125" style="6" customWidth="1"/>
    <col min="22" max="22" width="13.5703125" style="2" customWidth="1"/>
    <col min="23" max="16384" width="10.85546875" style="2"/>
  </cols>
  <sheetData>
    <row r="9" spans="1:21" ht="15">
      <c r="A9" s="1"/>
      <c r="B9" s="1"/>
      <c r="C9" s="1"/>
      <c r="D9" s="1"/>
      <c r="E9" s="1"/>
      <c r="F9" s="27"/>
      <c r="G9" s="27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8">
      <c r="A10" s="87" t="s">
        <v>525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</row>
    <row r="11" spans="1:21" ht="15.75">
      <c r="A11" s="88" t="s">
        <v>560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</row>
    <row r="12" spans="1:21" ht="15.75">
      <c r="A12" s="3"/>
      <c r="S12" s="89" t="s">
        <v>0</v>
      </c>
      <c r="T12" s="89"/>
    </row>
    <row r="13" spans="1:21" s="8" customFormat="1" ht="14.45" customHeight="1">
      <c r="A13" s="90" t="s">
        <v>1</v>
      </c>
      <c r="B13" s="91" t="s">
        <v>2</v>
      </c>
      <c r="C13" s="91" t="s">
        <v>3</v>
      </c>
      <c r="D13" s="90" t="s">
        <v>4</v>
      </c>
      <c r="E13" s="90" t="s">
        <v>5</v>
      </c>
      <c r="F13" s="92" t="s">
        <v>6</v>
      </c>
      <c r="G13" s="92"/>
      <c r="H13" s="93" t="s">
        <v>7</v>
      </c>
      <c r="I13" s="93" t="s">
        <v>8</v>
      </c>
      <c r="J13" s="93" t="s">
        <v>9</v>
      </c>
      <c r="K13" s="90" t="s">
        <v>10</v>
      </c>
      <c r="L13" s="90"/>
      <c r="M13" s="90"/>
      <c r="N13" s="90"/>
      <c r="O13" s="90"/>
      <c r="P13" s="90"/>
      <c r="Q13" s="90"/>
      <c r="R13" s="7"/>
      <c r="S13" s="96" t="s">
        <v>11</v>
      </c>
      <c r="T13" s="96"/>
      <c r="U13" s="93" t="s">
        <v>12</v>
      </c>
    </row>
    <row r="14" spans="1:21" s="8" customFormat="1" ht="12">
      <c r="A14" s="90"/>
      <c r="B14" s="91"/>
      <c r="C14" s="91"/>
      <c r="D14" s="90"/>
      <c r="E14" s="90"/>
      <c r="F14" s="92"/>
      <c r="G14" s="92"/>
      <c r="H14" s="93"/>
      <c r="I14" s="93"/>
      <c r="J14" s="93"/>
      <c r="K14" s="94" t="s">
        <v>13</v>
      </c>
      <c r="L14" s="94"/>
      <c r="M14" s="17"/>
      <c r="N14" s="94" t="s">
        <v>14</v>
      </c>
      <c r="O14" s="94"/>
      <c r="P14" s="95" t="s">
        <v>15</v>
      </c>
      <c r="Q14" s="95" t="s">
        <v>16</v>
      </c>
      <c r="R14" s="95" t="s">
        <v>17</v>
      </c>
      <c r="S14" s="95" t="s">
        <v>18</v>
      </c>
      <c r="T14" s="95" t="s">
        <v>19</v>
      </c>
      <c r="U14" s="93"/>
    </row>
    <row r="15" spans="1:21" s="10" customFormat="1" ht="36">
      <c r="A15" s="90"/>
      <c r="B15" s="91"/>
      <c r="C15" s="91"/>
      <c r="D15" s="90"/>
      <c r="E15" s="90"/>
      <c r="F15" s="29" t="s">
        <v>20</v>
      </c>
      <c r="G15" s="29" t="s">
        <v>21</v>
      </c>
      <c r="H15" s="93"/>
      <c r="I15" s="93"/>
      <c r="J15" s="93"/>
      <c r="K15" s="9" t="s">
        <v>22</v>
      </c>
      <c r="L15" s="9" t="s">
        <v>23</v>
      </c>
      <c r="M15" s="18" t="s">
        <v>24</v>
      </c>
      <c r="N15" s="9" t="s">
        <v>25</v>
      </c>
      <c r="O15" s="9" t="s">
        <v>26</v>
      </c>
      <c r="P15" s="95"/>
      <c r="Q15" s="95"/>
      <c r="R15" s="95"/>
      <c r="S15" s="95"/>
      <c r="T15" s="95"/>
      <c r="U15" s="93"/>
    </row>
    <row r="16" spans="1:21" s="8" customFormat="1" ht="12">
      <c r="A16" s="36" t="s">
        <v>48</v>
      </c>
      <c r="B16" s="37"/>
      <c r="C16" s="37"/>
      <c r="D16" s="38"/>
      <c r="E16" s="38"/>
      <c r="F16" s="39"/>
      <c r="G16" s="39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1"/>
    </row>
    <row r="17" spans="1:23" s="8" customFormat="1" ht="12">
      <c r="A17" s="42">
        <v>1</v>
      </c>
      <c r="B17" s="12" t="s">
        <v>47</v>
      </c>
      <c r="C17" s="12" t="s">
        <v>29</v>
      </c>
      <c r="D17" s="11" t="s">
        <v>27</v>
      </c>
      <c r="E17" s="25" t="s">
        <v>32</v>
      </c>
      <c r="F17" s="30">
        <v>44197</v>
      </c>
      <c r="G17" s="30">
        <v>44561</v>
      </c>
      <c r="H17" s="26">
        <v>46200</v>
      </c>
      <c r="I17" s="13">
        <v>1317.69</v>
      </c>
      <c r="J17" s="13">
        <v>0</v>
      </c>
      <c r="K17" s="13">
        <f>+H17*2.87%</f>
        <v>1325.94</v>
      </c>
      <c r="L17" s="19">
        <f t="shared" ref="L17" si="0">H17*7.1%</f>
        <v>3280.2</v>
      </c>
      <c r="M17" s="19">
        <f>H17*1.15%</f>
        <v>531.29999999999995</v>
      </c>
      <c r="N17" s="13">
        <f>+H17*3.04%</f>
        <v>1404.48</v>
      </c>
      <c r="O17" s="19">
        <f t="shared" ref="O17" si="1">H17*7.09%</f>
        <v>3275.5800000000004</v>
      </c>
      <c r="P17" s="13"/>
      <c r="Q17" s="19">
        <f>K17+L17+M17+N17+O17</f>
        <v>9817.5</v>
      </c>
      <c r="R17" s="19">
        <v>0</v>
      </c>
      <c r="S17" s="19">
        <f t="shared" ref="S17" si="2">+K17+N17+P17+R17+I17+J17</f>
        <v>4048.11</v>
      </c>
      <c r="T17" s="19">
        <f t="shared" ref="T17" si="3">+O17+M17+L17</f>
        <v>7087.08</v>
      </c>
      <c r="U17" s="43">
        <f>+H17-S17</f>
        <v>42151.89</v>
      </c>
      <c r="V17" s="64"/>
      <c r="W17" s="64"/>
    </row>
    <row r="18" spans="1:23" s="8" customFormat="1" ht="12">
      <c r="A18" s="44" t="s">
        <v>46</v>
      </c>
      <c r="B18" s="45"/>
      <c r="C18" s="45"/>
      <c r="D18" s="46"/>
      <c r="E18" s="46"/>
      <c r="F18" s="47"/>
      <c r="G18" s="47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9"/>
      <c r="V18" s="64"/>
      <c r="W18" s="64"/>
    </row>
    <row r="19" spans="1:23" s="8" customFormat="1" ht="12">
      <c r="A19" s="42">
        <f>1+A17</f>
        <v>2</v>
      </c>
      <c r="B19" s="12" t="s">
        <v>45</v>
      </c>
      <c r="C19" s="12" t="s">
        <v>29</v>
      </c>
      <c r="D19" s="11" t="s">
        <v>27</v>
      </c>
      <c r="E19" s="25" t="s">
        <v>31</v>
      </c>
      <c r="F19" s="30">
        <v>44228</v>
      </c>
      <c r="G19" s="30">
        <v>44561</v>
      </c>
      <c r="H19" s="26">
        <v>30000</v>
      </c>
      <c r="I19" s="13">
        <v>0</v>
      </c>
      <c r="J19" s="13">
        <v>0</v>
      </c>
      <c r="K19" s="13">
        <f t="shared" ref="K19:K20" si="4">+H19*2.87%</f>
        <v>861</v>
      </c>
      <c r="L19" s="19">
        <f t="shared" ref="L19:L20" si="5">H19*7.1%</f>
        <v>2130</v>
      </c>
      <c r="M19" s="19">
        <f t="shared" ref="M19:M20" si="6">H19*1.15%</f>
        <v>345</v>
      </c>
      <c r="N19" s="13">
        <f t="shared" ref="N19:N20" si="7">+H19*3.04%</f>
        <v>912</v>
      </c>
      <c r="O19" s="19">
        <f t="shared" ref="O19:O20" si="8">H19*7.09%</f>
        <v>2127</v>
      </c>
      <c r="P19" s="13"/>
      <c r="Q19" s="19">
        <f t="shared" ref="Q19:Q20" si="9">K19+L19+M19+N19+O19</f>
        <v>6375</v>
      </c>
      <c r="R19" s="19">
        <v>0</v>
      </c>
      <c r="S19" s="19">
        <f t="shared" ref="S19:S20" si="10">+K19+N19+P19+R19+I19+J19</f>
        <v>1773</v>
      </c>
      <c r="T19" s="19">
        <f t="shared" ref="T19:T20" si="11">+O19+M19+L19</f>
        <v>4602</v>
      </c>
      <c r="U19" s="43">
        <f t="shared" ref="U19:U20" si="12">+H19-S19</f>
        <v>28227</v>
      </c>
      <c r="V19" s="64"/>
      <c r="W19" s="64"/>
    </row>
    <row r="20" spans="1:23" s="8" customFormat="1" ht="12">
      <c r="A20" s="42">
        <f>1+A19</f>
        <v>3</v>
      </c>
      <c r="B20" s="12" t="s">
        <v>58</v>
      </c>
      <c r="C20" s="12" t="s">
        <v>57</v>
      </c>
      <c r="D20" s="11" t="s">
        <v>27</v>
      </c>
      <c r="E20" s="25" t="s">
        <v>31</v>
      </c>
      <c r="F20" s="30">
        <v>44228</v>
      </c>
      <c r="G20" s="30">
        <v>44561</v>
      </c>
      <c r="H20" s="26">
        <v>30000</v>
      </c>
      <c r="I20" s="13">
        <v>0</v>
      </c>
      <c r="J20" s="13">
        <v>0</v>
      </c>
      <c r="K20" s="13">
        <f t="shared" si="4"/>
        <v>861</v>
      </c>
      <c r="L20" s="19">
        <f t="shared" si="5"/>
        <v>2130</v>
      </c>
      <c r="M20" s="19">
        <f t="shared" si="6"/>
        <v>345</v>
      </c>
      <c r="N20" s="13">
        <f t="shared" si="7"/>
        <v>912</v>
      </c>
      <c r="O20" s="19">
        <f t="shared" si="8"/>
        <v>2127</v>
      </c>
      <c r="P20" s="13"/>
      <c r="Q20" s="19">
        <f t="shared" si="9"/>
        <v>6375</v>
      </c>
      <c r="R20" s="19">
        <v>0</v>
      </c>
      <c r="S20" s="19">
        <f t="shared" si="10"/>
        <v>1773</v>
      </c>
      <c r="T20" s="19">
        <f t="shared" si="11"/>
        <v>4602</v>
      </c>
      <c r="U20" s="43">
        <f t="shared" si="12"/>
        <v>28227</v>
      </c>
      <c r="V20" s="64"/>
      <c r="W20" s="64"/>
    </row>
    <row r="21" spans="1:23" s="8" customFormat="1" ht="12">
      <c r="A21" s="44" t="s">
        <v>525</v>
      </c>
      <c r="B21" s="45"/>
      <c r="C21" s="45"/>
      <c r="D21" s="46"/>
      <c r="E21" s="46"/>
      <c r="F21" s="47"/>
      <c r="G21" s="47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9"/>
      <c r="V21" s="64"/>
      <c r="W21" s="64"/>
    </row>
    <row r="22" spans="1:23" s="8" customFormat="1" ht="12">
      <c r="A22" s="42">
        <f>1+A20</f>
        <v>4</v>
      </c>
      <c r="B22" s="12" t="s">
        <v>532</v>
      </c>
      <c r="C22" s="12" t="s">
        <v>534</v>
      </c>
      <c r="D22" s="11" t="s">
        <v>27</v>
      </c>
      <c r="E22" s="25" t="s">
        <v>32</v>
      </c>
      <c r="F22" s="30">
        <v>44378</v>
      </c>
      <c r="G22" s="30">
        <v>44561</v>
      </c>
      <c r="H22" s="26">
        <v>40000</v>
      </c>
      <c r="I22" s="13">
        <v>442.65</v>
      </c>
      <c r="J22" s="13">
        <v>0</v>
      </c>
      <c r="K22" s="13">
        <f t="shared" ref="K22:K23" si="13">+H22*2.87%</f>
        <v>1148</v>
      </c>
      <c r="L22" s="19">
        <f t="shared" ref="L22:L23" si="14">H22*7.1%</f>
        <v>2839.9999999999995</v>
      </c>
      <c r="M22" s="19">
        <f t="shared" ref="M22:M23" si="15">H22*1.15%</f>
        <v>460</v>
      </c>
      <c r="N22" s="13">
        <f t="shared" ref="N22:N23" si="16">+H22*3.04%</f>
        <v>1216</v>
      </c>
      <c r="O22" s="19">
        <f t="shared" ref="O22:O23" si="17">H22*7.09%</f>
        <v>2836</v>
      </c>
      <c r="P22" s="13"/>
      <c r="Q22" s="19">
        <f t="shared" ref="Q22:Q23" si="18">K22+L22+M22+N22+O22</f>
        <v>8500</v>
      </c>
      <c r="R22" s="19">
        <v>0</v>
      </c>
      <c r="S22" s="19">
        <f t="shared" ref="S22:S23" si="19">+K22+N22+P22+R22+I22+J22</f>
        <v>2806.65</v>
      </c>
      <c r="T22" s="19">
        <f t="shared" ref="T22:T23" si="20">+O22+M22+L22</f>
        <v>6136</v>
      </c>
      <c r="U22" s="43">
        <f t="shared" ref="U22:U23" si="21">+H22-S22</f>
        <v>37193.35</v>
      </c>
      <c r="V22" s="64"/>
      <c r="W22" s="64"/>
    </row>
    <row r="23" spans="1:23" s="8" customFormat="1" ht="12">
      <c r="A23" s="42">
        <f>1+A22</f>
        <v>5</v>
      </c>
      <c r="B23" s="12" t="s">
        <v>533</v>
      </c>
      <c r="C23" s="12" t="s">
        <v>534</v>
      </c>
      <c r="D23" s="11" t="s">
        <v>27</v>
      </c>
      <c r="E23" s="25" t="s">
        <v>32</v>
      </c>
      <c r="F23" s="30">
        <v>44378</v>
      </c>
      <c r="G23" s="30">
        <v>44561</v>
      </c>
      <c r="H23" s="26">
        <v>40000</v>
      </c>
      <c r="I23" s="13">
        <v>442.65</v>
      </c>
      <c r="J23" s="13">
        <v>0</v>
      </c>
      <c r="K23" s="13">
        <f t="shared" si="13"/>
        <v>1148</v>
      </c>
      <c r="L23" s="19">
        <f t="shared" si="14"/>
        <v>2839.9999999999995</v>
      </c>
      <c r="M23" s="19">
        <f t="shared" si="15"/>
        <v>460</v>
      </c>
      <c r="N23" s="13">
        <f t="shared" si="16"/>
        <v>1216</v>
      </c>
      <c r="O23" s="19">
        <f t="shared" si="17"/>
        <v>2836</v>
      </c>
      <c r="P23" s="13"/>
      <c r="Q23" s="19">
        <f t="shared" si="18"/>
        <v>8500</v>
      </c>
      <c r="R23" s="19">
        <v>0</v>
      </c>
      <c r="S23" s="19">
        <f t="shared" si="19"/>
        <v>2806.65</v>
      </c>
      <c r="T23" s="19">
        <f t="shared" si="20"/>
        <v>6136</v>
      </c>
      <c r="U23" s="43">
        <f t="shared" si="21"/>
        <v>37193.35</v>
      </c>
      <c r="V23" s="64"/>
      <c r="W23" s="64"/>
    </row>
    <row r="24" spans="1:23" s="8" customFormat="1" ht="12">
      <c r="A24" s="44" t="s">
        <v>499</v>
      </c>
      <c r="B24" s="45"/>
      <c r="C24" s="45"/>
      <c r="D24" s="46"/>
      <c r="E24" s="46"/>
      <c r="F24" s="47"/>
      <c r="G24" s="47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9"/>
      <c r="V24" s="64"/>
      <c r="W24" s="64"/>
    </row>
    <row r="25" spans="1:23" s="8" customFormat="1" ht="12">
      <c r="A25" s="42">
        <f>1+A23</f>
        <v>6</v>
      </c>
      <c r="B25" s="12" t="s">
        <v>497</v>
      </c>
      <c r="C25" s="12" t="s">
        <v>498</v>
      </c>
      <c r="D25" s="11" t="s">
        <v>27</v>
      </c>
      <c r="E25" s="25" t="s">
        <v>32</v>
      </c>
      <c r="F25" s="30">
        <v>44228</v>
      </c>
      <c r="G25" s="30">
        <v>44561</v>
      </c>
      <c r="H25" s="26">
        <v>30000</v>
      </c>
      <c r="I25" s="13">
        <v>0</v>
      </c>
      <c r="J25" s="13">
        <v>0</v>
      </c>
      <c r="K25" s="13">
        <f t="shared" ref="K25" si="22">+H25*2.87%</f>
        <v>861</v>
      </c>
      <c r="L25" s="19">
        <f t="shared" ref="L25" si="23">H25*7.1%</f>
        <v>2130</v>
      </c>
      <c r="M25" s="19">
        <f t="shared" ref="M25" si="24">H25*1.15%</f>
        <v>345</v>
      </c>
      <c r="N25" s="13">
        <f t="shared" ref="N25" si="25">+H25*3.04%</f>
        <v>912</v>
      </c>
      <c r="O25" s="19">
        <f t="shared" ref="O25" si="26">H25*7.09%</f>
        <v>2127</v>
      </c>
      <c r="P25" s="13"/>
      <c r="Q25" s="19">
        <f t="shared" ref="Q25" si="27">K25+L25+M25+N25+O25</f>
        <v>6375</v>
      </c>
      <c r="R25" s="19">
        <v>0</v>
      </c>
      <c r="S25" s="19">
        <f t="shared" ref="S25" si="28">+K25+N25+P25+R25+I25+J25</f>
        <v>1773</v>
      </c>
      <c r="T25" s="19">
        <f t="shared" ref="T25" si="29">+O25+M25+L25</f>
        <v>4602</v>
      </c>
      <c r="U25" s="43">
        <f t="shared" ref="U25" si="30">+H25-S25</f>
        <v>28227</v>
      </c>
      <c r="V25" s="64"/>
      <c r="W25" s="64"/>
    </row>
    <row r="26" spans="1:23" s="8" customFormat="1" ht="12">
      <c r="A26" s="44" t="s">
        <v>67</v>
      </c>
      <c r="B26" s="45"/>
      <c r="C26" s="45"/>
      <c r="D26" s="46"/>
      <c r="E26" s="46"/>
      <c r="F26" s="47"/>
      <c r="G26" s="47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9"/>
      <c r="V26" s="64"/>
      <c r="W26" s="64"/>
    </row>
    <row r="27" spans="1:23" s="8" customFormat="1" ht="12">
      <c r="A27" s="42">
        <f>1+A25</f>
        <v>7</v>
      </c>
      <c r="B27" s="12" t="s">
        <v>71</v>
      </c>
      <c r="C27" s="12" t="s">
        <v>66</v>
      </c>
      <c r="D27" s="11" t="s">
        <v>27</v>
      </c>
      <c r="E27" s="25" t="s">
        <v>32</v>
      </c>
      <c r="F27" s="30">
        <v>44256</v>
      </c>
      <c r="G27" s="30">
        <v>44561</v>
      </c>
      <c r="H27" s="26">
        <v>22000</v>
      </c>
      <c r="I27" s="13">
        <v>0</v>
      </c>
      <c r="J27" s="13">
        <v>0</v>
      </c>
      <c r="K27" s="13">
        <f t="shared" ref="K27:K28" si="31">+H27*2.87%</f>
        <v>631.4</v>
      </c>
      <c r="L27" s="19">
        <f t="shared" ref="L27:L28" si="32">H27*7.1%</f>
        <v>1561.9999999999998</v>
      </c>
      <c r="M27" s="19">
        <f t="shared" ref="M27:M28" si="33">H27*1.15%</f>
        <v>253</v>
      </c>
      <c r="N27" s="13">
        <f t="shared" ref="N27:N28" si="34">+H27*3.04%</f>
        <v>668.8</v>
      </c>
      <c r="O27" s="19">
        <f t="shared" ref="O27:O28" si="35">H27*7.09%</f>
        <v>1559.8000000000002</v>
      </c>
      <c r="P27" s="13"/>
      <c r="Q27" s="19">
        <f t="shared" ref="Q27:Q28" si="36">K27+L27+M27+N27+O27</f>
        <v>4675</v>
      </c>
      <c r="R27" s="19">
        <v>0</v>
      </c>
      <c r="S27" s="19">
        <f t="shared" ref="S27:S28" si="37">+K27+N27+P27+R27+I27+J27</f>
        <v>1300.1999999999998</v>
      </c>
      <c r="T27" s="19">
        <f t="shared" ref="T27:T28" si="38">+O27+M27+L27</f>
        <v>3374.8</v>
      </c>
      <c r="U27" s="43">
        <f t="shared" ref="U27:U28" si="39">+H27-S27</f>
        <v>20699.8</v>
      </c>
      <c r="V27" s="64"/>
      <c r="W27" s="64"/>
    </row>
    <row r="28" spans="1:23" s="8" customFormat="1" ht="12">
      <c r="A28" s="42">
        <f>1+A27</f>
        <v>8</v>
      </c>
      <c r="B28" s="12" t="s">
        <v>76</v>
      </c>
      <c r="C28" s="12" t="s">
        <v>77</v>
      </c>
      <c r="D28" s="11" t="s">
        <v>27</v>
      </c>
      <c r="E28" s="11" t="s">
        <v>31</v>
      </c>
      <c r="F28" s="30">
        <v>44228</v>
      </c>
      <c r="G28" s="30">
        <v>44561</v>
      </c>
      <c r="H28" s="13">
        <v>22000</v>
      </c>
      <c r="I28" s="13">
        <v>0</v>
      </c>
      <c r="J28" s="13">
        <v>0</v>
      </c>
      <c r="K28" s="13">
        <f t="shared" si="31"/>
        <v>631.4</v>
      </c>
      <c r="L28" s="19">
        <f t="shared" si="32"/>
        <v>1561.9999999999998</v>
      </c>
      <c r="M28" s="19">
        <f t="shared" si="33"/>
        <v>253</v>
      </c>
      <c r="N28" s="13">
        <f t="shared" si="34"/>
        <v>668.8</v>
      </c>
      <c r="O28" s="19">
        <f t="shared" si="35"/>
        <v>1559.8000000000002</v>
      </c>
      <c r="P28" s="13"/>
      <c r="Q28" s="19">
        <f t="shared" si="36"/>
        <v>4675</v>
      </c>
      <c r="R28" s="19">
        <v>0</v>
      </c>
      <c r="S28" s="19">
        <f t="shared" si="37"/>
        <v>1300.1999999999998</v>
      </c>
      <c r="T28" s="19">
        <f t="shared" si="38"/>
        <v>3374.8</v>
      </c>
      <c r="U28" s="43">
        <f t="shared" si="39"/>
        <v>20699.8</v>
      </c>
      <c r="V28" s="64"/>
      <c r="W28" s="64"/>
    </row>
    <row r="29" spans="1:23" s="8" customFormat="1" ht="12">
      <c r="A29" s="44" t="s">
        <v>50</v>
      </c>
      <c r="B29" s="45"/>
      <c r="C29" s="45"/>
      <c r="D29" s="46"/>
      <c r="E29" s="46"/>
      <c r="F29" s="47"/>
      <c r="G29" s="47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9"/>
      <c r="V29" s="64"/>
      <c r="W29" s="64"/>
    </row>
    <row r="30" spans="1:23" s="8" customFormat="1" ht="12">
      <c r="A30" s="42">
        <f>1+A28</f>
        <v>9</v>
      </c>
      <c r="B30" s="12" t="s">
        <v>49</v>
      </c>
      <c r="C30" s="12" t="s">
        <v>29</v>
      </c>
      <c r="D30" s="11" t="s">
        <v>27</v>
      </c>
      <c r="E30" s="11" t="s">
        <v>32</v>
      </c>
      <c r="F30" s="30">
        <v>44197</v>
      </c>
      <c r="G30" s="30">
        <v>44561</v>
      </c>
      <c r="H30" s="13">
        <v>31500</v>
      </c>
      <c r="I30" s="13">
        <v>0</v>
      </c>
      <c r="J30" s="13">
        <v>0</v>
      </c>
      <c r="K30" s="13">
        <f t="shared" ref="K30" si="40">+H30*2.87%</f>
        <v>904.05</v>
      </c>
      <c r="L30" s="19">
        <f t="shared" ref="L30" si="41">H30*7.1%</f>
        <v>2236.5</v>
      </c>
      <c r="M30" s="19">
        <f t="shared" ref="M30" si="42">H30*1.15%</f>
        <v>362.25</v>
      </c>
      <c r="N30" s="13">
        <f t="shared" ref="N30" si="43">+H30*3.04%</f>
        <v>957.6</v>
      </c>
      <c r="O30" s="19">
        <f t="shared" ref="O30" si="44">H30*7.09%</f>
        <v>2233.3500000000004</v>
      </c>
      <c r="P30" s="13"/>
      <c r="Q30" s="19">
        <f t="shared" ref="Q30" si="45">K30+L30+M30+N30+O30</f>
        <v>6693.7500000000009</v>
      </c>
      <c r="R30" s="19">
        <v>0</v>
      </c>
      <c r="S30" s="19">
        <f t="shared" ref="S30" si="46">+K30+N30+P30+R30+I30+J30</f>
        <v>1861.65</v>
      </c>
      <c r="T30" s="19">
        <f t="shared" ref="T30" si="47">+O30+M30+L30</f>
        <v>4832.1000000000004</v>
      </c>
      <c r="U30" s="43">
        <f t="shared" ref="U30" si="48">+H30-S30</f>
        <v>29638.35</v>
      </c>
      <c r="V30" s="64"/>
      <c r="W30" s="64"/>
    </row>
    <row r="31" spans="1:23" s="8" customFormat="1" ht="12">
      <c r="A31" s="44" t="s">
        <v>52</v>
      </c>
      <c r="B31" s="45"/>
      <c r="C31" s="45"/>
      <c r="D31" s="46"/>
      <c r="E31" s="46"/>
      <c r="F31" s="47"/>
      <c r="G31" s="47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9"/>
      <c r="V31" s="64"/>
      <c r="W31" s="64"/>
    </row>
    <row r="32" spans="1:23" s="8" customFormat="1" ht="12">
      <c r="A32" s="42">
        <f>1+A30</f>
        <v>10</v>
      </c>
      <c r="B32" s="12" t="s">
        <v>51</v>
      </c>
      <c r="C32" s="12" t="s">
        <v>29</v>
      </c>
      <c r="D32" s="11" t="s">
        <v>27</v>
      </c>
      <c r="E32" s="11" t="s">
        <v>32</v>
      </c>
      <c r="F32" s="30">
        <v>44197</v>
      </c>
      <c r="G32" s="30">
        <v>44561</v>
      </c>
      <c r="H32" s="13">
        <v>55000</v>
      </c>
      <c r="I32" s="13">
        <v>2559.6799999999998</v>
      </c>
      <c r="J32" s="13">
        <v>0</v>
      </c>
      <c r="K32" s="13">
        <f t="shared" ref="K32" si="49">+H32*2.87%</f>
        <v>1578.5</v>
      </c>
      <c r="L32" s="19">
        <f t="shared" ref="L32" si="50">H32*7.1%</f>
        <v>3904.9999999999995</v>
      </c>
      <c r="M32" s="19">
        <f t="shared" ref="M32" si="51">H32*1.15%</f>
        <v>632.5</v>
      </c>
      <c r="N32" s="13">
        <f t="shared" ref="N32" si="52">+H32*3.04%</f>
        <v>1672</v>
      </c>
      <c r="O32" s="19">
        <f t="shared" ref="O32" si="53">H32*7.09%</f>
        <v>3899.5000000000005</v>
      </c>
      <c r="P32" s="13"/>
      <c r="Q32" s="19">
        <f t="shared" ref="Q32" si="54">K32+L32+M32+N32+O32</f>
        <v>11687.5</v>
      </c>
      <c r="R32" s="19">
        <v>0</v>
      </c>
      <c r="S32" s="19">
        <f t="shared" ref="S32" si="55">+K32+N32+P32+R32+I32+J32</f>
        <v>5810.18</v>
      </c>
      <c r="T32" s="19">
        <f t="shared" ref="T32" si="56">+O32+M32+L32</f>
        <v>8437</v>
      </c>
      <c r="U32" s="43">
        <f t="shared" ref="U32" si="57">+H32-S32</f>
        <v>49189.82</v>
      </c>
      <c r="V32" s="64"/>
      <c r="W32" s="64"/>
    </row>
    <row r="33" spans="1:23" s="8" customFormat="1" ht="12">
      <c r="A33" s="44" t="s">
        <v>44</v>
      </c>
      <c r="B33" s="45"/>
      <c r="C33" s="45"/>
      <c r="D33" s="46"/>
      <c r="E33" s="46"/>
      <c r="F33" s="47"/>
      <c r="G33" s="47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9"/>
      <c r="V33" s="64"/>
      <c r="W33" s="64"/>
    </row>
    <row r="34" spans="1:23" s="8" customFormat="1" ht="12">
      <c r="A34" s="42">
        <f>1+A32</f>
        <v>11</v>
      </c>
      <c r="B34" s="12" t="s">
        <v>42</v>
      </c>
      <c r="C34" s="12" t="s">
        <v>43</v>
      </c>
      <c r="D34" s="11" t="s">
        <v>27</v>
      </c>
      <c r="E34" s="11" t="s">
        <v>32</v>
      </c>
      <c r="F34" s="30">
        <v>44228</v>
      </c>
      <c r="G34" s="30">
        <v>44561</v>
      </c>
      <c r="H34" s="13">
        <v>40000</v>
      </c>
      <c r="I34" s="13">
        <v>442.65</v>
      </c>
      <c r="J34" s="13">
        <v>0</v>
      </c>
      <c r="K34" s="13">
        <f t="shared" ref="K34" si="58">+H34*2.87%</f>
        <v>1148</v>
      </c>
      <c r="L34" s="19">
        <f t="shared" ref="L34" si="59">H34*7.1%</f>
        <v>2839.9999999999995</v>
      </c>
      <c r="M34" s="19">
        <f t="shared" ref="M34" si="60">H34*1.15%</f>
        <v>460</v>
      </c>
      <c r="N34" s="13">
        <f t="shared" ref="N34" si="61">+H34*3.04%</f>
        <v>1216</v>
      </c>
      <c r="O34" s="19">
        <f t="shared" ref="O34" si="62">H34*7.09%</f>
        <v>2836</v>
      </c>
      <c r="P34" s="13"/>
      <c r="Q34" s="19">
        <f t="shared" ref="Q34" si="63">K34+L34+M34+N34+O34</f>
        <v>8500</v>
      </c>
      <c r="R34" s="19">
        <v>0</v>
      </c>
      <c r="S34" s="19">
        <f t="shared" ref="S34" si="64">+K34+N34+P34+R34+I34+J34</f>
        <v>2806.65</v>
      </c>
      <c r="T34" s="19">
        <f t="shared" ref="T34" si="65">+O34+M34+L34</f>
        <v>6136</v>
      </c>
      <c r="U34" s="43">
        <f t="shared" ref="U34" si="66">+H34-S34</f>
        <v>37193.35</v>
      </c>
      <c r="V34" s="64"/>
      <c r="W34" s="64"/>
    </row>
    <row r="35" spans="1:23" s="8" customFormat="1" ht="12">
      <c r="A35" s="44" t="s">
        <v>506</v>
      </c>
      <c r="B35" s="45"/>
      <c r="C35" s="45"/>
      <c r="D35" s="46"/>
      <c r="E35" s="46"/>
      <c r="F35" s="47"/>
      <c r="G35" s="47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9"/>
      <c r="V35" s="64"/>
      <c r="W35" s="64"/>
    </row>
    <row r="36" spans="1:23" s="8" customFormat="1" ht="12">
      <c r="A36" s="42">
        <f>1+A34</f>
        <v>12</v>
      </c>
      <c r="B36" s="12" t="s">
        <v>505</v>
      </c>
      <c r="C36" s="12" t="s">
        <v>501</v>
      </c>
      <c r="D36" s="11" t="s">
        <v>27</v>
      </c>
      <c r="E36" s="11" t="s">
        <v>32</v>
      </c>
      <c r="F36" s="30">
        <v>44228</v>
      </c>
      <c r="G36" s="30">
        <v>44561</v>
      </c>
      <c r="H36" s="13">
        <v>30000</v>
      </c>
      <c r="I36" s="13">
        <v>0</v>
      </c>
      <c r="J36" s="13">
        <v>0</v>
      </c>
      <c r="K36" s="13">
        <f t="shared" ref="K36" si="67">+H36*2.87%</f>
        <v>861</v>
      </c>
      <c r="L36" s="19">
        <f t="shared" ref="L36" si="68">H36*7.1%</f>
        <v>2130</v>
      </c>
      <c r="M36" s="19">
        <f t="shared" ref="M36" si="69">H36*1.15%</f>
        <v>345</v>
      </c>
      <c r="N36" s="13">
        <f t="shared" ref="N36" si="70">+H36*3.04%</f>
        <v>912</v>
      </c>
      <c r="O36" s="19">
        <f t="shared" ref="O36" si="71">H36*7.09%</f>
        <v>2127</v>
      </c>
      <c r="P36" s="13"/>
      <c r="Q36" s="19">
        <f t="shared" ref="Q36" si="72">K36+L36+M36+N36+O36</f>
        <v>6375</v>
      </c>
      <c r="R36" s="19">
        <v>0</v>
      </c>
      <c r="S36" s="19">
        <f t="shared" ref="S36" si="73">+K36+N36+P36+R36+I36+J36</f>
        <v>1773</v>
      </c>
      <c r="T36" s="19">
        <f t="shared" ref="T36" si="74">+O36+M36+L36</f>
        <v>4602</v>
      </c>
      <c r="U36" s="43">
        <f t="shared" ref="U36" si="75">+H36-S36</f>
        <v>28227</v>
      </c>
      <c r="V36" s="64"/>
      <c r="W36" s="64"/>
    </row>
    <row r="37" spans="1:23">
      <c r="A37" s="83" t="s">
        <v>511</v>
      </c>
      <c r="B37" s="84"/>
      <c r="C37" s="84"/>
      <c r="D37" s="21"/>
      <c r="E37" s="21"/>
      <c r="F37" s="31"/>
      <c r="G37" s="31"/>
      <c r="H37" s="22"/>
      <c r="I37" s="22"/>
      <c r="J37" s="22"/>
      <c r="K37" s="22"/>
      <c r="L37" s="22"/>
      <c r="M37" s="22"/>
      <c r="N37" s="23"/>
      <c r="O37" s="22"/>
      <c r="P37" s="23"/>
      <c r="Q37" s="22"/>
      <c r="R37" s="22"/>
      <c r="S37" s="22"/>
      <c r="T37" s="24"/>
      <c r="U37" s="50"/>
      <c r="V37" s="64"/>
      <c r="W37" s="64"/>
    </row>
    <row r="38" spans="1:23" s="8" customFormat="1" ht="12">
      <c r="A38" s="44" t="s">
        <v>502</v>
      </c>
      <c r="B38" s="45"/>
      <c r="C38" s="45"/>
      <c r="D38" s="46"/>
      <c r="E38" s="46"/>
      <c r="F38" s="47"/>
      <c r="G38" s="47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9"/>
      <c r="V38" s="64"/>
      <c r="W38" s="64"/>
    </row>
    <row r="39" spans="1:23" s="8" customFormat="1" ht="12">
      <c r="A39" s="42">
        <f>1+A36</f>
        <v>13</v>
      </c>
      <c r="B39" s="12" t="s">
        <v>500</v>
      </c>
      <c r="C39" s="12" t="s">
        <v>501</v>
      </c>
      <c r="D39" s="11" t="s">
        <v>27</v>
      </c>
      <c r="E39" s="11" t="s">
        <v>32</v>
      </c>
      <c r="F39" s="30">
        <v>44228</v>
      </c>
      <c r="G39" s="30">
        <v>44561</v>
      </c>
      <c r="H39" s="13">
        <v>30000</v>
      </c>
      <c r="I39" s="13">
        <v>0</v>
      </c>
      <c r="J39" s="13">
        <v>0</v>
      </c>
      <c r="K39" s="13">
        <f t="shared" ref="K39" si="76">+H39*2.87%</f>
        <v>861</v>
      </c>
      <c r="L39" s="19">
        <f t="shared" ref="L39" si="77">H39*7.1%</f>
        <v>2130</v>
      </c>
      <c r="M39" s="19">
        <f t="shared" ref="M39" si="78">H39*1.15%</f>
        <v>345</v>
      </c>
      <c r="N39" s="13">
        <f t="shared" ref="N39" si="79">+H39*3.04%</f>
        <v>912</v>
      </c>
      <c r="O39" s="19">
        <f t="shared" ref="O39" si="80">H39*7.09%</f>
        <v>2127</v>
      </c>
      <c r="P39" s="13"/>
      <c r="Q39" s="19">
        <f t="shared" ref="Q39" si="81">K39+L39+M39+N39+O39</f>
        <v>6375</v>
      </c>
      <c r="R39" s="19">
        <v>0</v>
      </c>
      <c r="S39" s="19">
        <f t="shared" ref="S39" si="82">+K39+N39+P39+R39+I39+J39</f>
        <v>1773</v>
      </c>
      <c r="T39" s="19">
        <f t="shared" ref="T39" si="83">+O39+M39+L39</f>
        <v>4602</v>
      </c>
      <c r="U39" s="43">
        <f t="shared" ref="U39" si="84">+H39-S39</f>
        <v>28227</v>
      </c>
      <c r="V39" s="64"/>
      <c r="W39" s="64"/>
    </row>
    <row r="40" spans="1:23" s="8" customFormat="1" ht="12">
      <c r="A40" s="51" t="s">
        <v>36</v>
      </c>
      <c r="B40" s="45"/>
      <c r="C40" s="45"/>
      <c r="D40" s="46"/>
      <c r="E40" s="46"/>
      <c r="F40" s="47"/>
      <c r="G40" s="47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9"/>
      <c r="V40" s="64"/>
      <c r="W40" s="64"/>
    </row>
    <row r="41" spans="1:23" s="8" customFormat="1" ht="12">
      <c r="A41" s="42">
        <f>1+A39</f>
        <v>14</v>
      </c>
      <c r="B41" s="12" t="s">
        <v>60</v>
      </c>
      <c r="C41" s="12" t="s">
        <v>61</v>
      </c>
      <c r="D41" s="11" t="s">
        <v>27</v>
      </c>
      <c r="E41" s="11" t="s">
        <v>31</v>
      </c>
      <c r="F41" s="30">
        <v>44197</v>
      </c>
      <c r="G41" s="30">
        <v>44561</v>
      </c>
      <c r="H41" s="13">
        <v>46200</v>
      </c>
      <c r="I41" s="13">
        <v>1317.69</v>
      </c>
      <c r="J41" s="13">
        <v>0</v>
      </c>
      <c r="K41" s="13">
        <f t="shared" ref="K41" si="85">+H41*2.87%</f>
        <v>1325.94</v>
      </c>
      <c r="L41" s="19">
        <f t="shared" ref="L41" si="86">H41*7.1%</f>
        <v>3280.2</v>
      </c>
      <c r="M41" s="19">
        <f t="shared" ref="M41" si="87">H41*1.15%</f>
        <v>531.29999999999995</v>
      </c>
      <c r="N41" s="13">
        <f t="shared" ref="N41" si="88">+H41*3.04%</f>
        <v>1404.48</v>
      </c>
      <c r="O41" s="19">
        <f t="shared" ref="O41" si="89">H41*7.09%</f>
        <v>3275.5800000000004</v>
      </c>
      <c r="P41" s="13"/>
      <c r="Q41" s="19">
        <f t="shared" ref="Q41" si="90">K41+L41+M41+N41+O41</f>
        <v>9817.5</v>
      </c>
      <c r="R41" s="19">
        <v>0</v>
      </c>
      <c r="S41" s="19">
        <f t="shared" ref="S41" si="91">+K41+N41+P41+R41+I41+J41</f>
        <v>4048.11</v>
      </c>
      <c r="T41" s="19">
        <f t="shared" ref="T41" si="92">+O41+M41+L41</f>
        <v>7087.08</v>
      </c>
      <c r="U41" s="43">
        <f t="shared" ref="U41" si="93">+H41-S41</f>
        <v>42151.89</v>
      </c>
      <c r="V41" s="64"/>
      <c r="W41" s="64"/>
    </row>
    <row r="42" spans="1:23" s="8" customFormat="1" ht="12">
      <c r="A42" s="51" t="s">
        <v>40</v>
      </c>
      <c r="B42" s="52"/>
      <c r="C42" s="52"/>
      <c r="D42" s="53"/>
      <c r="E42" s="53"/>
      <c r="F42" s="54"/>
      <c r="G42" s="54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6"/>
      <c r="V42" s="64"/>
      <c r="W42" s="64"/>
    </row>
    <row r="43" spans="1:23" s="8" customFormat="1" ht="12">
      <c r="A43" s="42">
        <f>1+A41</f>
        <v>15</v>
      </c>
      <c r="B43" s="12" t="s">
        <v>78</v>
      </c>
      <c r="C43" s="12" t="s">
        <v>79</v>
      </c>
      <c r="D43" s="11" t="s">
        <v>27</v>
      </c>
      <c r="E43" s="11" t="s">
        <v>31</v>
      </c>
      <c r="F43" s="30">
        <v>44197</v>
      </c>
      <c r="G43" s="30">
        <v>44561</v>
      </c>
      <c r="H43" s="13">
        <v>64800</v>
      </c>
      <c r="I43" s="13">
        <v>4389.9399999999996</v>
      </c>
      <c r="J43" s="13">
        <v>0</v>
      </c>
      <c r="K43" s="13">
        <f>+H43*2.87%</f>
        <v>1859.76</v>
      </c>
      <c r="L43" s="19">
        <f t="shared" ref="L43:L72" si="94">H43*7.1%</f>
        <v>4600.7999999999993</v>
      </c>
      <c r="M43" s="19">
        <f>62400*1.15%</f>
        <v>717.6</v>
      </c>
      <c r="N43" s="13">
        <f>+H43*3.04%</f>
        <v>1969.92</v>
      </c>
      <c r="O43" s="19">
        <f t="shared" ref="O43:O72" si="95">H43*7.09%</f>
        <v>4594.3200000000006</v>
      </c>
      <c r="P43" s="13"/>
      <c r="Q43" s="19">
        <f>K43+L43+M43+N43+O43</f>
        <v>13742.400000000001</v>
      </c>
      <c r="R43" s="19">
        <v>0</v>
      </c>
      <c r="S43" s="19">
        <f t="shared" ref="S43:S99" si="96">+K43+N43+P43+R43+I43+J43</f>
        <v>8219.619999999999</v>
      </c>
      <c r="T43" s="19">
        <f t="shared" ref="T43:T72" si="97">+O43+M43+L43</f>
        <v>9912.7200000000012</v>
      </c>
      <c r="U43" s="43">
        <f>+H43-S43</f>
        <v>56580.380000000005</v>
      </c>
      <c r="V43" s="64"/>
      <c r="W43" s="64"/>
    </row>
    <row r="44" spans="1:23" s="8" customFormat="1" ht="12">
      <c r="A44" s="42">
        <f>1+A43</f>
        <v>16</v>
      </c>
      <c r="B44" s="12" t="s">
        <v>80</v>
      </c>
      <c r="C44" s="12" t="s">
        <v>79</v>
      </c>
      <c r="D44" s="11" t="s">
        <v>27</v>
      </c>
      <c r="E44" s="11" t="s">
        <v>32</v>
      </c>
      <c r="F44" s="30">
        <v>44197</v>
      </c>
      <c r="G44" s="30">
        <v>44561</v>
      </c>
      <c r="H44" s="13">
        <v>24000</v>
      </c>
      <c r="I44" s="13">
        <v>0</v>
      </c>
      <c r="J44" s="13">
        <v>0</v>
      </c>
      <c r="K44" s="13">
        <f t="shared" ref="K44:K99" si="98">+H44*2.87%</f>
        <v>688.8</v>
      </c>
      <c r="L44" s="19">
        <f t="shared" si="94"/>
        <v>1703.9999999999998</v>
      </c>
      <c r="M44" s="19">
        <f>H44*1.15%</f>
        <v>276</v>
      </c>
      <c r="N44" s="13">
        <f t="shared" ref="N44:N99" si="99">+H44*3.04%</f>
        <v>729.6</v>
      </c>
      <c r="O44" s="19">
        <f t="shared" si="95"/>
        <v>1701.6000000000001</v>
      </c>
      <c r="P44" s="13"/>
      <c r="Q44" s="19">
        <f t="shared" ref="Q44:Q99" si="100">K44+L44+M44+N44+O44</f>
        <v>5100</v>
      </c>
      <c r="R44" s="19">
        <v>0</v>
      </c>
      <c r="S44" s="19">
        <f t="shared" si="96"/>
        <v>1418.4</v>
      </c>
      <c r="T44" s="19">
        <f t="shared" si="97"/>
        <v>3681.6</v>
      </c>
      <c r="U44" s="43">
        <f t="shared" ref="U44:U99" si="101">+H44-S44</f>
        <v>22581.599999999999</v>
      </c>
      <c r="V44" s="64"/>
      <c r="W44" s="64"/>
    </row>
    <row r="45" spans="1:23" s="8" customFormat="1" ht="12">
      <c r="A45" s="42">
        <f>1+A44</f>
        <v>17</v>
      </c>
      <c r="B45" s="12" t="s">
        <v>81</v>
      </c>
      <c r="C45" s="12" t="s">
        <v>79</v>
      </c>
      <c r="D45" s="11" t="s">
        <v>27</v>
      </c>
      <c r="E45" s="11" t="s">
        <v>31</v>
      </c>
      <c r="F45" s="30">
        <v>44197</v>
      </c>
      <c r="G45" s="30">
        <v>44561</v>
      </c>
      <c r="H45" s="13">
        <v>35200</v>
      </c>
      <c r="I45" s="13">
        <v>0</v>
      </c>
      <c r="J45" s="13">
        <v>0</v>
      </c>
      <c r="K45" s="13">
        <f t="shared" si="98"/>
        <v>1010.24</v>
      </c>
      <c r="L45" s="19">
        <f t="shared" si="94"/>
        <v>2499.1999999999998</v>
      </c>
      <c r="M45" s="19">
        <f t="shared" ref="M45:M47" si="102">H45*1.15%</f>
        <v>404.8</v>
      </c>
      <c r="N45" s="13">
        <f t="shared" si="99"/>
        <v>1070.08</v>
      </c>
      <c r="O45" s="19">
        <f t="shared" si="95"/>
        <v>2495.6800000000003</v>
      </c>
      <c r="P45" s="13"/>
      <c r="Q45" s="19">
        <f t="shared" si="100"/>
        <v>7480</v>
      </c>
      <c r="R45" s="19">
        <v>0</v>
      </c>
      <c r="S45" s="19">
        <f t="shared" si="96"/>
        <v>2080.3199999999997</v>
      </c>
      <c r="T45" s="19">
        <f t="shared" si="97"/>
        <v>5399.68</v>
      </c>
      <c r="U45" s="43">
        <f t="shared" si="101"/>
        <v>33119.68</v>
      </c>
      <c r="V45" s="64"/>
      <c r="W45" s="64"/>
    </row>
    <row r="46" spans="1:23" s="8" customFormat="1" ht="12">
      <c r="A46" s="42">
        <f t="shared" ref="A46:A99" si="103">1+A45</f>
        <v>18</v>
      </c>
      <c r="B46" s="12" t="s">
        <v>82</v>
      </c>
      <c r="C46" s="12" t="s">
        <v>79</v>
      </c>
      <c r="D46" s="11" t="s">
        <v>27</v>
      </c>
      <c r="E46" s="11" t="s">
        <v>32</v>
      </c>
      <c r="F46" s="30">
        <v>44197</v>
      </c>
      <c r="G46" s="30">
        <v>44561</v>
      </c>
      <c r="H46" s="13">
        <v>24000</v>
      </c>
      <c r="I46" s="13">
        <v>0</v>
      </c>
      <c r="J46" s="13">
        <v>0</v>
      </c>
      <c r="K46" s="13">
        <f t="shared" si="98"/>
        <v>688.8</v>
      </c>
      <c r="L46" s="19">
        <f t="shared" si="94"/>
        <v>1703.9999999999998</v>
      </c>
      <c r="M46" s="19">
        <f t="shared" si="102"/>
        <v>276</v>
      </c>
      <c r="N46" s="13">
        <f t="shared" si="99"/>
        <v>729.6</v>
      </c>
      <c r="O46" s="19">
        <f t="shared" si="95"/>
        <v>1701.6000000000001</v>
      </c>
      <c r="P46" s="13"/>
      <c r="Q46" s="19">
        <f t="shared" si="100"/>
        <v>5100</v>
      </c>
      <c r="R46" s="19">
        <v>0</v>
      </c>
      <c r="S46" s="19">
        <f t="shared" si="96"/>
        <v>1418.4</v>
      </c>
      <c r="T46" s="19">
        <f t="shared" si="97"/>
        <v>3681.6</v>
      </c>
      <c r="U46" s="43">
        <f t="shared" si="101"/>
        <v>22581.599999999999</v>
      </c>
      <c r="V46" s="64"/>
      <c r="W46" s="64"/>
    </row>
    <row r="47" spans="1:23" s="8" customFormat="1" ht="12">
      <c r="A47" s="42">
        <f t="shared" si="103"/>
        <v>19</v>
      </c>
      <c r="B47" s="12" t="s">
        <v>83</v>
      </c>
      <c r="C47" s="12" t="s">
        <v>79</v>
      </c>
      <c r="D47" s="11" t="s">
        <v>27</v>
      </c>
      <c r="E47" s="11" t="s">
        <v>31</v>
      </c>
      <c r="F47" s="30">
        <v>44197</v>
      </c>
      <c r="G47" s="30">
        <v>44561</v>
      </c>
      <c r="H47" s="13">
        <v>28000</v>
      </c>
      <c r="I47" s="13">
        <v>0</v>
      </c>
      <c r="J47" s="13">
        <v>0</v>
      </c>
      <c r="K47" s="13">
        <f t="shared" si="98"/>
        <v>803.6</v>
      </c>
      <c r="L47" s="19">
        <f t="shared" si="94"/>
        <v>1987.9999999999998</v>
      </c>
      <c r="M47" s="19">
        <f t="shared" si="102"/>
        <v>322</v>
      </c>
      <c r="N47" s="13">
        <f t="shared" si="99"/>
        <v>851.2</v>
      </c>
      <c r="O47" s="19">
        <f t="shared" si="95"/>
        <v>1985.2</v>
      </c>
      <c r="P47" s="13"/>
      <c r="Q47" s="19">
        <f t="shared" si="100"/>
        <v>5950</v>
      </c>
      <c r="R47" s="19">
        <v>0</v>
      </c>
      <c r="S47" s="19">
        <f t="shared" si="96"/>
        <v>1654.8000000000002</v>
      </c>
      <c r="T47" s="19">
        <f t="shared" si="97"/>
        <v>4295.2</v>
      </c>
      <c r="U47" s="43">
        <f t="shared" si="101"/>
        <v>26345.200000000001</v>
      </c>
      <c r="V47" s="64"/>
      <c r="W47" s="64"/>
    </row>
    <row r="48" spans="1:23" s="8" customFormat="1" ht="12">
      <c r="A48" s="42">
        <f t="shared" si="103"/>
        <v>20</v>
      </c>
      <c r="B48" s="12" t="s">
        <v>84</v>
      </c>
      <c r="C48" s="12" t="s">
        <v>79</v>
      </c>
      <c r="D48" s="11" t="s">
        <v>27</v>
      </c>
      <c r="E48" s="11" t="s">
        <v>31</v>
      </c>
      <c r="F48" s="30">
        <v>44197</v>
      </c>
      <c r="G48" s="30">
        <v>44561</v>
      </c>
      <c r="H48" s="13">
        <v>84000</v>
      </c>
      <c r="I48" s="13">
        <v>8341.77</v>
      </c>
      <c r="J48" s="13">
        <v>0</v>
      </c>
      <c r="K48" s="13">
        <f t="shared" si="98"/>
        <v>2410.8000000000002</v>
      </c>
      <c r="L48" s="19">
        <f t="shared" si="94"/>
        <v>5963.9999999999991</v>
      </c>
      <c r="M48" s="19">
        <f>62400*1.15%</f>
        <v>717.6</v>
      </c>
      <c r="N48" s="13">
        <f t="shared" si="99"/>
        <v>2553.6</v>
      </c>
      <c r="O48" s="19">
        <f t="shared" si="95"/>
        <v>5955.6</v>
      </c>
      <c r="P48" s="13"/>
      <c r="Q48" s="19">
        <f t="shared" si="100"/>
        <v>17601.599999999999</v>
      </c>
      <c r="R48" s="19">
        <v>0</v>
      </c>
      <c r="S48" s="19">
        <f t="shared" si="96"/>
        <v>13306.17</v>
      </c>
      <c r="T48" s="19">
        <f t="shared" si="97"/>
        <v>12637.2</v>
      </c>
      <c r="U48" s="43">
        <f t="shared" si="101"/>
        <v>70693.83</v>
      </c>
      <c r="V48" s="64"/>
      <c r="W48" s="64"/>
    </row>
    <row r="49" spans="1:23" s="8" customFormat="1" ht="12">
      <c r="A49" s="42">
        <f t="shared" si="103"/>
        <v>21</v>
      </c>
      <c r="B49" s="12" t="s">
        <v>526</v>
      </c>
      <c r="C49" s="12" t="s">
        <v>79</v>
      </c>
      <c r="D49" s="11" t="s">
        <v>27</v>
      </c>
      <c r="E49" s="11" t="s">
        <v>31</v>
      </c>
      <c r="F49" s="30">
        <v>44409</v>
      </c>
      <c r="G49" s="30">
        <v>44561</v>
      </c>
      <c r="H49" s="13">
        <v>25520</v>
      </c>
      <c r="I49" s="13">
        <v>0</v>
      </c>
      <c r="J49" s="13">
        <v>0</v>
      </c>
      <c r="K49" s="13">
        <f t="shared" si="98"/>
        <v>732.42399999999998</v>
      </c>
      <c r="L49" s="19">
        <f t="shared" si="94"/>
        <v>1811.9199999999998</v>
      </c>
      <c r="M49" s="19">
        <f>H49*1.15%</f>
        <v>293.48</v>
      </c>
      <c r="N49" s="13">
        <f t="shared" si="99"/>
        <v>775.80799999999999</v>
      </c>
      <c r="O49" s="19">
        <f t="shared" si="95"/>
        <v>1809.3680000000002</v>
      </c>
      <c r="P49" s="13"/>
      <c r="Q49" s="19">
        <f t="shared" si="100"/>
        <v>5423</v>
      </c>
      <c r="R49" s="19"/>
      <c r="S49" s="19">
        <f t="shared" si="96"/>
        <v>1508.232</v>
      </c>
      <c r="T49" s="19">
        <f t="shared" si="97"/>
        <v>3914.768</v>
      </c>
      <c r="U49" s="43">
        <f t="shared" si="101"/>
        <v>24011.768</v>
      </c>
      <c r="V49" s="64"/>
      <c r="W49" s="64"/>
    </row>
    <row r="50" spans="1:23" s="8" customFormat="1" ht="12">
      <c r="A50" s="42">
        <f t="shared" si="103"/>
        <v>22</v>
      </c>
      <c r="B50" s="12" t="s">
        <v>85</v>
      </c>
      <c r="C50" s="12" t="s">
        <v>79</v>
      </c>
      <c r="D50" s="11" t="s">
        <v>27</v>
      </c>
      <c r="E50" s="11" t="s">
        <v>31</v>
      </c>
      <c r="F50" s="30">
        <v>44197</v>
      </c>
      <c r="G50" s="30">
        <v>44561</v>
      </c>
      <c r="H50" s="13">
        <v>36000</v>
      </c>
      <c r="I50" s="13">
        <v>0</v>
      </c>
      <c r="J50" s="13">
        <v>0</v>
      </c>
      <c r="K50" s="13">
        <f t="shared" si="98"/>
        <v>1033.2</v>
      </c>
      <c r="L50" s="19">
        <f t="shared" si="94"/>
        <v>2555.9999999999995</v>
      </c>
      <c r="M50" s="19">
        <f t="shared" ref="M50:M53" si="104">H50*1.15%</f>
        <v>414</v>
      </c>
      <c r="N50" s="13">
        <f t="shared" si="99"/>
        <v>1094.4000000000001</v>
      </c>
      <c r="O50" s="19">
        <f t="shared" si="95"/>
        <v>2552.4</v>
      </c>
      <c r="P50" s="13"/>
      <c r="Q50" s="19">
        <f t="shared" si="100"/>
        <v>7650</v>
      </c>
      <c r="R50" s="19">
        <v>0</v>
      </c>
      <c r="S50" s="19">
        <f t="shared" si="96"/>
        <v>2127.6000000000004</v>
      </c>
      <c r="T50" s="19">
        <f t="shared" si="97"/>
        <v>5522.4</v>
      </c>
      <c r="U50" s="43">
        <f t="shared" si="101"/>
        <v>33872.400000000001</v>
      </c>
      <c r="V50" s="64"/>
      <c r="W50" s="64"/>
    </row>
    <row r="51" spans="1:23" s="8" customFormat="1" ht="12">
      <c r="A51" s="42">
        <f t="shared" si="103"/>
        <v>23</v>
      </c>
      <c r="B51" s="12" t="s">
        <v>86</v>
      </c>
      <c r="C51" s="12" t="s">
        <v>79</v>
      </c>
      <c r="D51" s="11" t="s">
        <v>27</v>
      </c>
      <c r="E51" s="11" t="s">
        <v>31</v>
      </c>
      <c r="F51" s="30">
        <v>44197</v>
      </c>
      <c r="G51" s="30">
        <v>44561</v>
      </c>
      <c r="H51" s="13">
        <v>54000</v>
      </c>
      <c r="I51" s="13">
        <v>2418.54</v>
      </c>
      <c r="J51" s="13">
        <v>0</v>
      </c>
      <c r="K51" s="13">
        <f t="shared" si="98"/>
        <v>1549.8</v>
      </c>
      <c r="L51" s="19">
        <f t="shared" si="94"/>
        <v>3833.9999999999995</v>
      </c>
      <c r="M51" s="19">
        <f t="shared" si="104"/>
        <v>621</v>
      </c>
      <c r="N51" s="13">
        <f t="shared" si="99"/>
        <v>1641.6</v>
      </c>
      <c r="O51" s="19">
        <f t="shared" si="95"/>
        <v>3828.6000000000004</v>
      </c>
      <c r="P51" s="13"/>
      <c r="Q51" s="19">
        <f t="shared" si="100"/>
        <v>11475</v>
      </c>
      <c r="R51" s="19">
        <v>0</v>
      </c>
      <c r="S51" s="19">
        <f t="shared" si="96"/>
        <v>5609.94</v>
      </c>
      <c r="T51" s="19">
        <f t="shared" si="97"/>
        <v>8283.6</v>
      </c>
      <c r="U51" s="43">
        <f t="shared" si="101"/>
        <v>48390.06</v>
      </c>
      <c r="V51" s="64"/>
      <c r="W51" s="64"/>
    </row>
    <row r="52" spans="1:23" s="8" customFormat="1" ht="12">
      <c r="A52" s="42">
        <f t="shared" si="103"/>
        <v>24</v>
      </c>
      <c r="B52" s="12" t="s">
        <v>87</v>
      </c>
      <c r="C52" s="12" t="s">
        <v>79</v>
      </c>
      <c r="D52" s="11" t="s">
        <v>27</v>
      </c>
      <c r="E52" s="11" t="s">
        <v>32</v>
      </c>
      <c r="F52" s="30">
        <v>44197</v>
      </c>
      <c r="G52" s="30">
        <v>44561</v>
      </c>
      <c r="H52" s="13">
        <v>9600</v>
      </c>
      <c r="I52" s="13">
        <v>0</v>
      </c>
      <c r="J52" s="13">
        <v>0</v>
      </c>
      <c r="K52" s="13">
        <f t="shared" si="98"/>
        <v>275.52</v>
      </c>
      <c r="L52" s="19">
        <f t="shared" si="94"/>
        <v>681.59999999999991</v>
      </c>
      <c r="M52" s="19">
        <f t="shared" si="104"/>
        <v>110.39999999999999</v>
      </c>
      <c r="N52" s="13">
        <f t="shared" si="99"/>
        <v>291.83999999999997</v>
      </c>
      <c r="O52" s="19">
        <f t="shared" si="95"/>
        <v>680.6400000000001</v>
      </c>
      <c r="P52" s="13"/>
      <c r="Q52" s="19">
        <f t="shared" si="100"/>
        <v>2040</v>
      </c>
      <c r="R52" s="19">
        <v>0</v>
      </c>
      <c r="S52" s="19">
        <f t="shared" si="96"/>
        <v>567.3599999999999</v>
      </c>
      <c r="T52" s="19">
        <f t="shared" si="97"/>
        <v>1472.6399999999999</v>
      </c>
      <c r="U52" s="43">
        <f t="shared" si="101"/>
        <v>9032.64</v>
      </c>
      <c r="V52" s="64"/>
      <c r="W52" s="64"/>
    </row>
    <row r="53" spans="1:23" s="8" customFormat="1" ht="12">
      <c r="A53" s="42">
        <f t="shared" si="103"/>
        <v>25</v>
      </c>
      <c r="B53" s="12" t="s">
        <v>88</v>
      </c>
      <c r="C53" s="12" t="s">
        <v>79</v>
      </c>
      <c r="D53" s="11" t="s">
        <v>27</v>
      </c>
      <c r="E53" s="11" t="s">
        <v>32</v>
      </c>
      <c r="F53" s="30">
        <v>44197</v>
      </c>
      <c r="G53" s="30">
        <v>44561</v>
      </c>
      <c r="H53" s="13">
        <v>56000</v>
      </c>
      <c r="I53" s="13">
        <v>2733.96</v>
      </c>
      <c r="J53" s="13">
        <v>0</v>
      </c>
      <c r="K53" s="13">
        <f t="shared" si="98"/>
        <v>1607.2</v>
      </c>
      <c r="L53" s="19">
        <f t="shared" si="94"/>
        <v>3975.9999999999995</v>
      </c>
      <c r="M53" s="19">
        <f t="shared" si="104"/>
        <v>644</v>
      </c>
      <c r="N53" s="13">
        <f t="shared" si="99"/>
        <v>1702.4</v>
      </c>
      <c r="O53" s="19">
        <f t="shared" si="95"/>
        <v>3970.4</v>
      </c>
      <c r="P53" s="13"/>
      <c r="Q53" s="19">
        <f t="shared" si="100"/>
        <v>11900</v>
      </c>
      <c r="R53" s="19">
        <v>0</v>
      </c>
      <c r="S53" s="19">
        <f t="shared" si="96"/>
        <v>6043.56</v>
      </c>
      <c r="T53" s="19">
        <f t="shared" si="97"/>
        <v>8590.4</v>
      </c>
      <c r="U53" s="43">
        <f t="shared" si="101"/>
        <v>49956.44</v>
      </c>
      <c r="V53" s="64"/>
      <c r="W53" s="64"/>
    </row>
    <row r="54" spans="1:23" s="8" customFormat="1" ht="12">
      <c r="A54" s="42">
        <f t="shared" si="103"/>
        <v>26</v>
      </c>
      <c r="B54" s="12" t="s">
        <v>89</v>
      </c>
      <c r="C54" s="12" t="s">
        <v>79</v>
      </c>
      <c r="D54" s="11" t="s">
        <v>27</v>
      </c>
      <c r="E54" s="11" t="s">
        <v>31</v>
      </c>
      <c r="F54" s="30">
        <v>44197</v>
      </c>
      <c r="G54" s="30">
        <v>44561</v>
      </c>
      <c r="H54" s="13">
        <v>90000</v>
      </c>
      <c r="I54" s="13">
        <v>0</v>
      </c>
      <c r="J54" s="13">
        <v>0</v>
      </c>
      <c r="K54" s="13">
        <f t="shared" si="98"/>
        <v>2583</v>
      </c>
      <c r="L54" s="19">
        <f t="shared" si="94"/>
        <v>6389.9999999999991</v>
      </c>
      <c r="M54" s="19">
        <f>62400*1.15%</f>
        <v>717.6</v>
      </c>
      <c r="N54" s="13">
        <f t="shared" si="99"/>
        <v>2736</v>
      </c>
      <c r="O54" s="19">
        <f t="shared" si="95"/>
        <v>6381</v>
      </c>
      <c r="P54" s="13"/>
      <c r="Q54" s="19">
        <f t="shared" si="100"/>
        <v>18807.599999999999</v>
      </c>
      <c r="R54" s="19">
        <v>0</v>
      </c>
      <c r="S54" s="19">
        <f t="shared" si="96"/>
        <v>5319</v>
      </c>
      <c r="T54" s="19">
        <f t="shared" si="97"/>
        <v>13488.599999999999</v>
      </c>
      <c r="U54" s="43">
        <f t="shared" si="101"/>
        <v>84681</v>
      </c>
      <c r="V54" s="64"/>
      <c r="W54" s="64"/>
    </row>
    <row r="55" spans="1:23" s="8" customFormat="1" ht="12">
      <c r="A55" s="42">
        <f t="shared" si="103"/>
        <v>27</v>
      </c>
      <c r="B55" s="12" t="s">
        <v>90</v>
      </c>
      <c r="C55" s="12" t="s">
        <v>79</v>
      </c>
      <c r="D55" s="11" t="s">
        <v>27</v>
      </c>
      <c r="E55" s="11" t="s">
        <v>31</v>
      </c>
      <c r="F55" s="30">
        <v>44197</v>
      </c>
      <c r="G55" s="30">
        <v>44561</v>
      </c>
      <c r="H55" s="13">
        <v>66000</v>
      </c>
      <c r="I55" s="13">
        <v>4615.76</v>
      </c>
      <c r="J55" s="13">
        <v>0</v>
      </c>
      <c r="K55" s="13">
        <f t="shared" si="98"/>
        <v>1894.2</v>
      </c>
      <c r="L55" s="19">
        <f t="shared" si="94"/>
        <v>4686</v>
      </c>
      <c r="M55" s="19">
        <f>62400*1.15%</f>
        <v>717.6</v>
      </c>
      <c r="N55" s="13">
        <f t="shared" si="99"/>
        <v>2006.4</v>
      </c>
      <c r="O55" s="19">
        <f t="shared" si="95"/>
        <v>4679.4000000000005</v>
      </c>
      <c r="P55" s="13"/>
      <c r="Q55" s="19">
        <f t="shared" si="100"/>
        <v>13983.600000000002</v>
      </c>
      <c r="R55" s="19">
        <v>0</v>
      </c>
      <c r="S55" s="19">
        <f t="shared" si="96"/>
        <v>8516.36</v>
      </c>
      <c r="T55" s="19">
        <f t="shared" si="97"/>
        <v>10083</v>
      </c>
      <c r="U55" s="43">
        <f t="shared" si="101"/>
        <v>57483.64</v>
      </c>
      <c r="V55" s="64"/>
      <c r="W55" s="64"/>
    </row>
    <row r="56" spans="1:23" s="8" customFormat="1" ht="12">
      <c r="A56" s="42">
        <f t="shared" si="103"/>
        <v>28</v>
      </c>
      <c r="B56" s="12" t="s">
        <v>91</v>
      </c>
      <c r="C56" s="12" t="s">
        <v>79</v>
      </c>
      <c r="D56" s="11" t="s">
        <v>27</v>
      </c>
      <c r="E56" s="11" t="s">
        <v>31</v>
      </c>
      <c r="F56" s="30">
        <v>44197</v>
      </c>
      <c r="G56" s="30">
        <v>44561</v>
      </c>
      <c r="H56" s="13">
        <v>84000</v>
      </c>
      <c r="I56" s="13">
        <v>8341.77</v>
      </c>
      <c r="J56" s="13">
        <v>0</v>
      </c>
      <c r="K56" s="13">
        <f t="shared" si="98"/>
        <v>2410.8000000000002</v>
      </c>
      <c r="L56" s="19">
        <f t="shared" si="94"/>
        <v>5963.9999999999991</v>
      </c>
      <c r="M56" s="19">
        <f>62400*1.15%</f>
        <v>717.6</v>
      </c>
      <c r="N56" s="13">
        <f t="shared" si="99"/>
        <v>2553.6</v>
      </c>
      <c r="O56" s="19">
        <f t="shared" si="95"/>
        <v>5955.6</v>
      </c>
      <c r="P56" s="13"/>
      <c r="Q56" s="19">
        <f t="shared" si="100"/>
        <v>17601.599999999999</v>
      </c>
      <c r="R56" s="19">
        <v>0</v>
      </c>
      <c r="S56" s="19">
        <f t="shared" si="96"/>
        <v>13306.17</v>
      </c>
      <c r="T56" s="19">
        <f t="shared" si="97"/>
        <v>12637.2</v>
      </c>
      <c r="U56" s="43">
        <f t="shared" si="101"/>
        <v>70693.83</v>
      </c>
      <c r="V56" s="64"/>
      <c r="W56" s="64"/>
    </row>
    <row r="57" spans="1:23" s="8" customFormat="1" ht="12">
      <c r="A57" s="42">
        <f t="shared" si="103"/>
        <v>29</v>
      </c>
      <c r="B57" s="12" t="s">
        <v>92</v>
      </c>
      <c r="C57" s="12" t="s">
        <v>79</v>
      </c>
      <c r="D57" s="11" t="s">
        <v>27</v>
      </c>
      <c r="E57" s="11" t="s">
        <v>32</v>
      </c>
      <c r="F57" s="30">
        <v>44197</v>
      </c>
      <c r="G57" s="30">
        <v>44561</v>
      </c>
      <c r="H57" s="13">
        <v>38880</v>
      </c>
      <c r="I57" s="13">
        <v>284.58</v>
      </c>
      <c r="J57" s="13">
        <v>0</v>
      </c>
      <c r="K57" s="13">
        <f t="shared" si="98"/>
        <v>1115.856</v>
      </c>
      <c r="L57" s="19">
        <f t="shared" si="94"/>
        <v>2760.4799999999996</v>
      </c>
      <c r="M57" s="19">
        <f t="shared" ref="M57:M65" si="105">H57*1.15%</f>
        <v>447.12</v>
      </c>
      <c r="N57" s="13">
        <f t="shared" si="99"/>
        <v>1181.952</v>
      </c>
      <c r="O57" s="19">
        <f t="shared" si="95"/>
        <v>2756.5920000000001</v>
      </c>
      <c r="P57" s="13"/>
      <c r="Q57" s="19">
        <f t="shared" si="100"/>
        <v>8262</v>
      </c>
      <c r="R57" s="19">
        <v>0</v>
      </c>
      <c r="S57" s="19">
        <f t="shared" si="96"/>
        <v>2582.3879999999999</v>
      </c>
      <c r="T57" s="19">
        <f t="shared" si="97"/>
        <v>5964.1919999999991</v>
      </c>
      <c r="U57" s="43">
        <f t="shared" si="101"/>
        <v>36297.612000000001</v>
      </c>
      <c r="V57" s="64"/>
      <c r="W57" s="64"/>
    </row>
    <row r="58" spans="1:23" s="8" customFormat="1" ht="12">
      <c r="A58" s="42">
        <f t="shared" si="103"/>
        <v>30</v>
      </c>
      <c r="B58" s="12" t="s">
        <v>93</v>
      </c>
      <c r="C58" s="12" t="s">
        <v>79</v>
      </c>
      <c r="D58" s="11" t="s">
        <v>27</v>
      </c>
      <c r="E58" s="11" t="s">
        <v>31</v>
      </c>
      <c r="F58" s="30">
        <v>44197</v>
      </c>
      <c r="G58" s="30">
        <v>44561</v>
      </c>
      <c r="H58" s="13">
        <v>14000</v>
      </c>
      <c r="I58" s="13">
        <v>0</v>
      </c>
      <c r="J58" s="13">
        <v>0</v>
      </c>
      <c r="K58" s="13">
        <f t="shared" si="98"/>
        <v>401.8</v>
      </c>
      <c r="L58" s="19">
        <f t="shared" si="94"/>
        <v>993.99999999999989</v>
      </c>
      <c r="M58" s="19">
        <f t="shared" si="105"/>
        <v>161</v>
      </c>
      <c r="N58" s="13">
        <f t="shared" si="99"/>
        <v>425.6</v>
      </c>
      <c r="O58" s="19">
        <f t="shared" si="95"/>
        <v>992.6</v>
      </c>
      <c r="P58" s="13"/>
      <c r="Q58" s="19">
        <f t="shared" si="100"/>
        <v>2975</v>
      </c>
      <c r="R58" s="19">
        <v>0</v>
      </c>
      <c r="S58" s="19">
        <f t="shared" si="96"/>
        <v>827.40000000000009</v>
      </c>
      <c r="T58" s="19">
        <f t="shared" si="97"/>
        <v>2147.6</v>
      </c>
      <c r="U58" s="43">
        <f t="shared" si="101"/>
        <v>13172.6</v>
      </c>
      <c r="V58" s="64"/>
      <c r="W58" s="64"/>
    </row>
    <row r="59" spans="1:23" s="8" customFormat="1" ht="12.75" customHeight="1">
      <c r="A59" s="42">
        <f t="shared" si="103"/>
        <v>31</v>
      </c>
      <c r="B59" s="12" t="s">
        <v>94</v>
      </c>
      <c r="C59" s="12" t="s">
        <v>79</v>
      </c>
      <c r="D59" s="11" t="s">
        <v>27</v>
      </c>
      <c r="E59" s="11" t="s">
        <v>31</v>
      </c>
      <c r="F59" s="30">
        <v>44197</v>
      </c>
      <c r="G59" s="30">
        <v>44561</v>
      </c>
      <c r="H59" s="13">
        <v>33600</v>
      </c>
      <c r="I59" s="13">
        <v>0</v>
      </c>
      <c r="J59" s="13">
        <v>0</v>
      </c>
      <c r="K59" s="13">
        <f t="shared" si="98"/>
        <v>964.32</v>
      </c>
      <c r="L59" s="19">
        <f t="shared" si="94"/>
        <v>2385.6</v>
      </c>
      <c r="M59" s="19">
        <f t="shared" si="105"/>
        <v>386.4</v>
      </c>
      <c r="N59" s="13">
        <f t="shared" si="99"/>
        <v>1021.44</v>
      </c>
      <c r="O59" s="19">
        <f t="shared" si="95"/>
        <v>2382.2400000000002</v>
      </c>
      <c r="P59" s="13"/>
      <c r="Q59" s="19">
        <f t="shared" si="100"/>
        <v>7140</v>
      </c>
      <c r="R59" s="19">
        <v>0</v>
      </c>
      <c r="S59" s="19">
        <f t="shared" si="96"/>
        <v>1985.7600000000002</v>
      </c>
      <c r="T59" s="19">
        <f t="shared" si="97"/>
        <v>5154.24</v>
      </c>
      <c r="U59" s="43">
        <f t="shared" si="101"/>
        <v>31614.239999999998</v>
      </c>
      <c r="V59" s="64"/>
      <c r="W59" s="64"/>
    </row>
    <row r="60" spans="1:23" s="8" customFormat="1" ht="12">
      <c r="A60" s="42">
        <f t="shared" si="103"/>
        <v>32</v>
      </c>
      <c r="B60" s="12" t="s">
        <v>95</v>
      </c>
      <c r="C60" s="12" t="s">
        <v>79</v>
      </c>
      <c r="D60" s="11" t="s">
        <v>27</v>
      </c>
      <c r="E60" s="11" t="s">
        <v>31</v>
      </c>
      <c r="F60" s="30">
        <v>44197</v>
      </c>
      <c r="G60" s="30">
        <v>44561</v>
      </c>
      <c r="H60" s="13">
        <v>30000</v>
      </c>
      <c r="I60" s="13">
        <v>0</v>
      </c>
      <c r="J60" s="13">
        <v>0</v>
      </c>
      <c r="K60" s="13">
        <f t="shared" si="98"/>
        <v>861</v>
      </c>
      <c r="L60" s="19">
        <f t="shared" si="94"/>
        <v>2130</v>
      </c>
      <c r="M60" s="19">
        <f t="shared" si="105"/>
        <v>345</v>
      </c>
      <c r="N60" s="13">
        <f t="shared" si="99"/>
        <v>912</v>
      </c>
      <c r="O60" s="19">
        <f t="shared" si="95"/>
        <v>2127</v>
      </c>
      <c r="P60" s="13"/>
      <c r="Q60" s="19">
        <f t="shared" si="100"/>
        <v>6375</v>
      </c>
      <c r="R60" s="19">
        <v>0</v>
      </c>
      <c r="S60" s="19">
        <f t="shared" si="96"/>
        <v>1773</v>
      </c>
      <c r="T60" s="19">
        <f t="shared" si="97"/>
        <v>4602</v>
      </c>
      <c r="U60" s="43">
        <f t="shared" si="101"/>
        <v>28227</v>
      </c>
      <c r="V60" s="64"/>
      <c r="W60" s="64"/>
    </row>
    <row r="61" spans="1:23" s="8" customFormat="1" ht="12">
      <c r="A61" s="42">
        <f t="shared" si="103"/>
        <v>33</v>
      </c>
      <c r="B61" s="12" t="s">
        <v>96</v>
      </c>
      <c r="C61" s="12" t="s">
        <v>79</v>
      </c>
      <c r="D61" s="11" t="s">
        <v>27</v>
      </c>
      <c r="E61" s="11" t="s">
        <v>31</v>
      </c>
      <c r="F61" s="30">
        <v>44197</v>
      </c>
      <c r="G61" s="30">
        <v>44561</v>
      </c>
      <c r="H61" s="13">
        <v>28000</v>
      </c>
      <c r="I61" s="13">
        <v>0</v>
      </c>
      <c r="J61" s="13">
        <v>0</v>
      </c>
      <c r="K61" s="13">
        <f t="shared" si="98"/>
        <v>803.6</v>
      </c>
      <c r="L61" s="19">
        <f t="shared" si="94"/>
        <v>1987.9999999999998</v>
      </c>
      <c r="M61" s="19">
        <f t="shared" si="105"/>
        <v>322</v>
      </c>
      <c r="N61" s="13">
        <f t="shared" si="99"/>
        <v>851.2</v>
      </c>
      <c r="O61" s="19">
        <f t="shared" si="95"/>
        <v>1985.2</v>
      </c>
      <c r="P61" s="13"/>
      <c r="Q61" s="19">
        <f t="shared" si="100"/>
        <v>5950</v>
      </c>
      <c r="R61" s="19">
        <v>0</v>
      </c>
      <c r="S61" s="19">
        <f t="shared" si="96"/>
        <v>1654.8000000000002</v>
      </c>
      <c r="T61" s="19">
        <f t="shared" si="97"/>
        <v>4295.2</v>
      </c>
      <c r="U61" s="43">
        <f t="shared" si="101"/>
        <v>26345.200000000001</v>
      </c>
      <c r="V61" s="64"/>
      <c r="W61" s="64"/>
    </row>
    <row r="62" spans="1:23" s="8" customFormat="1" ht="12">
      <c r="A62" s="42">
        <f t="shared" si="103"/>
        <v>34</v>
      </c>
      <c r="B62" s="12" t="s">
        <v>97</v>
      </c>
      <c r="C62" s="12" t="s">
        <v>79</v>
      </c>
      <c r="D62" s="11" t="s">
        <v>27</v>
      </c>
      <c r="E62" s="11" t="s">
        <v>31</v>
      </c>
      <c r="F62" s="30">
        <v>44197</v>
      </c>
      <c r="G62" s="30">
        <v>44561</v>
      </c>
      <c r="H62" s="13">
        <v>21600</v>
      </c>
      <c r="I62" s="13">
        <v>0</v>
      </c>
      <c r="J62" s="13">
        <v>0</v>
      </c>
      <c r="K62" s="13">
        <f t="shared" si="98"/>
        <v>619.91999999999996</v>
      </c>
      <c r="L62" s="19">
        <f t="shared" si="94"/>
        <v>1533.6</v>
      </c>
      <c r="M62" s="19">
        <f t="shared" si="105"/>
        <v>248.4</v>
      </c>
      <c r="N62" s="13">
        <f t="shared" si="99"/>
        <v>656.64</v>
      </c>
      <c r="O62" s="19">
        <f t="shared" si="95"/>
        <v>1531.44</v>
      </c>
      <c r="P62" s="13"/>
      <c r="Q62" s="19">
        <f t="shared" si="100"/>
        <v>4590</v>
      </c>
      <c r="R62" s="19">
        <v>0</v>
      </c>
      <c r="S62" s="19">
        <f t="shared" si="96"/>
        <v>1276.56</v>
      </c>
      <c r="T62" s="19">
        <f t="shared" si="97"/>
        <v>3313.44</v>
      </c>
      <c r="U62" s="43">
        <f t="shared" si="101"/>
        <v>20323.439999999999</v>
      </c>
      <c r="V62" s="64"/>
      <c r="W62" s="64"/>
    </row>
    <row r="63" spans="1:23" s="8" customFormat="1" ht="12">
      <c r="A63" s="42">
        <f t="shared" si="103"/>
        <v>35</v>
      </c>
      <c r="B63" s="12" t="s">
        <v>98</v>
      </c>
      <c r="C63" s="12" t="s">
        <v>79</v>
      </c>
      <c r="D63" s="11" t="s">
        <v>27</v>
      </c>
      <c r="E63" s="11" t="s">
        <v>31</v>
      </c>
      <c r="F63" s="30">
        <v>44228</v>
      </c>
      <c r="G63" s="30">
        <v>44561</v>
      </c>
      <c r="H63" s="13">
        <v>21600</v>
      </c>
      <c r="I63" s="13">
        <v>0</v>
      </c>
      <c r="J63" s="13">
        <v>0</v>
      </c>
      <c r="K63" s="13">
        <f t="shared" si="98"/>
        <v>619.91999999999996</v>
      </c>
      <c r="L63" s="19">
        <f t="shared" si="94"/>
        <v>1533.6</v>
      </c>
      <c r="M63" s="19">
        <f t="shared" si="105"/>
        <v>248.4</v>
      </c>
      <c r="N63" s="13">
        <f t="shared" si="99"/>
        <v>656.64</v>
      </c>
      <c r="O63" s="19">
        <f t="shared" si="95"/>
        <v>1531.44</v>
      </c>
      <c r="P63" s="13"/>
      <c r="Q63" s="19">
        <f t="shared" si="100"/>
        <v>4590</v>
      </c>
      <c r="R63" s="19">
        <v>0</v>
      </c>
      <c r="S63" s="19">
        <f t="shared" si="96"/>
        <v>1276.56</v>
      </c>
      <c r="T63" s="19">
        <f t="shared" si="97"/>
        <v>3313.44</v>
      </c>
      <c r="U63" s="43">
        <f t="shared" si="101"/>
        <v>20323.439999999999</v>
      </c>
      <c r="V63" s="64"/>
      <c r="W63" s="64"/>
    </row>
    <row r="64" spans="1:23" s="8" customFormat="1" ht="12">
      <c r="A64" s="42">
        <f t="shared" si="103"/>
        <v>36</v>
      </c>
      <c r="B64" s="12" t="s">
        <v>99</v>
      </c>
      <c r="C64" s="12" t="s">
        <v>79</v>
      </c>
      <c r="D64" s="11" t="s">
        <v>27</v>
      </c>
      <c r="E64" s="11" t="s">
        <v>31</v>
      </c>
      <c r="F64" s="30">
        <v>44197</v>
      </c>
      <c r="G64" s="30">
        <v>44561</v>
      </c>
      <c r="H64" s="13">
        <v>38400</v>
      </c>
      <c r="I64" s="13">
        <v>216.83</v>
      </c>
      <c r="J64" s="13">
        <v>0</v>
      </c>
      <c r="K64" s="13">
        <f t="shared" si="98"/>
        <v>1102.08</v>
      </c>
      <c r="L64" s="19">
        <f t="shared" si="94"/>
        <v>2726.3999999999996</v>
      </c>
      <c r="M64" s="19">
        <f t="shared" si="105"/>
        <v>441.59999999999997</v>
      </c>
      <c r="N64" s="13">
        <f t="shared" si="99"/>
        <v>1167.3599999999999</v>
      </c>
      <c r="O64" s="19">
        <f t="shared" si="95"/>
        <v>2722.5600000000004</v>
      </c>
      <c r="P64" s="13"/>
      <c r="Q64" s="19">
        <f t="shared" si="100"/>
        <v>8160</v>
      </c>
      <c r="R64" s="19">
        <v>0</v>
      </c>
      <c r="S64" s="19">
        <f t="shared" si="96"/>
        <v>2486.2699999999995</v>
      </c>
      <c r="T64" s="19">
        <f t="shared" si="97"/>
        <v>5890.5599999999995</v>
      </c>
      <c r="U64" s="43">
        <f t="shared" si="101"/>
        <v>35913.730000000003</v>
      </c>
      <c r="V64" s="64"/>
      <c r="W64" s="64"/>
    </row>
    <row r="65" spans="1:23" s="8" customFormat="1" ht="12">
      <c r="A65" s="42">
        <f t="shared" si="103"/>
        <v>37</v>
      </c>
      <c r="B65" s="12" t="s">
        <v>100</v>
      </c>
      <c r="C65" s="12" t="s">
        <v>79</v>
      </c>
      <c r="D65" s="11" t="s">
        <v>27</v>
      </c>
      <c r="E65" s="11" t="s">
        <v>32</v>
      </c>
      <c r="F65" s="30">
        <v>44317</v>
      </c>
      <c r="G65" s="30">
        <v>44561</v>
      </c>
      <c r="H65" s="13">
        <v>26000</v>
      </c>
      <c r="I65" s="13">
        <v>0</v>
      </c>
      <c r="J65" s="13">
        <v>0</v>
      </c>
      <c r="K65" s="13">
        <f t="shared" si="98"/>
        <v>746.2</v>
      </c>
      <c r="L65" s="19">
        <f t="shared" si="94"/>
        <v>1845.9999999999998</v>
      </c>
      <c r="M65" s="19">
        <f t="shared" si="105"/>
        <v>299</v>
      </c>
      <c r="N65" s="13">
        <f t="shared" si="99"/>
        <v>790.4</v>
      </c>
      <c r="O65" s="19">
        <f t="shared" si="95"/>
        <v>1843.4</v>
      </c>
      <c r="P65" s="13"/>
      <c r="Q65" s="19">
        <f t="shared" si="100"/>
        <v>5525</v>
      </c>
      <c r="R65" s="19">
        <v>0</v>
      </c>
      <c r="S65" s="19">
        <f t="shared" si="96"/>
        <v>1536.6</v>
      </c>
      <c r="T65" s="19">
        <f t="shared" si="97"/>
        <v>3988.3999999999996</v>
      </c>
      <c r="U65" s="43">
        <f t="shared" si="101"/>
        <v>24463.4</v>
      </c>
      <c r="V65" s="64"/>
      <c r="W65" s="64"/>
    </row>
    <row r="66" spans="1:23" s="8" customFormat="1" ht="12">
      <c r="A66" s="42">
        <f t="shared" si="103"/>
        <v>38</v>
      </c>
      <c r="B66" s="12" t="s">
        <v>101</v>
      </c>
      <c r="C66" s="12" t="s">
        <v>79</v>
      </c>
      <c r="D66" s="11" t="s">
        <v>27</v>
      </c>
      <c r="E66" s="11" t="s">
        <v>31</v>
      </c>
      <c r="F66" s="30">
        <v>44197</v>
      </c>
      <c r="G66" s="30">
        <v>44561</v>
      </c>
      <c r="H66" s="13">
        <v>104400</v>
      </c>
      <c r="I66" s="13">
        <v>12842.83</v>
      </c>
      <c r="J66" s="13">
        <v>0</v>
      </c>
      <c r="K66" s="13">
        <f t="shared" si="98"/>
        <v>2996.28</v>
      </c>
      <c r="L66" s="19">
        <f t="shared" si="94"/>
        <v>7412.4</v>
      </c>
      <c r="M66" s="19">
        <f>62400*1.15%</f>
        <v>717.6</v>
      </c>
      <c r="N66" s="13">
        <f t="shared" si="99"/>
        <v>3173.76</v>
      </c>
      <c r="O66" s="19">
        <f t="shared" si="95"/>
        <v>7401.96</v>
      </c>
      <c r="P66" s="13">
        <v>1190.1199999999999</v>
      </c>
      <c r="Q66" s="19">
        <f t="shared" si="100"/>
        <v>21702</v>
      </c>
      <c r="R66" s="19">
        <v>0</v>
      </c>
      <c r="S66" s="19">
        <f t="shared" si="96"/>
        <v>20202.990000000002</v>
      </c>
      <c r="T66" s="19">
        <f t="shared" si="97"/>
        <v>15531.96</v>
      </c>
      <c r="U66" s="43">
        <f t="shared" si="101"/>
        <v>84197.01</v>
      </c>
      <c r="V66" s="64"/>
      <c r="W66" s="64"/>
    </row>
    <row r="67" spans="1:23" s="8" customFormat="1" ht="12">
      <c r="A67" s="42">
        <f t="shared" si="103"/>
        <v>39</v>
      </c>
      <c r="B67" s="12" t="s">
        <v>103</v>
      </c>
      <c r="C67" s="12" t="s">
        <v>79</v>
      </c>
      <c r="D67" s="11" t="s">
        <v>27</v>
      </c>
      <c r="E67" s="11" t="s">
        <v>31</v>
      </c>
      <c r="F67" s="30">
        <v>44197</v>
      </c>
      <c r="G67" s="30">
        <v>44561</v>
      </c>
      <c r="H67" s="13">
        <v>46080</v>
      </c>
      <c r="I67" s="13">
        <v>1122.23</v>
      </c>
      <c r="J67" s="13">
        <v>0</v>
      </c>
      <c r="K67" s="13">
        <f t="shared" si="98"/>
        <v>1322.4960000000001</v>
      </c>
      <c r="L67" s="19">
        <f t="shared" si="94"/>
        <v>3271.68</v>
      </c>
      <c r="M67" s="19">
        <f>H67*1.15%</f>
        <v>529.91999999999996</v>
      </c>
      <c r="N67" s="13">
        <f t="shared" si="99"/>
        <v>1400.8320000000001</v>
      </c>
      <c r="O67" s="19">
        <f t="shared" si="95"/>
        <v>3267.0720000000001</v>
      </c>
      <c r="P67" s="13">
        <v>1190.1199999999999</v>
      </c>
      <c r="Q67" s="19">
        <f t="shared" si="100"/>
        <v>9792</v>
      </c>
      <c r="R67" s="19">
        <v>0</v>
      </c>
      <c r="S67" s="19">
        <f t="shared" si="96"/>
        <v>5035.6779999999999</v>
      </c>
      <c r="T67" s="19">
        <f t="shared" si="97"/>
        <v>7068.6720000000005</v>
      </c>
      <c r="U67" s="43">
        <f t="shared" si="101"/>
        <v>41044.322</v>
      </c>
      <c r="V67" s="64"/>
      <c r="W67" s="64"/>
    </row>
    <row r="68" spans="1:23" s="8" customFormat="1" ht="12">
      <c r="A68" s="42">
        <f t="shared" si="103"/>
        <v>40</v>
      </c>
      <c r="B68" s="12" t="s">
        <v>104</v>
      </c>
      <c r="C68" s="12" t="s">
        <v>79</v>
      </c>
      <c r="D68" s="11" t="s">
        <v>27</v>
      </c>
      <c r="E68" s="11" t="s">
        <v>31</v>
      </c>
      <c r="F68" s="30">
        <v>44197</v>
      </c>
      <c r="G68" s="30">
        <v>44561</v>
      </c>
      <c r="H68" s="13">
        <v>21600</v>
      </c>
      <c r="I68" s="13">
        <v>0</v>
      </c>
      <c r="J68" s="13">
        <v>0</v>
      </c>
      <c r="K68" s="13">
        <f t="shared" si="98"/>
        <v>619.91999999999996</v>
      </c>
      <c r="L68" s="19">
        <f t="shared" si="94"/>
        <v>1533.6</v>
      </c>
      <c r="M68" s="19">
        <f t="shared" ref="M68:M91" si="106">H68*1.15%</f>
        <v>248.4</v>
      </c>
      <c r="N68" s="13">
        <f t="shared" si="99"/>
        <v>656.64</v>
      </c>
      <c r="O68" s="19">
        <f t="shared" si="95"/>
        <v>1531.44</v>
      </c>
      <c r="P68" s="13"/>
      <c r="Q68" s="19">
        <f t="shared" si="100"/>
        <v>4590</v>
      </c>
      <c r="R68" s="19">
        <v>0</v>
      </c>
      <c r="S68" s="19">
        <f t="shared" si="96"/>
        <v>1276.56</v>
      </c>
      <c r="T68" s="19">
        <f t="shared" si="97"/>
        <v>3313.44</v>
      </c>
      <c r="U68" s="43">
        <f t="shared" si="101"/>
        <v>20323.439999999999</v>
      </c>
      <c r="V68" s="64"/>
      <c r="W68" s="64"/>
    </row>
    <row r="69" spans="1:23" s="8" customFormat="1" ht="12">
      <c r="A69" s="42">
        <f t="shared" si="103"/>
        <v>41</v>
      </c>
      <c r="B69" s="12" t="s">
        <v>105</v>
      </c>
      <c r="C69" s="12" t="s">
        <v>79</v>
      </c>
      <c r="D69" s="11" t="s">
        <v>27</v>
      </c>
      <c r="E69" s="11" t="s">
        <v>32</v>
      </c>
      <c r="F69" s="30">
        <v>44197</v>
      </c>
      <c r="G69" s="30">
        <v>44561</v>
      </c>
      <c r="H69" s="13">
        <v>30000</v>
      </c>
      <c r="I69" s="13">
        <v>0</v>
      </c>
      <c r="J69" s="13">
        <v>0</v>
      </c>
      <c r="K69" s="13">
        <f t="shared" si="98"/>
        <v>861</v>
      </c>
      <c r="L69" s="19">
        <f t="shared" si="94"/>
        <v>2130</v>
      </c>
      <c r="M69" s="19">
        <f t="shared" si="106"/>
        <v>345</v>
      </c>
      <c r="N69" s="13">
        <f t="shared" si="99"/>
        <v>912</v>
      </c>
      <c r="O69" s="19">
        <f t="shared" si="95"/>
        <v>2127</v>
      </c>
      <c r="P69" s="13"/>
      <c r="Q69" s="19">
        <f t="shared" si="100"/>
        <v>6375</v>
      </c>
      <c r="R69" s="19">
        <v>0</v>
      </c>
      <c r="S69" s="19">
        <f t="shared" si="96"/>
        <v>1773</v>
      </c>
      <c r="T69" s="19">
        <f t="shared" si="97"/>
        <v>4602</v>
      </c>
      <c r="U69" s="43">
        <f t="shared" si="101"/>
        <v>28227</v>
      </c>
      <c r="V69" s="64"/>
      <c r="W69" s="64"/>
    </row>
    <row r="70" spans="1:23" s="8" customFormat="1" ht="12">
      <c r="A70" s="42">
        <f t="shared" si="103"/>
        <v>42</v>
      </c>
      <c r="B70" s="12" t="s">
        <v>106</v>
      </c>
      <c r="C70" s="12" t="s">
        <v>79</v>
      </c>
      <c r="D70" s="11" t="s">
        <v>27</v>
      </c>
      <c r="E70" s="11" t="s">
        <v>32</v>
      </c>
      <c r="F70" s="30">
        <v>44197</v>
      </c>
      <c r="G70" s="30">
        <v>44561</v>
      </c>
      <c r="H70" s="13">
        <v>81200</v>
      </c>
      <c r="I70" s="13">
        <v>0</v>
      </c>
      <c r="J70" s="13">
        <v>0</v>
      </c>
      <c r="K70" s="13">
        <f t="shared" si="98"/>
        <v>2330.44</v>
      </c>
      <c r="L70" s="19">
        <f t="shared" si="94"/>
        <v>5765.2</v>
      </c>
      <c r="M70" s="19">
        <f>62400*1.15%</f>
        <v>717.6</v>
      </c>
      <c r="N70" s="13">
        <f t="shared" si="99"/>
        <v>2468.48</v>
      </c>
      <c r="O70" s="19">
        <f t="shared" si="95"/>
        <v>5757.08</v>
      </c>
      <c r="P70" s="13"/>
      <c r="Q70" s="19">
        <f t="shared" si="100"/>
        <v>17038.8</v>
      </c>
      <c r="R70" s="19">
        <v>0</v>
      </c>
      <c r="S70" s="19">
        <f t="shared" si="96"/>
        <v>4798.92</v>
      </c>
      <c r="T70" s="19">
        <f t="shared" si="97"/>
        <v>12239.880000000001</v>
      </c>
      <c r="U70" s="43">
        <f t="shared" si="101"/>
        <v>76401.08</v>
      </c>
      <c r="V70" s="64"/>
      <c r="W70" s="64"/>
    </row>
    <row r="71" spans="1:23" s="8" customFormat="1" ht="12">
      <c r="A71" s="42">
        <f t="shared" si="103"/>
        <v>43</v>
      </c>
      <c r="B71" s="12" t="s">
        <v>107</v>
      </c>
      <c r="C71" s="12" t="s">
        <v>79</v>
      </c>
      <c r="D71" s="11" t="s">
        <v>27</v>
      </c>
      <c r="E71" s="11" t="s">
        <v>32</v>
      </c>
      <c r="F71" s="30">
        <v>44197</v>
      </c>
      <c r="G71" s="30">
        <v>44561</v>
      </c>
      <c r="H71" s="13">
        <v>30400</v>
      </c>
      <c r="I71" s="13">
        <v>0</v>
      </c>
      <c r="J71" s="13">
        <v>0</v>
      </c>
      <c r="K71" s="13">
        <f t="shared" si="98"/>
        <v>872.48</v>
      </c>
      <c r="L71" s="19">
        <f t="shared" si="94"/>
        <v>2158.3999999999996</v>
      </c>
      <c r="M71" s="19">
        <f t="shared" si="106"/>
        <v>349.59999999999997</v>
      </c>
      <c r="N71" s="13">
        <f t="shared" si="99"/>
        <v>924.16</v>
      </c>
      <c r="O71" s="19">
        <f t="shared" si="95"/>
        <v>2155.36</v>
      </c>
      <c r="P71" s="13"/>
      <c r="Q71" s="19">
        <f t="shared" si="100"/>
        <v>6460</v>
      </c>
      <c r="R71" s="19">
        <v>0</v>
      </c>
      <c r="S71" s="19">
        <f t="shared" si="96"/>
        <v>1796.6399999999999</v>
      </c>
      <c r="T71" s="19">
        <f t="shared" si="97"/>
        <v>4663.3599999999997</v>
      </c>
      <c r="U71" s="43">
        <f t="shared" si="101"/>
        <v>28603.360000000001</v>
      </c>
      <c r="V71" s="64"/>
      <c r="W71" s="64"/>
    </row>
    <row r="72" spans="1:23" s="8" customFormat="1" ht="12">
      <c r="A72" s="42">
        <f t="shared" si="103"/>
        <v>44</v>
      </c>
      <c r="B72" s="12" t="s">
        <v>108</v>
      </c>
      <c r="C72" s="12" t="s">
        <v>79</v>
      </c>
      <c r="D72" s="11" t="s">
        <v>27</v>
      </c>
      <c r="E72" s="11" t="s">
        <v>32</v>
      </c>
      <c r="F72" s="30">
        <v>44197</v>
      </c>
      <c r="G72" s="30">
        <v>44561</v>
      </c>
      <c r="H72" s="13">
        <v>24000</v>
      </c>
      <c r="I72" s="13">
        <v>0</v>
      </c>
      <c r="J72" s="13">
        <v>0</v>
      </c>
      <c r="K72" s="13">
        <f t="shared" si="98"/>
        <v>688.8</v>
      </c>
      <c r="L72" s="19">
        <f t="shared" si="94"/>
        <v>1703.9999999999998</v>
      </c>
      <c r="M72" s="19">
        <f t="shared" si="106"/>
        <v>276</v>
      </c>
      <c r="N72" s="13">
        <f t="shared" si="99"/>
        <v>729.6</v>
      </c>
      <c r="O72" s="19">
        <f t="shared" si="95"/>
        <v>1701.6000000000001</v>
      </c>
      <c r="P72" s="13"/>
      <c r="Q72" s="19">
        <f t="shared" si="100"/>
        <v>5100</v>
      </c>
      <c r="R72" s="19">
        <v>0</v>
      </c>
      <c r="S72" s="19">
        <f t="shared" si="96"/>
        <v>1418.4</v>
      </c>
      <c r="T72" s="19">
        <f t="shared" si="97"/>
        <v>3681.6</v>
      </c>
      <c r="U72" s="43">
        <f t="shared" si="101"/>
        <v>22581.599999999999</v>
      </c>
      <c r="V72" s="64"/>
      <c r="W72" s="64"/>
    </row>
    <row r="73" spans="1:23" s="8" customFormat="1" ht="12">
      <c r="A73" s="42">
        <f t="shared" si="103"/>
        <v>45</v>
      </c>
      <c r="B73" s="12" t="s">
        <v>109</v>
      </c>
      <c r="C73" s="12" t="s">
        <v>79</v>
      </c>
      <c r="D73" s="11" t="s">
        <v>27</v>
      </c>
      <c r="E73" s="11" t="s">
        <v>32</v>
      </c>
      <c r="F73" s="30">
        <v>44197</v>
      </c>
      <c r="G73" s="30">
        <v>44561</v>
      </c>
      <c r="H73" s="13">
        <v>17280</v>
      </c>
      <c r="I73" s="13">
        <v>0</v>
      </c>
      <c r="J73" s="13">
        <v>0</v>
      </c>
      <c r="K73" s="13">
        <f t="shared" si="98"/>
        <v>495.93599999999998</v>
      </c>
      <c r="L73" s="19">
        <f t="shared" ref="L73:L99" si="107">H73*7.1%</f>
        <v>1226.8799999999999</v>
      </c>
      <c r="M73" s="19">
        <f t="shared" si="106"/>
        <v>198.72</v>
      </c>
      <c r="N73" s="13">
        <f t="shared" si="99"/>
        <v>525.31200000000001</v>
      </c>
      <c r="O73" s="19">
        <f t="shared" ref="O73:O99" si="108">H73*7.09%</f>
        <v>1225.152</v>
      </c>
      <c r="P73" s="13"/>
      <c r="Q73" s="19">
        <f t="shared" si="100"/>
        <v>3672</v>
      </c>
      <c r="R73" s="19">
        <v>0</v>
      </c>
      <c r="S73" s="19">
        <f t="shared" si="96"/>
        <v>1021.248</v>
      </c>
      <c r="T73" s="19">
        <f t="shared" ref="T73:T99" si="109">+O73+M73+L73</f>
        <v>2650.752</v>
      </c>
      <c r="U73" s="43">
        <f t="shared" si="101"/>
        <v>16258.752</v>
      </c>
      <c r="V73" s="64"/>
      <c r="W73" s="64"/>
    </row>
    <row r="74" spans="1:23" s="8" customFormat="1" ht="12">
      <c r="A74" s="42">
        <f t="shared" si="103"/>
        <v>46</v>
      </c>
      <c r="B74" s="12" t="s">
        <v>110</v>
      </c>
      <c r="C74" s="12" t="s">
        <v>79</v>
      </c>
      <c r="D74" s="11" t="s">
        <v>27</v>
      </c>
      <c r="E74" s="11" t="s">
        <v>32</v>
      </c>
      <c r="F74" s="30">
        <v>44197</v>
      </c>
      <c r="G74" s="30">
        <v>44561</v>
      </c>
      <c r="H74" s="13">
        <v>21600</v>
      </c>
      <c r="I74" s="13">
        <v>0</v>
      </c>
      <c r="J74" s="13">
        <v>0</v>
      </c>
      <c r="K74" s="13">
        <f t="shared" si="98"/>
        <v>619.91999999999996</v>
      </c>
      <c r="L74" s="19">
        <f t="shared" si="107"/>
        <v>1533.6</v>
      </c>
      <c r="M74" s="19">
        <f t="shared" si="106"/>
        <v>248.4</v>
      </c>
      <c r="N74" s="13">
        <f t="shared" si="99"/>
        <v>656.64</v>
      </c>
      <c r="O74" s="19">
        <f t="shared" si="108"/>
        <v>1531.44</v>
      </c>
      <c r="P74" s="13"/>
      <c r="Q74" s="19">
        <f t="shared" si="100"/>
        <v>4590</v>
      </c>
      <c r="R74" s="19">
        <v>0</v>
      </c>
      <c r="S74" s="19">
        <f t="shared" si="96"/>
        <v>1276.56</v>
      </c>
      <c r="T74" s="19">
        <f t="shared" si="109"/>
        <v>3313.44</v>
      </c>
      <c r="U74" s="43">
        <f t="shared" si="101"/>
        <v>20323.439999999999</v>
      </c>
      <c r="V74" s="64"/>
      <c r="W74" s="64"/>
    </row>
    <row r="75" spans="1:23" s="8" customFormat="1" ht="12">
      <c r="A75" s="42">
        <f t="shared" si="103"/>
        <v>47</v>
      </c>
      <c r="B75" s="12" t="s">
        <v>111</v>
      </c>
      <c r="C75" s="12" t="s">
        <v>79</v>
      </c>
      <c r="D75" s="11" t="s">
        <v>27</v>
      </c>
      <c r="E75" s="11" t="s">
        <v>32</v>
      </c>
      <c r="F75" s="30">
        <v>44197</v>
      </c>
      <c r="G75" s="30">
        <v>44561</v>
      </c>
      <c r="H75" s="13">
        <v>76000</v>
      </c>
      <c r="I75" s="13">
        <v>6497.56</v>
      </c>
      <c r="J75" s="13">
        <v>0</v>
      </c>
      <c r="K75" s="13">
        <f t="shared" si="98"/>
        <v>2181.1999999999998</v>
      </c>
      <c r="L75" s="19">
        <f t="shared" si="107"/>
        <v>5395.9999999999991</v>
      </c>
      <c r="M75" s="19">
        <f>62400*1.15%</f>
        <v>717.6</v>
      </c>
      <c r="N75" s="13">
        <f t="shared" si="99"/>
        <v>2310.4</v>
      </c>
      <c r="O75" s="19">
        <f t="shared" si="108"/>
        <v>5388.4000000000005</v>
      </c>
      <c r="P75" s="13"/>
      <c r="Q75" s="19">
        <f t="shared" si="100"/>
        <v>15993.599999999999</v>
      </c>
      <c r="R75" s="19">
        <v>0</v>
      </c>
      <c r="S75" s="19">
        <f t="shared" si="96"/>
        <v>10989.16</v>
      </c>
      <c r="T75" s="19">
        <f t="shared" si="109"/>
        <v>11502</v>
      </c>
      <c r="U75" s="43">
        <f t="shared" si="101"/>
        <v>65010.84</v>
      </c>
      <c r="V75" s="64"/>
      <c r="W75" s="64"/>
    </row>
    <row r="76" spans="1:23" s="8" customFormat="1" ht="12">
      <c r="A76" s="42">
        <f t="shared" si="103"/>
        <v>48</v>
      </c>
      <c r="B76" s="12" t="s">
        <v>112</v>
      </c>
      <c r="C76" s="12" t="s">
        <v>79</v>
      </c>
      <c r="D76" s="11" t="s">
        <v>27</v>
      </c>
      <c r="E76" s="11" t="s">
        <v>32</v>
      </c>
      <c r="F76" s="30">
        <v>44317</v>
      </c>
      <c r="G76" s="30">
        <v>44561</v>
      </c>
      <c r="H76" s="13">
        <v>22000</v>
      </c>
      <c r="I76" s="13">
        <v>0</v>
      </c>
      <c r="J76" s="13">
        <v>0</v>
      </c>
      <c r="K76" s="13">
        <f t="shared" si="98"/>
        <v>631.4</v>
      </c>
      <c r="L76" s="19">
        <f t="shared" si="107"/>
        <v>1561.9999999999998</v>
      </c>
      <c r="M76" s="19">
        <f t="shared" si="106"/>
        <v>253</v>
      </c>
      <c r="N76" s="13">
        <f t="shared" si="99"/>
        <v>668.8</v>
      </c>
      <c r="O76" s="19">
        <f t="shared" si="108"/>
        <v>1559.8000000000002</v>
      </c>
      <c r="P76" s="13"/>
      <c r="Q76" s="19">
        <f t="shared" si="100"/>
        <v>4675</v>
      </c>
      <c r="R76" s="63">
        <v>3837.09</v>
      </c>
      <c r="S76" s="19">
        <f t="shared" si="96"/>
        <v>5137.29</v>
      </c>
      <c r="T76" s="19">
        <f t="shared" si="109"/>
        <v>3374.8</v>
      </c>
      <c r="U76" s="43">
        <f t="shared" si="101"/>
        <v>16862.71</v>
      </c>
      <c r="V76" s="64"/>
      <c r="W76" s="64"/>
    </row>
    <row r="77" spans="1:23" s="8" customFormat="1" ht="12">
      <c r="A77" s="42">
        <f t="shared" si="103"/>
        <v>49</v>
      </c>
      <c r="B77" s="12" t="s">
        <v>113</v>
      </c>
      <c r="C77" s="12" t="s">
        <v>79</v>
      </c>
      <c r="D77" s="11" t="s">
        <v>27</v>
      </c>
      <c r="E77" s="11" t="s">
        <v>31</v>
      </c>
      <c r="F77" s="30">
        <v>44197</v>
      </c>
      <c r="G77" s="30">
        <v>44561</v>
      </c>
      <c r="H77" s="13">
        <v>52000</v>
      </c>
      <c r="I77" s="13">
        <v>2136.27</v>
      </c>
      <c r="J77" s="13">
        <v>0</v>
      </c>
      <c r="K77" s="13">
        <f t="shared" si="98"/>
        <v>1492.4</v>
      </c>
      <c r="L77" s="19">
        <f t="shared" si="107"/>
        <v>3691.9999999999995</v>
      </c>
      <c r="M77" s="19">
        <f t="shared" si="106"/>
        <v>598</v>
      </c>
      <c r="N77" s="13">
        <f t="shared" si="99"/>
        <v>1580.8</v>
      </c>
      <c r="O77" s="19">
        <f t="shared" si="108"/>
        <v>3686.8</v>
      </c>
      <c r="P77" s="13"/>
      <c r="Q77" s="19">
        <f t="shared" si="100"/>
        <v>11050</v>
      </c>
      <c r="R77" s="19">
        <v>0</v>
      </c>
      <c r="S77" s="19">
        <f t="shared" si="96"/>
        <v>5209.4699999999993</v>
      </c>
      <c r="T77" s="19">
        <f t="shared" si="109"/>
        <v>7976.7999999999993</v>
      </c>
      <c r="U77" s="43">
        <f t="shared" si="101"/>
        <v>46790.53</v>
      </c>
      <c r="V77" s="64"/>
      <c r="W77" s="64"/>
    </row>
    <row r="78" spans="1:23" s="8" customFormat="1" ht="12">
      <c r="A78" s="42">
        <f t="shared" si="103"/>
        <v>50</v>
      </c>
      <c r="B78" s="12" t="s">
        <v>114</v>
      </c>
      <c r="C78" s="12" t="s">
        <v>79</v>
      </c>
      <c r="D78" s="11" t="s">
        <v>27</v>
      </c>
      <c r="E78" s="11" t="s">
        <v>31</v>
      </c>
      <c r="F78" s="30">
        <v>44197</v>
      </c>
      <c r="G78" s="30">
        <v>44561</v>
      </c>
      <c r="H78" s="13">
        <v>58000</v>
      </c>
      <c r="I78" s="13">
        <v>0</v>
      </c>
      <c r="J78" s="13">
        <v>0</v>
      </c>
      <c r="K78" s="13">
        <f t="shared" si="98"/>
        <v>1664.6</v>
      </c>
      <c r="L78" s="19">
        <f t="shared" si="107"/>
        <v>4118</v>
      </c>
      <c r="M78" s="19">
        <f t="shared" si="106"/>
        <v>667</v>
      </c>
      <c r="N78" s="13">
        <f t="shared" si="99"/>
        <v>1763.2</v>
      </c>
      <c r="O78" s="19">
        <f t="shared" si="108"/>
        <v>4112.2</v>
      </c>
      <c r="P78" s="13"/>
      <c r="Q78" s="19">
        <f t="shared" si="100"/>
        <v>12325</v>
      </c>
      <c r="R78" s="19">
        <v>0</v>
      </c>
      <c r="S78" s="19">
        <f t="shared" si="96"/>
        <v>3427.8</v>
      </c>
      <c r="T78" s="19">
        <f t="shared" si="109"/>
        <v>8897.2000000000007</v>
      </c>
      <c r="U78" s="43">
        <f t="shared" si="101"/>
        <v>54572.2</v>
      </c>
      <c r="V78" s="64"/>
      <c r="W78" s="64"/>
    </row>
    <row r="79" spans="1:23" s="8" customFormat="1" ht="12">
      <c r="A79" s="42">
        <f t="shared" si="103"/>
        <v>51</v>
      </c>
      <c r="B79" s="12" t="s">
        <v>115</v>
      </c>
      <c r="C79" s="12" t="s">
        <v>79</v>
      </c>
      <c r="D79" s="11" t="s">
        <v>27</v>
      </c>
      <c r="E79" s="11" t="s">
        <v>31</v>
      </c>
      <c r="F79" s="30">
        <v>44197</v>
      </c>
      <c r="G79" s="30">
        <v>44561</v>
      </c>
      <c r="H79" s="13">
        <v>24000</v>
      </c>
      <c r="I79" s="13">
        <v>0</v>
      </c>
      <c r="J79" s="13">
        <v>0</v>
      </c>
      <c r="K79" s="13">
        <f t="shared" si="98"/>
        <v>688.8</v>
      </c>
      <c r="L79" s="19">
        <f t="shared" si="107"/>
        <v>1703.9999999999998</v>
      </c>
      <c r="M79" s="19">
        <f t="shared" si="106"/>
        <v>276</v>
      </c>
      <c r="N79" s="13">
        <f t="shared" si="99"/>
        <v>729.6</v>
      </c>
      <c r="O79" s="19">
        <f t="shared" si="108"/>
        <v>1701.6000000000001</v>
      </c>
      <c r="P79" s="13"/>
      <c r="Q79" s="19">
        <f t="shared" si="100"/>
        <v>5100</v>
      </c>
      <c r="R79" s="19">
        <v>0</v>
      </c>
      <c r="S79" s="19">
        <f t="shared" si="96"/>
        <v>1418.4</v>
      </c>
      <c r="T79" s="19">
        <f t="shared" si="109"/>
        <v>3681.6</v>
      </c>
      <c r="U79" s="43">
        <f t="shared" si="101"/>
        <v>22581.599999999999</v>
      </c>
      <c r="V79" s="64"/>
      <c r="W79" s="64"/>
    </row>
    <row r="80" spans="1:23" s="8" customFormat="1" ht="12">
      <c r="A80" s="42">
        <f t="shared" si="103"/>
        <v>52</v>
      </c>
      <c r="B80" s="12" t="s">
        <v>116</v>
      </c>
      <c r="C80" s="12" t="s">
        <v>79</v>
      </c>
      <c r="D80" s="11" t="s">
        <v>27</v>
      </c>
      <c r="E80" s="11" t="s">
        <v>32</v>
      </c>
      <c r="F80" s="30">
        <v>44197</v>
      </c>
      <c r="G80" s="30">
        <v>44561</v>
      </c>
      <c r="H80" s="13">
        <v>36000</v>
      </c>
      <c r="I80" s="13">
        <v>0</v>
      </c>
      <c r="J80" s="13">
        <v>0</v>
      </c>
      <c r="K80" s="13">
        <f t="shared" si="98"/>
        <v>1033.2</v>
      </c>
      <c r="L80" s="19">
        <f t="shared" si="107"/>
        <v>2555.9999999999995</v>
      </c>
      <c r="M80" s="19">
        <f t="shared" si="106"/>
        <v>414</v>
      </c>
      <c r="N80" s="13">
        <f t="shared" si="99"/>
        <v>1094.4000000000001</v>
      </c>
      <c r="O80" s="19">
        <f t="shared" si="108"/>
        <v>2552.4</v>
      </c>
      <c r="P80" s="13"/>
      <c r="Q80" s="19">
        <f t="shared" si="100"/>
        <v>7650</v>
      </c>
      <c r="R80" s="19">
        <v>0</v>
      </c>
      <c r="S80" s="19">
        <f t="shared" si="96"/>
        <v>2127.6000000000004</v>
      </c>
      <c r="T80" s="19">
        <f t="shared" si="109"/>
        <v>5522.4</v>
      </c>
      <c r="U80" s="43">
        <f t="shared" si="101"/>
        <v>33872.400000000001</v>
      </c>
      <c r="V80" s="64"/>
      <c r="W80" s="64"/>
    </row>
    <row r="81" spans="1:23" s="8" customFormat="1" ht="12">
      <c r="A81" s="42">
        <f t="shared" si="103"/>
        <v>53</v>
      </c>
      <c r="B81" s="12" t="s">
        <v>518</v>
      </c>
      <c r="C81" s="12" t="s">
        <v>79</v>
      </c>
      <c r="D81" s="11" t="s">
        <v>27</v>
      </c>
      <c r="E81" s="11" t="s">
        <v>32</v>
      </c>
      <c r="F81" s="30">
        <v>44317</v>
      </c>
      <c r="G81" s="30">
        <v>44561</v>
      </c>
      <c r="H81" s="13">
        <v>48000</v>
      </c>
      <c r="I81" s="13">
        <v>0</v>
      </c>
      <c r="J81" s="13">
        <v>0</v>
      </c>
      <c r="K81" s="13">
        <f t="shared" si="98"/>
        <v>1377.6</v>
      </c>
      <c r="L81" s="19">
        <f t="shared" si="107"/>
        <v>3407.9999999999995</v>
      </c>
      <c r="M81" s="19">
        <f t="shared" si="106"/>
        <v>552</v>
      </c>
      <c r="N81" s="13">
        <f t="shared" si="99"/>
        <v>1459.2</v>
      </c>
      <c r="O81" s="19">
        <f t="shared" si="108"/>
        <v>3403.2000000000003</v>
      </c>
      <c r="P81" s="13"/>
      <c r="Q81" s="19">
        <f t="shared" si="100"/>
        <v>10200</v>
      </c>
      <c r="R81" s="19">
        <v>0</v>
      </c>
      <c r="S81" s="19">
        <f t="shared" si="96"/>
        <v>2836.8</v>
      </c>
      <c r="T81" s="19">
        <f t="shared" si="109"/>
        <v>7363.2</v>
      </c>
      <c r="U81" s="43">
        <f t="shared" si="101"/>
        <v>45163.199999999997</v>
      </c>
      <c r="V81" s="64"/>
      <c r="W81" s="64"/>
    </row>
    <row r="82" spans="1:23" s="8" customFormat="1" ht="12">
      <c r="A82" s="42">
        <f t="shared" si="103"/>
        <v>54</v>
      </c>
      <c r="B82" s="12" t="s">
        <v>117</v>
      </c>
      <c r="C82" s="12" t="s">
        <v>79</v>
      </c>
      <c r="D82" s="11" t="s">
        <v>27</v>
      </c>
      <c r="E82" s="11" t="s">
        <v>31</v>
      </c>
      <c r="F82" s="30">
        <v>44197</v>
      </c>
      <c r="G82" s="30">
        <v>44561</v>
      </c>
      <c r="H82" s="13">
        <v>74000</v>
      </c>
      <c r="I82" s="13">
        <v>6121.2</v>
      </c>
      <c r="J82" s="13">
        <v>0</v>
      </c>
      <c r="K82" s="13">
        <f t="shared" si="98"/>
        <v>2123.8000000000002</v>
      </c>
      <c r="L82" s="19">
        <f t="shared" si="107"/>
        <v>5253.9999999999991</v>
      </c>
      <c r="M82" s="19">
        <f>62400*1.15%</f>
        <v>717.6</v>
      </c>
      <c r="N82" s="13">
        <f t="shared" si="99"/>
        <v>2249.6</v>
      </c>
      <c r="O82" s="19">
        <f t="shared" si="108"/>
        <v>5246.6</v>
      </c>
      <c r="P82" s="13"/>
      <c r="Q82" s="19">
        <f t="shared" si="100"/>
        <v>15591.6</v>
      </c>
      <c r="R82" s="19">
        <v>246</v>
      </c>
      <c r="S82" s="19">
        <f t="shared" si="96"/>
        <v>10740.599999999999</v>
      </c>
      <c r="T82" s="19">
        <f t="shared" si="109"/>
        <v>11218.2</v>
      </c>
      <c r="U82" s="43">
        <f t="shared" si="101"/>
        <v>63259.4</v>
      </c>
      <c r="V82" s="64"/>
      <c r="W82" s="64"/>
    </row>
    <row r="83" spans="1:23" s="8" customFormat="1" ht="12">
      <c r="A83" s="42">
        <f t="shared" si="103"/>
        <v>55</v>
      </c>
      <c r="B83" s="12" t="s">
        <v>118</v>
      </c>
      <c r="C83" s="12" t="s">
        <v>79</v>
      </c>
      <c r="D83" s="11" t="s">
        <v>27</v>
      </c>
      <c r="E83" s="11" t="s">
        <v>32</v>
      </c>
      <c r="F83" s="30">
        <v>44317</v>
      </c>
      <c r="G83" s="30">
        <v>44561</v>
      </c>
      <c r="H83" s="13">
        <v>24000</v>
      </c>
      <c r="I83" s="13">
        <v>0</v>
      </c>
      <c r="J83" s="13">
        <v>0</v>
      </c>
      <c r="K83" s="13">
        <f t="shared" si="98"/>
        <v>688.8</v>
      </c>
      <c r="L83" s="19">
        <f t="shared" si="107"/>
        <v>1703.9999999999998</v>
      </c>
      <c r="M83" s="19">
        <f t="shared" si="106"/>
        <v>276</v>
      </c>
      <c r="N83" s="13">
        <f t="shared" si="99"/>
        <v>729.6</v>
      </c>
      <c r="O83" s="19">
        <f t="shared" si="108"/>
        <v>1701.6000000000001</v>
      </c>
      <c r="P83" s="13"/>
      <c r="Q83" s="19">
        <f t="shared" si="100"/>
        <v>5100</v>
      </c>
      <c r="R83" s="19">
        <v>0</v>
      </c>
      <c r="S83" s="19">
        <f t="shared" si="96"/>
        <v>1418.4</v>
      </c>
      <c r="T83" s="19">
        <f t="shared" si="109"/>
        <v>3681.6</v>
      </c>
      <c r="U83" s="43">
        <f t="shared" si="101"/>
        <v>22581.599999999999</v>
      </c>
      <c r="V83" s="64"/>
      <c r="W83" s="64"/>
    </row>
    <row r="84" spans="1:23" s="8" customFormat="1" ht="12">
      <c r="A84" s="42">
        <f t="shared" si="103"/>
        <v>56</v>
      </c>
      <c r="B84" s="12" t="s">
        <v>119</v>
      </c>
      <c r="C84" s="12" t="s">
        <v>79</v>
      </c>
      <c r="D84" s="11" t="s">
        <v>27</v>
      </c>
      <c r="E84" s="11" t="s">
        <v>32</v>
      </c>
      <c r="F84" s="30">
        <v>44317</v>
      </c>
      <c r="G84" s="30">
        <v>44561</v>
      </c>
      <c r="H84" s="13">
        <v>12000</v>
      </c>
      <c r="I84" s="13">
        <v>0</v>
      </c>
      <c r="J84" s="13">
        <v>0</v>
      </c>
      <c r="K84" s="13">
        <f t="shared" si="98"/>
        <v>344.4</v>
      </c>
      <c r="L84" s="19">
        <f t="shared" si="107"/>
        <v>851.99999999999989</v>
      </c>
      <c r="M84" s="19">
        <f t="shared" si="106"/>
        <v>138</v>
      </c>
      <c r="N84" s="13">
        <f t="shared" si="99"/>
        <v>364.8</v>
      </c>
      <c r="O84" s="19">
        <f t="shared" si="108"/>
        <v>850.80000000000007</v>
      </c>
      <c r="P84" s="13"/>
      <c r="Q84" s="19">
        <f t="shared" si="100"/>
        <v>2550</v>
      </c>
      <c r="R84" s="19">
        <v>0</v>
      </c>
      <c r="S84" s="19">
        <f t="shared" si="96"/>
        <v>709.2</v>
      </c>
      <c r="T84" s="19">
        <f t="shared" si="109"/>
        <v>1840.8</v>
      </c>
      <c r="U84" s="43">
        <f t="shared" si="101"/>
        <v>11290.8</v>
      </c>
      <c r="V84" s="64"/>
      <c r="W84" s="64"/>
    </row>
    <row r="85" spans="1:23" s="8" customFormat="1" ht="12">
      <c r="A85" s="42">
        <f t="shared" si="103"/>
        <v>57</v>
      </c>
      <c r="B85" s="12" t="s">
        <v>120</v>
      </c>
      <c r="C85" s="12" t="s">
        <v>79</v>
      </c>
      <c r="D85" s="11" t="s">
        <v>27</v>
      </c>
      <c r="E85" s="11" t="s">
        <v>32</v>
      </c>
      <c r="F85" s="30">
        <v>44197</v>
      </c>
      <c r="G85" s="30">
        <v>44561</v>
      </c>
      <c r="H85" s="13">
        <v>21600</v>
      </c>
      <c r="I85" s="13">
        <v>0</v>
      </c>
      <c r="J85" s="13">
        <v>0</v>
      </c>
      <c r="K85" s="13">
        <f t="shared" si="98"/>
        <v>619.91999999999996</v>
      </c>
      <c r="L85" s="19">
        <f t="shared" si="107"/>
        <v>1533.6</v>
      </c>
      <c r="M85" s="19">
        <f t="shared" si="106"/>
        <v>248.4</v>
      </c>
      <c r="N85" s="13">
        <f t="shared" si="99"/>
        <v>656.64</v>
      </c>
      <c r="O85" s="19">
        <f t="shared" si="108"/>
        <v>1531.44</v>
      </c>
      <c r="P85" s="13"/>
      <c r="Q85" s="19">
        <f t="shared" si="100"/>
        <v>4590</v>
      </c>
      <c r="R85" s="19">
        <v>0</v>
      </c>
      <c r="S85" s="19">
        <f t="shared" si="96"/>
        <v>1276.56</v>
      </c>
      <c r="T85" s="19">
        <f t="shared" si="109"/>
        <v>3313.44</v>
      </c>
      <c r="U85" s="43">
        <f t="shared" si="101"/>
        <v>20323.439999999999</v>
      </c>
      <c r="V85" s="64"/>
      <c r="W85" s="64"/>
    </row>
    <row r="86" spans="1:23" s="8" customFormat="1" ht="12">
      <c r="A86" s="42">
        <f t="shared" si="103"/>
        <v>58</v>
      </c>
      <c r="B86" s="12" t="s">
        <v>121</v>
      </c>
      <c r="C86" s="12" t="s">
        <v>79</v>
      </c>
      <c r="D86" s="11" t="s">
        <v>27</v>
      </c>
      <c r="E86" s="11" t="s">
        <v>31</v>
      </c>
      <c r="F86" s="30">
        <v>44197</v>
      </c>
      <c r="G86" s="30">
        <v>44561</v>
      </c>
      <c r="H86" s="13">
        <v>30000</v>
      </c>
      <c r="I86" s="13">
        <v>0</v>
      </c>
      <c r="J86" s="13">
        <v>0</v>
      </c>
      <c r="K86" s="13">
        <f t="shared" si="98"/>
        <v>861</v>
      </c>
      <c r="L86" s="19">
        <f t="shared" si="107"/>
        <v>2130</v>
      </c>
      <c r="M86" s="19">
        <f t="shared" si="106"/>
        <v>345</v>
      </c>
      <c r="N86" s="13">
        <f t="shared" si="99"/>
        <v>912</v>
      </c>
      <c r="O86" s="19">
        <f t="shared" si="108"/>
        <v>2127</v>
      </c>
      <c r="P86" s="13"/>
      <c r="Q86" s="19">
        <f t="shared" si="100"/>
        <v>6375</v>
      </c>
      <c r="R86" s="19">
        <v>0</v>
      </c>
      <c r="S86" s="19">
        <f t="shared" si="96"/>
        <v>1773</v>
      </c>
      <c r="T86" s="19">
        <f t="shared" si="109"/>
        <v>4602</v>
      </c>
      <c r="U86" s="43">
        <f t="shared" si="101"/>
        <v>28227</v>
      </c>
      <c r="V86" s="64"/>
      <c r="W86" s="64"/>
    </row>
    <row r="87" spans="1:23" s="8" customFormat="1" ht="12">
      <c r="A87" s="42">
        <f t="shared" si="103"/>
        <v>59</v>
      </c>
      <c r="B87" s="12" t="s">
        <v>122</v>
      </c>
      <c r="C87" s="12" t="s">
        <v>79</v>
      </c>
      <c r="D87" s="11" t="s">
        <v>27</v>
      </c>
      <c r="E87" s="11" t="s">
        <v>31</v>
      </c>
      <c r="F87" s="30">
        <v>44197</v>
      </c>
      <c r="G87" s="30">
        <v>44561</v>
      </c>
      <c r="H87" s="13">
        <v>14000</v>
      </c>
      <c r="I87" s="13">
        <v>0</v>
      </c>
      <c r="J87" s="13">
        <v>0</v>
      </c>
      <c r="K87" s="13">
        <f t="shared" si="98"/>
        <v>401.8</v>
      </c>
      <c r="L87" s="19">
        <f t="shared" si="107"/>
        <v>993.99999999999989</v>
      </c>
      <c r="M87" s="19">
        <f t="shared" si="106"/>
        <v>161</v>
      </c>
      <c r="N87" s="13">
        <f t="shared" si="99"/>
        <v>425.6</v>
      </c>
      <c r="O87" s="19">
        <f t="shared" si="108"/>
        <v>992.6</v>
      </c>
      <c r="P87" s="13"/>
      <c r="Q87" s="19">
        <f t="shared" si="100"/>
        <v>2975</v>
      </c>
      <c r="R87" s="19">
        <v>0</v>
      </c>
      <c r="S87" s="19">
        <f t="shared" si="96"/>
        <v>827.40000000000009</v>
      </c>
      <c r="T87" s="19">
        <f t="shared" si="109"/>
        <v>2147.6</v>
      </c>
      <c r="U87" s="43">
        <f t="shared" si="101"/>
        <v>13172.6</v>
      </c>
      <c r="V87" s="64"/>
      <c r="W87" s="64"/>
    </row>
    <row r="88" spans="1:23" s="8" customFormat="1" ht="12">
      <c r="A88" s="42">
        <f t="shared" si="103"/>
        <v>60</v>
      </c>
      <c r="B88" s="12" t="s">
        <v>123</v>
      </c>
      <c r="C88" s="12" t="s">
        <v>79</v>
      </c>
      <c r="D88" s="11" t="s">
        <v>27</v>
      </c>
      <c r="E88" s="11" t="s">
        <v>31</v>
      </c>
      <c r="F88" s="30">
        <v>44197</v>
      </c>
      <c r="G88" s="30">
        <v>44561</v>
      </c>
      <c r="H88" s="13">
        <v>21600</v>
      </c>
      <c r="I88" s="13">
        <v>0</v>
      </c>
      <c r="J88" s="13">
        <v>0</v>
      </c>
      <c r="K88" s="13">
        <f t="shared" si="98"/>
        <v>619.91999999999996</v>
      </c>
      <c r="L88" s="19">
        <f t="shared" si="107"/>
        <v>1533.6</v>
      </c>
      <c r="M88" s="19">
        <f t="shared" si="106"/>
        <v>248.4</v>
      </c>
      <c r="N88" s="13">
        <f t="shared" si="99"/>
        <v>656.64</v>
      </c>
      <c r="O88" s="19">
        <f t="shared" si="108"/>
        <v>1531.44</v>
      </c>
      <c r="P88" s="13"/>
      <c r="Q88" s="19">
        <f t="shared" si="100"/>
        <v>4590</v>
      </c>
      <c r="R88" s="19">
        <v>0</v>
      </c>
      <c r="S88" s="19">
        <f t="shared" si="96"/>
        <v>1276.56</v>
      </c>
      <c r="T88" s="19">
        <f t="shared" si="109"/>
        <v>3313.44</v>
      </c>
      <c r="U88" s="43">
        <f t="shared" si="101"/>
        <v>20323.439999999999</v>
      </c>
      <c r="V88" s="64"/>
      <c r="W88" s="64"/>
    </row>
    <row r="89" spans="1:23" s="8" customFormat="1" ht="12">
      <c r="A89" s="42">
        <f t="shared" si="103"/>
        <v>61</v>
      </c>
      <c r="B89" s="12" t="s">
        <v>124</v>
      </c>
      <c r="C89" s="12" t="s">
        <v>79</v>
      </c>
      <c r="D89" s="11" t="s">
        <v>27</v>
      </c>
      <c r="E89" s="11" t="s">
        <v>31</v>
      </c>
      <c r="F89" s="30">
        <v>44197</v>
      </c>
      <c r="G89" s="30">
        <v>44561</v>
      </c>
      <c r="H89" s="13">
        <v>35200</v>
      </c>
      <c r="I89" s="13">
        <v>0</v>
      </c>
      <c r="J89" s="13">
        <v>0</v>
      </c>
      <c r="K89" s="13">
        <f t="shared" si="98"/>
        <v>1010.24</v>
      </c>
      <c r="L89" s="19">
        <f t="shared" si="107"/>
        <v>2499.1999999999998</v>
      </c>
      <c r="M89" s="19">
        <f t="shared" si="106"/>
        <v>404.8</v>
      </c>
      <c r="N89" s="13">
        <f t="shared" si="99"/>
        <v>1070.08</v>
      </c>
      <c r="O89" s="19">
        <f t="shared" si="108"/>
        <v>2495.6800000000003</v>
      </c>
      <c r="P89" s="13"/>
      <c r="Q89" s="19">
        <f t="shared" si="100"/>
        <v>7480</v>
      </c>
      <c r="R89" s="19">
        <v>0</v>
      </c>
      <c r="S89" s="19">
        <f t="shared" si="96"/>
        <v>2080.3199999999997</v>
      </c>
      <c r="T89" s="19">
        <f t="shared" si="109"/>
        <v>5399.68</v>
      </c>
      <c r="U89" s="43">
        <f t="shared" si="101"/>
        <v>33119.68</v>
      </c>
      <c r="V89" s="64"/>
      <c r="W89" s="64"/>
    </row>
    <row r="90" spans="1:23" s="8" customFormat="1" ht="12">
      <c r="A90" s="42">
        <f t="shared" si="103"/>
        <v>62</v>
      </c>
      <c r="B90" s="12" t="s">
        <v>519</v>
      </c>
      <c r="C90" s="12" t="s">
        <v>79</v>
      </c>
      <c r="D90" s="11" t="s">
        <v>27</v>
      </c>
      <c r="E90" s="11" t="s">
        <v>31</v>
      </c>
      <c r="F90" s="30">
        <v>44317</v>
      </c>
      <c r="G90" s="30">
        <v>44561</v>
      </c>
      <c r="H90" s="13">
        <v>60000</v>
      </c>
      <c r="I90" s="13">
        <v>3486.68</v>
      </c>
      <c r="J90" s="13">
        <v>0</v>
      </c>
      <c r="K90" s="13">
        <f t="shared" si="98"/>
        <v>1722</v>
      </c>
      <c r="L90" s="19">
        <f t="shared" si="107"/>
        <v>4260</v>
      </c>
      <c r="M90" s="19">
        <f t="shared" si="106"/>
        <v>690</v>
      </c>
      <c r="N90" s="13">
        <f t="shared" si="99"/>
        <v>1824</v>
      </c>
      <c r="O90" s="19">
        <f t="shared" si="108"/>
        <v>4254</v>
      </c>
      <c r="P90" s="13"/>
      <c r="Q90" s="19">
        <f t="shared" si="100"/>
        <v>12750</v>
      </c>
      <c r="R90" s="19">
        <v>0</v>
      </c>
      <c r="S90" s="19">
        <f t="shared" si="96"/>
        <v>7032.68</v>
      </c>
      <c r="T90" s="19">
        <f t="shared" si="109"/>
        <v>9204</v>
      </c>
      <c r="U90" s="43">
        <f t="shared" si="101"/>
        <v>52967.32</v>
      </c>
      <c r="V90" s="64"/>
      <c r="W90" s="64"/>
    </row>
    <row r="91" spans="1:23" s="8" customFormat="1" ht="12">
      <c r="A91" s="42">
        <f t="shared" si="103"/>
        <v>63</v>
      </c>
      <c r="B91" s="12" t="s">
        <v>125</v>
      </c>
      <c r="C91" s="12" t="s">
        <v>79</v>
      </c>
      <c r="D91" s="11" t="s">
        <v>27</v>
      </c>
      <c r="E91" s="11" t="s">
        <v>31</v>
      </c>
      <c r="F91" s="30">
        <v>44197</v>
      </c>
      <c r="G91" s="30">
        <v>44561</v>
      </c>
      <c r="H91" s="13">
        <v>21600</v>
      </c>
      <c r="I91" s="13">
        <v>0</v>
      </c>
      <c r="J91" s="13">
        <v>0</v>
      </c>
      <c r="K91" s="13">
        <f t="shared" si="98"/>
        <v>619.91999999999996</v>
      </c>
      <c r="L91" s="19">
        <f t="shared" si="107"/>
        <v>1533.6</v>
      </c>
      <c r="M91" s="19">
        <f t="shared" si="106"/>
        <v>248.4</v>
      </c>
      <c r="N91" s="13">
        <f t="shared" si="99"/>
        <v>656.64</v>
      </c>
      <c r="O91" s="19">
        <f t="shared" si="108"/>
        <v>1531.44</v>
      </c>
      <c r="P91" s="13"/>
      <c r="Q91" s="19">
        <f t="shared" si="100"/>
        <v>4590</v>
      </c>
      <c r="R91" s="19">
        <v>0</v>
      </c>
      <c r="S91" s="19">
        <f t="shared" si="96"/>
        <v>1276.56</v>
      </c>
      <c r="T91" s="19">
        <f t="shared" si="109"/>
        <v>3313.44</v>
      </c>
      <c r="U91" s="43">
        <f t="shared" si="101"/>
        <v>20323.439999999999</v>
      </c>
      <c r="V91" s="64"/>
      <c r="W91" s="64"/>
    </row>
    <row r="92" spans="1:23" s="8" customFormat="1" ht="12">
      <c r="A92" s="42">
        <f t="shared" si="103"/>
        <v>64</v>
      </c>
      <c r="B92" s="12" t="s">
        <v>520</v>
      </c>
      <c r="C92" s="12" t="s">
        <v>79</v>
      </c>
      <c r="D92" s="11" t="s">
        <v>27</v>
      </c>
      <c r="E92" s="11" t="s">
        <v>31</v>
      </c>
      <c r="F92" s="30">
        <v>44317</v>
      </c>
      <c r="G92" s="30">
        <v>44561</v>
      </c>
      <c r="H92" s="13">
        <v>104400</v>
      </c>
      <c r="I92" s="62">
        <v>13140.36</v>
      </c>
      <c r="J92" s="62">
        <v>0</v>
      </c>
      <c r="K92" s="13">
        <f t="shared" si="98"/>
        <v>2996.28</v>
      </c>
      <c r="L92" s="63">
        <f t="shared" si="107"/>
        <v>7412.4</v>
      </c>
      <c r="M92" s="19">
        <f>62400*1.15%</f>
        <v>717.6</v>
      </c>
      <c r="N92" s="13">
        <f t="shared" si="99"/>
        <v>3173.76</v>
      </c>
      <c r="O92" s="63">
        <f t="shared" si="108"/>
        <v>7401.96</v>
      </c>
      <c r="P92" s="62"/>
      <c r="Q92" s="19">
        <f t="shared" si="100"/>
        <v>21702</v>
      </c>
      <c r="R92" s="63">
        <v>0</v>
      </c>
      <c r="S92" s="19">
        <f t="shared" si="96"/>
        <v>19310.400000000001</v>
      </c>
      <c r="T92" s="63">
        <f t="shared" si="109"/>
        <v>15531.96</v>
      </c>
      <c r="U92" s="43">
        <f t="shared" si="101"/>
        <v>85089.600000000006</v>
      </c>
      <c r="V92" s="64"/>
      <c r="W92" s="64"/>
    </row>
    <row r="93" spans="1:23" s="8" customFormat="1" ht="12.75" customHeight="1">
      <c r="A93" s="42">
        <f t="shared" si="103"/>
        <v>65</v>
      </c>
      <c r="B93" s="12" t="s">
        <v>126</v>
      </c>
      <c r="C93" s="12" t="s">
        <v>79</v>
      </c>
      <c r="D93" s="11" t="s">
        <v>27</v>
      </c>
      <c r="E93" s="11" t="s">
        <v>31</v>
      </c>
      <c r="F93" s="30">
        <v>44197</v>
      </c>
      <c r="G93" s="30">
        <v>44561</v>
      </c>
      <c r="H93" s="13">
        <v>21600</v>
      </c>
      <c r="I93" s="13">
        <v>0</v>
      </c>
      <c r="J93" s="13">
        <v>0</v>
      </c>
      <c r="K93" s="13">
        <f t="shared" si="98"/>
        <v>619.91999999999996</v>
      </c>
      <c r="L93" s="19">
        <f t="shared" si="107"/>
        <v>1533.6</v>
      </c>
      <c r="M93" s="19">
        <f t="shared" ref="M93" si="110">H93*1.15%</f>
        <v>248.4</v>
      </c>
      <c r="N93" s="13">
        <f t="shared" si="99"/>
        <v>656.64</v>
      </c>
      <c r="O93" s="19">
        <f t="shared" si="108"/>
        <v>1531.44</v>
      </c>
      <c r="P93" s="13"/>
      <c r="Q93" s="19">
        <f t="shared" si="100"/>
        <v>4590</v>
      </c>
      <c r="R93" s="19">
        <v>0</v>
      </c>
      <c r="S93" s="19">
        <f t="shared" si="96"/>
        <v>1276.56</v>
      </c>
      <c r="T93" s="19">
        <f t="shared" si="109"/>
        <v>3313.44</v>
      </c>
      <c r="U93" s="43">
        <f t="shared" si="101"/>
        <v>20323.439999999999</v>
      </c>
      <c r="V93" s="64"/>
      <c r="W93" s="64"/>
    </row>
    <row r="94" spans="1:23" s="8" customFormat="1" ht="12">
      <c r="A94" s="42">
        <f t="shared" si="103"/>
        <v>66</v>
      </c>
      <c r="B94" s="12" t="s">
        <v>127</v>
      </c>
      <c r="C94" s="12" t="s">
        <v>79</v>
      </c>
      <c r="D94" s="11" t="s">
        <v>27</v>
      </c>
      <c r="E94" s="11" t="s">
        <v>32</v>
      </c>
      <c r="F94" s="30">
        <v>44197</v>
      </c>
      <c r="G94" s="30">
        <v>44561</v>
      </c>
      <c r="H94" s="13">
        <v>66000</v>
      </c>
      <c r="I94" s="13">
        <v>4615.76</v>
      </c>
      <c r="J94" s="13">
        <v>0</v>
      </c>
      <c r="K94" s="13">
        <f t="shared" si="98"/>
        <v>1894.2</v>
      </c>
      <c r="L94" s="19">
        <f t="shared" si="107"/>
        <v>4686</v>
      </c>
      <c r="M94" s="19">
        <f>62400*1.15%</f>
        <v>717.6</v>
      </c>
      <c r="N94" s="13">
        <f t="shared" si="99"/>
        <v>2006.4</v>
      </c>
      <c r="O94" s="19">
        <f t="shared" si="108"/>
        <v>4679.4000000000005</v>
      </c>
      <c r="P94" s="13"/>
      <c r="Q94" s="19">
        <f t="shared" si="100"/>
        <v>13983.600000000002</v>
      </c>
      <c r="R94" s="19">
        <v>0</v>
      </c>
      <c r="S94" s="19">
        <f t="shared" si="96"/>
        <v>8516.36</v>
      </c>
      <c r="T94" s="19">
        <f t="shared" si="109"/>
        <v>10083</v>
      </c>
      <c r="U94" s="43">
        <f t="shared" si="101"/>
        <v>57483.64</v>
      </c>
      <c r="V94" s="64"/>
      <c r="W94" s="64"/>
    </row>
    <row r="95" spans="1:23" s="8" customFormat="1" ht="12">
      <c r="A95" s="42">
        <f t="shared" si="103"/>
        <v>67</v>
      </c>
      <c r="B95" s="12" t="s">
        <v>128</v>
      </c>
      <c r="C95" s="12" t="s">
        <v>79</v>
      </c>
      <c r="D95" s="11" t="s">
        <v>27</v>
      </c>
      <c r="E95" s="11" t="s">
        <v>32</v>
      </c>
      <c r="F95" s="30">
        <v>44197</v>
      </c>
      <c r="G95" s="30">
        <v>44561</v>
      </c>
      <c r="H95" s="13">
        <v>12000</v>
      </c>
      <c r="I95" s="13">
        <v>0</v>
      </c>
      <c r="J95" s="13">
        <v>0</v>
      </c>
      <c r="K95" s="13">
        <f t="shared" si="98"/>
        <v>344.4</v>
      </c>
      <c r="L95" s="19">
        <f t="shared" si="107"/>
        <v>851.99999999999989</v>
      </c>
      <c r="M95" s="19">
        <f>H95*1.15%</f>
        <v>138</v>
      </c>
      <c r="N95" s="13">
        <f t="shared" si="99"/>
        <v>364.8</v>
      </c>
      <c r="O95" s="19">
        <f t="shared" si="108"/>
        <v>850.80000000000007</v>
      </c>
      <c r="P95" s="13"/>
      <c r="Q95" s="19">
        <f t="shared" si="100"/>
        <v>2550</v>
      </c>
      <c r="R95" s="19">
        <v>0</v>
      </c>
      <c r="S95" s="19">
        <f t="shared" si="96"/>
        <v>709.2</v>
      </c>
      <c r="T95" s="19">
        <f t="shared" si="109"/>
        <v>1840.8</v>
      </c>
      <c r="U95" s="43">
        <f t="shared" si="101"/>
        <v>11290.8</v>
      </c>
      <c r="V95" s="64"/>
      <c r="W95" s="64"/>
    </row>
    <row r="96" spans="1:23" s="8" customFormat="1" ht="12">
      <c r="A96" s="42">
        <f t="shared" si="103"/>
        <v>68</v>
      </c>
      <c r="B96" s="12" t="s">
        <v>129</v>
      </c>
      <c r="C96" s="12" t="s">
        <v>79</v>
      </c>
      <c r="D96" s="11" t="s">
        <v>27</v>
      </c>
      <c r="E96" s="11" t="s">
        <v>31</v>
      </c>
      <c r="F96" s="30">
        <v>44197</v>
      </c>
      <c r="G96" s="30">
        <v>44561</v>
      </c>
      <c r="H96" s="13">
        <v>24000</v>
      </c>
      <c r="I96" s="13">
        <v>2418.54</v>
      </c>
      <c r="J96" s="13">
        <v>0</v>
      </c>
      <c r="K96" s="13">
        <f t="shared" si="98"/>
        <v>688.8</v>
      </c>
      <c r="L96" s="19">
        <f t="shared" si="107"/>
        <v>1703.9999999999998</v>
      </c>
      <c r="M96" s="19">
        <f>H96*1.15%</f>
        <v>276</v>
      </c>
      <c r="N96" s="13">
        <f t="shared" si="99"/>
        <v>729.6</v>
      </c>
      <c r="O96" s="19">
        <f t="shared" si="108"/>
        <v>1701.6000000000001</v>
      </c>
      <c r="P96" s="13"/>
      <c r="Q96" s="19">
        <f t="shared" si="100"/>
        <v>5100</v>
      </c>
      <c r="R96" s="19">
        <v>0</v>
      </c>
      <c r="S96" s="19">
        <f t="shared" si="96"/>
        <v>3836.94</v>
      </c>
      <c r="T96" s="19">
        <f t="shared" si="109"/>
        <v>3681.6</v>
      </c>
      <c r="U96" s="43">
        <f t="shared" si="101"/>
        <v>20163.060000000001</v>
      </c>
      <c r="V96" s="64"/>
      <c r="W96" s="64"/>
    </row>
    <row r="97" spans="1:23" s="8" customFormat="1" ht="12">
      <c r="A97" s="42">
        <f t="shared" si="103"/>
        <v>69</v>
      </c>
      <c r="B97" s="12" t="s">
        <v>130</v>
      </c>
      <c r="C97" s="12" t="s">
        <v>79</v>
      </c>
      <c r="D97" s="11" t="s">
        <v>27</v>
      </c>
      <c r="E97" s="11" t="s">
        <v>31</v>
      </c>
      <c r="F97" s="30">
        <v>44197</v>
      </c>
      <c r="G97" s="30">
        <v>44561</v>
      </c>
      <c r="H97" s="13">
        <v>66000</v>
      </c>
      <c r="I97" s="13">
        <v>4615.76</v>
      </c>
      <c r="J97" s="13">
        <v>0</v>
      </c>
      <c r="K97" s="13">
        <f t="shared" si="98"/>
        <v>1894.2</v>
      </c>
      <c r="L97" s="19">
        <f t="shared" si="107"/>
        <v>4686</v>
      </c>
      <c r="M97" s="19">
        <f>62400*1.15%</f>
        <v>717.6</v>
      </c>
      <c r="N97" s="13">
        <f t="shared" si="99"/>
        <v>2006.4</v>
      </c>
      <c r="O97" s="19">
        <f t="shared" si="108"/>
        <v>4679.4000000000005</v>
      </c>
      <c r="P97" s="13"/>
      <c r="Q97" s="19">
        <f t="shared" si="100"/>
        <v>13983.600000000002</v>
      </c>
      <c r="R97" s="19">
        <v>0</v>
      </c>
      <c r="S97" s="19">
        <f t="shared" si="96"/>
        <v>8516.36</v>
      </c>
      <c r="T97" s="19">
        <f t="shared" si="109"/>
        <v>10083</v>
      </c>
      <c r="U97" s="43">
        <f t="shared" si="101"/>
        <v>57483.64</v>
      </c>
      <c r="V97" s="64"/>
      <c r="W97" s="64"/>
    </row>
    <row r="98" spans="1:23" s="8" customFormat="1" ht="12">
      <c r="A98" s="42">
        <f t="shared" si="103"/>
        <v>70</v>
      </c>
      <c r="B98" s="12" t="s">
        <v>131</v>
      </c>
      <c r="C98" s="12" t="s">
        <v>79</v>
      </c>
      <c r="D98" s="11" t="s">
        <v>27</v>
      </c>
      <c r="E98" s="11" t="s">
        <v>32</v>
      </c>
      <c r="F98" s="30">
        <v>44197</v>
      </c>
      <c r="G98" s="30">
        <v>44561</v>
      </c>
      <c r="H98" s="13">
        <v>12800</v>
      </c>
      <c r="I98" s="13">
        <v>0</v>
      </c>
      <c r="J98" s="13">
        <v>0</v>
      </c>
      <c r="K98" s="13">
        <f t="shared" si="98"/>
        <v>367.36</v>
      </c>
      <c r="L98" s="19">
        <f t="shared" si="107"/>
        <v>908.8</v>
      </c>
      <c r="M98" s="19">
        <f>H98*1.15%</f>
        <v>147.19999999999999</v>
      </c>
      <c r="N98" s="13">
        <f t="shared" si="99"/>
        <v>389.12</v>
      </c>
      <c r="O98" s="19">
        <f t="shared" si="108"/>
        <v>907.5200000000001</v>
      </c>
      <c r="P98" s="13"/>
      <c r="Q98" s="19">
        <f t="shared" si="100"/>
        <v>2720</v>
      </c>
      <c r="R98" s="19">
        <v>0</v>
      </c>
      <c r="S98" s="19">
        <f t="shared" si="96"/>
        <v>756.48</v>
      </c>
      <c r="T98" s="19">
        <f t="shared" si="109"/>
        <v>1963.52</v>
      </c>
      <c r="U98" s="43">
        <f t="shared" si="101"/>
        <v>12043.52</v>
      </c>
      <c r="V98" s="64"/>
      <c r="W98" s="64"/>
    </row>
    <row r="99" spans="1:23" s="8" customFormat="1" ht="12">
      <c r="A99" s="42">
        <f t="shared" si="103"/>
        <v>71</v>
      </c>
      <c r="B99" s="12" t="s">
        <v>132</v>
      </c>
      <c r="C99" s="12" t="s">
        <v>79</v>
      </c>
      <c r="D99" s="11" t="s">
        <v>27</v>
      </c>
      <c r="E99" s="11" t="s">
        <v>32</v>
      </c>
      <c r="F99" s="30">
        <v>44197</v>
      </c>
      <c r="G99" s="30">
        <v>44561</v>
      </c>
      <c r="H99" s="13">
        <v>4800</v>
      </c>
      <c r="I99" s="13">
        <v>0</v>
      </c>
      <c r="J99" s="13">
        <v>0</v>
      </c>
      <c r="K99" s="13">
        <f t="shared" si="98"/>
        <v>137.76</v>
      </c>
      <c r="L99" s="19">
        <f t="shared" si="107"/>
        <v>340.79999999999995</v>
      </c>
      <c r="M99" s="19">
        <f>H99*1.15%</f>
        <v>55.199999999999996</v>
      </c>
      <c r="N99" s="13">
        <f t="shared" si="99"/>
        <v>145.91999999999999</v>
      </c>
      <c r="O99" s="19">
        <f t="shared" si="108"/>
        <v>340.32000000000005</v>
      </c>
      <c r="P99" s="13"/>
      <c r="Q99" s="19">
        <f t="shared" si="100"/>
        <v>1020</v>
      </c>
      <c r="R99" s="19">
        <v>0</v>
      </c>
      <c r="S99" s="19">
        <f t="shared" si="96"/>
        <v>283.67999999999995</v>
      </c>
      <c r="T99" s="19">
        <f t="shared" si="109"/>
        <v>736.31999999999994</v>
      </c>
      <c r="U99" s="43">
        <f t="shared" si="101"/>
        <v>4516.32</v>
      </c>
      <c r="V99" s="64"/>
      <c r="W99" s="64"/>
    </row>
    <row r="100" spans="1:23" s="8" customFormat="1" ht="12">
      <c r="A100" s="51" t="s">
        <v>74</v>
      </c>
      <c r="B100" s="52"/>
      <c r="C100" s="52"/>
      <c r="D100" s="52"/>
      <c r="E100" s="53"/>
      <c r="F100" s="54"/>
      <c r="G100" s="54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6"/>
      <c r="V100" s="64"/>
      <c r="W100" s="64"/>
    </row>
    <row r="101" spans="1:23" s="8" customFormat="1" ht="12">
      <c r="A101" s="42">
        <f>1+A99</f>
        <v>72</v>
      </c>
      <c r="B101" s="12" t="s">
        <v>72</v>
      </c>
      <c r="C101" s="12" t="s">
        <v>73</v>
      </c>
      <c r="D101" s="11" t="s">
        <v>27</v>
      </c>
      <c r="E101" s="11" t="s">
        <v>32</v>
      </c>
      <c r="F101" s="30">
        <v>44197</v>
      </c>
      <c r="G101" s="30">
        <v>44561</v>
      </c>
      <c r="H101" s="13">
        <v>40000</v>
      </c>
      <c r="I101" s="13">
        <v>442.65</v>
      </c>
      <c r="J101" s="13">
        <v>0</v>
      </c>
      <c r="K101" s="13">
        <f t="shared" ref="K101" si="111">+H101*2.87%</f>
        <v>1148</v>
      </c>
      <c r="L101" s="19">
        <f t="shared" ref="L101" si="112">H101*7.1%</f>
        <v>2839.9999999999995</v>
      </c>
      <c r="M101" s="19">
        <f>H101*1.15%</f>
        <v>460</v>
      </c>
      <c r="N101" s="13">
        <f t="shared" ref="N101" si="113">+H101*3.04%</f>
        <v>1216</v>
      </c>
      <c r="O101" s="19">
        <f t="shared" ref="O101" si="114">H101*7.09%</f>
        <v>2836</v>
      </c>
      <c r="P101" s="13"/>
      <c r="Q101" s="19">
        <f t="shared" ref="Q101" si="115">K101+L101+M101+N101+O101</f>
        <v>8500</v>
      </c>
      <c r="R101" s="19">
        <v>0</v>
      </c>
      <c r="S101" s="19">
        <f t="shared" ref="S101" si="116">+K101+N101+P101+R101+I101+J101</f>
        <v>2806.65</v>
      </c>
      <c r="T101" s="19">
        <f t="shared" ref="T101" si="117">+O101+M101+L101</f>
        <v>6136</v>
      </c>
      <c r="U101" s="43">
        <f t="shared" ref="U101" si="118">+H101-S101</f>
        <v>37193.35</v>
      </c>
      <c r="V101" s="64"/>
      <c r="W101" s="64"/>
    </row>
    <row r="102" spans="1:23" s="8" customFormat="1" ht="12">
      <c r="A102" s="51" t="s">
        <v>30</v>
      </c>
      <c r="B102" s="52"/>
      <c r="C102" s="52"/>
      <c r="D102" s="52"/>
      <c r="E102" s="53"/>
      <c r="F102" s="54"/>
      <c r="G102" s="54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6"/>
      <c r="V102" s="64"/>
      <c r="W102" s="64"/>
    </row>
    <row r="103" spans="1:23" s="8" customFormat="1" ht="12">
      <c r="A103" s="42">
        <f>1+A101</f>
        <v>73</v>
      </c>
      <c r="B103" s="12" t="s">
        <v>28</v>
      </c>
      <c r="C103" s="12" t="s">
        <v>29</v>
      </c>
      <c r="D103" s="11" t="s">
        <v>27</v>
      </c>
      <c r="E103" s="11" t="s">
        <v>31</v>
      </c>
      <c r="F103" s="30">
        <v>44228</v>
      </c>
      <c r="G103" s="30">
        <v>44561</v>
      </c>
      <c r="H103" s="13">
        <v>30000</v>
      </c>
      <c r="I103" s="13">
        <v>0</v>
      </c>
      <c r="J103" s="13">
        <v>0</v>
      </c>
      <c r="K103" s="13">
        <f t="shared" ref="K103" si="119">+H103*2.87%</f>
        <v>861</v>
      </c>
      <c r="L103" s="19">
        <f t="shared" ref="L103" si="120">H103*7.1%</f>
        <v>2130</v>
      </c>
      <c r="M103" s="19">
        <f>H103*1.15%</f>
        <v>345</v>
      </c>
      <c r="N103" s="13">
        <f t="shared" ref="N103" si="121">+H103*3.04%</f>
        <v>912</v>
      </c>
      <c r="O103" s="19">
        <f t="shared" ref="O103" si="122">H103*7.09%</f>
        <v>2127</v>
      </c>
      <c r="P103" s="13"/>
      <c r="Q103" s="19">
        <f t="shared" ref="Q103" si="123">K103+L103+M103+N103+O103</f>
        <v>6375</v>
      </c>
      <c r="R103" s="19">
        <v>0</v>
      </c>
      <c r="S103" s="19">
        <f t="shared" ref="S103" si="124">+K103+N103+P103+R103+I103+J103</f>
        <v>1773</v>
      </c>
      <c r="T103" s="19">
        <f t="shared" ref="T103" si="125">+O103+M103+L103</f>
        <v>4602</v>
      </c>
      <c r="U103" s="43">
        <f t="shared" ref="U103" si="126">+H103-S103</f>
        <v>28227</v>
      </c>
      <c r="V103" s="64"/>
      <c r="W103" s="64"/>
    </row>
    <row r="104" spans="1:23">
      <c r="A104" s="83" t="s">
        <v>512</v>
      </c>
      <c r="B104" s="84"/>
      <c r="C104" s="84"/>
      <c r="D104" s="21"/>
      <c r="E104" s="21"/>
      <c r="F104" s="31"/>
      <c r="G104" s="31"/>
      <c r="H104" s="22"/>
      <c r="I104" s="22"/>
      <c r="J104" s="22"/>
      <c r="K104" s="22"/>
      <c r="L104" s="22"/>
      <c r="M104" s="22"/>
      <c r="N104" s="23"/>
      <c r="O104" s="22"/>
      <c r="P104" s="23"/>
      <c r="Q104" s="22"/>
      <c r="R104" s="22"/>
      <c r="S104" s="22"/>
      <c r="T104" s="24"/>
      <c r="U104" s="50"/>
      <c r="V104" s="64"/>
      <c r="W104" s="64"/>
    </row>
    <row r="105" spans="1:23" s="8" customFormat="1" ht="12">
      <c r="A105" s="51" t="s">
        <v>36</v>
      </c>
      <c r="B105" s="45"/>
      <c r="C105" s="45"/>
      <c r="D105" s="46"/>
      <c r="E105" s="46"/>
      <c r="F105" s="47"/>
      <c r="G105" s="47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9"/>
      <c r="V105" s="64"/>
      <c r="W105" s="64"/>
    </row>
    <row r="106" spans="1:23" s="8" customFormat="1" ht="12">
      <c r="A106" s="42">
        <f>1+A103</f>
        <v>74</v>
      </c>
      <c r="B106" s="12" t="s">
        <v>504</v>
      </c>
      <c r="C106" s="12" t="s">
        <v>501</v>
      </c>
      <c r="D106" s="11" t="s">
        <v>27</v>
      </c>
      <c r="E106" s="11" t="s">
        <v>32</v>
      </c>
      <c r="F106" s="30">
        <v>44256</v>
      </c>
      <c r="G106" s="30">
        <v>44561</v>
      </c>
      <c r="H106" s="13">
        <v>30000</v>
      </c>
      <c r="I106" s="13">
        <v>0</v>
      </c>
      <c r="J106" s="13">
        <v>0</v>
      </c>
      <c r="K106" s="13">
        <f t="shared" ref="K106" si="127">+H106*2.87%</f>
        <v>861</v>
      </c>
      <c r="L106" s="19">
        <f t="shared" ref="L106" si="128">H106*7.1%</f>
        <v>2130</v>
      </c>
      <c r="M106" s="19">
        <f>H106*1.15%</f>
        <v>345</v>
      </c>
      <c r="N106" s="13">
        <f t="shared" ref="N106" si="129">+H106*3.04%</f>
        <v>912</v>
      </c>
      <c r="O106" s="19">
        <f t="shared" ref="O106" si="130">H106*7.09%</f>
        <v>2127</v>
      </c>
      <c r="P106" s="13">
        <v>1190.1199999999999</v>
      </c>
      <c r="Q106" s="19">
        <f t="shared" ref="Q106" si="131">K106+L106+M106+N106+O106</f>
        <v>6375</v>
      </c>
      <c r="R106" s="19">
        <v>0</v>
      </c>
      <c r="S106" s="19">
        <f t="shared" ref="S106" si="132">+K106+N106+P106+R106+I106+J106</f>
        <v>2963.12</v>
      </c>
      <c r="T106" s="19">
        <f t="shared" ref="T106" si="133">+O106+M106+L106</f>
        <v>4602</v>
      </c>
      <c r="U106" s="43">
        <f t="shared" ref="U106" si="134">+H106-S106</f>
        <v>27036.880000000001</v>
      </c>
      <c r="V106" s="64"/>
      <c r="W106" s="64"/>
    </row>
    <row r="107" spans="1:23" s="8" customFormat="1" ht="12">
      <c r="A107" s="51" t="s">
        <v>55</v>
      </c>
      <c r="B107" s="45"/>
      <c r="C107" s="45"/>
      <c r="D107" s="46"/>
      <c r="E107" s="46"/>
      <c r="F107" s="47"/>
      <c r="G107" s="47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9"/>
      <c r="V107" s="64"/>
      <c r="W107" s="64"/>
    </row>
    <row r="108" spans="1:23" s="8" customFormat="1" ht="12">
      <c r="A108" s="42">
        <f>1+A106</f>
        <v>75</v>
      </c>
      <c r="B108" s="12" t="s">
        <v>509</v>
      </c>
      <c r="C108" s="12" t="s">
        <v>510</v>
      </c>
      <c r="D108" s="11" t="s">
        <v>27</v>
      </c>
      <c r="E108" s="11" t="s">
        <v>31</v>
      </c>
      <c r="F108" s="30">
        <v>44256</v>
      </c>
      <c r="G108" s="30">
        <v>44561</v>
      </c>
      <c r="H108" s="13">
        <v>22000</v>
      </c>
      <c r="I108" s="13">
        <v>0</v>
      </c>
      <c r="J108" s="13">
        <v>0</v>
      </c>
      <c r="K108" s="13">
        <f t="shared" ref="K108" si="135">+H108*2.87%</f>
        <v>631.4</v>
      </c>
      <c r="L108" s="19">
        <f t="shared" ref="L108" si="136">H108*7.1%</f>
        <v>1561.9999999999998</v>
      </c>
      <c r="M108" s="19">
        <f>H108*1.15%</f>
        <v>253</v>
      </c>
      <c r="N108" s="13">
        <f t="shared" ref="N108" si="137">+H108*3.04%</f>
        <v>668.8</v>
      </c>
      <c r="O108" s="19">
        <f t="shared" ref="O108" si="138">H108*7.09%</f>
        <v>1559.8000000000002</v>
      </c>
      <c r="P108" s="13"/>
      <c r="Q108" s="19">
        <f t="shared" ref="Q108" si="139">K108+L108+M108+N108+O108</f>
        <v>4675</v>
      </c>
      <c r="R108" s="19">
        <v>0</v>
      </c>
      <c r="S108" s="19">
        <f t="shared" ref="S108" si="140">+K108+N108+P108+R108+I108+J108</f>
        <v>1300.1999999999998</v>
      </c>
      <c r="T108" s="19">
        <f t="shared" ref="T108" si="141">+O108+M108+L108</f>
        <v>3374.8</v>
      </c>
      <c r="U108" s="43">
        <f t="shared" ref="U108" si="142">+H108-S108</f>
        <v>20699.8</v>
      </c>
      <c r="V108" s="64"/>
      <c r="W108" s="64"/>
    </row>
    <row r="109" spans="1:23" s="8" customFormat="1" ht="12">
      <c r="A109" s="51" t="s">
        <v>40</v>
      </c>
      <c r="B109" s="52"/>
      <c r="C109" s="52"/>
      <c r="D109" s="53"/>
      <c r="E109" s="53"/>
      <c r="F109" s="54"/>
      <c r="G109" s="54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6"/>
      <c r="V109" s="64"/>
      <c r="W109" s="64"/>
    </row>
    <row r="110" spans="1:23" s="8" customFormat="1" ht="12">
      <c r="A110" s="42">
        <f>1+A108</f>
        <v>76</v>
      </c>
      <c r="B110" s="12" t="s">
        <v>133</v>
      </c>
      <c r="C110" s="12" t="s">
        <v>79</v>
      </c>
      <c r="D110" s="11" t="s">
        <v>27</v>
      </c>
      <c r="E110" s="11" t="s">
        <v>31</v>
      </c>
      <c r="F110" s="30">
        <v>44317</v>
      </c>
      <c r="G110" s="30">
        <v>44561</v>
      </c>
      <c r="H110" s="13">
        <v>38880</v>
      </c>
      <c r="I110" s="13">
        <v>284.58</v>
      </c>
      <c r="J110" s="13">
        <v>0</v>
      </c>
      <c r="K110" s="13">
        <f t="shared" ref="K110" si="143">+H110*2.87%</f>
        <v>1115.856</v>
      </c>
      <c r="L110" s="19">
        <f t="shared" ref="L110" si="144">H110*7.1%</f>
        <v>2760.4799999999996</v>
      </c>
      <c r="M110" s="19">
        <f t="shared" ref="M110" si="145">H110*1.15%</f>
        <v>447.12</v>
      </c>
      <c r="N110" s="13">
        <f t="shared" ref="N110" si="146">+H110*3.04%</f>
        <v>1181.952</v>
      </c>
      <c r="O110" s="19">
        <f t="shared" ref="O110" si="147">H110*7.09%</f>
        <v>2756.5920000000001</v>
      </c>
      <c r="P110" s="13"/>
      <c r="Q110" s="19">
        <f t="shared" ref="Q110" si="148">K110+L110+M110+N110+O110</f>
        <v>8262</v>
      </c>
      <c r="R110" s="19">
        <v>0</v>
      </c>
      <c r="S110" s="19">
        <f t="shared" ref="S110" si="149">+K110+N110+P110+R110+I110+J110</f>
        <v>2582.3879999999999</v>
      </c>
      <c r="T110" s="19">
        <f t="shared" ref="T110" si="150">+O110+M110+L110</f>
        <v>5964.1919999999991</v>
      </c>
      <c r="U110" s="43">
        <f t="shared" ref="U110" si="151">+H110-S110</f>
        <v>36297.612000000001</v>
      </c>
      <c r="V110" s="64"/>
      <c r="W110" s="64"/>
    </row>
    <row r="111" spans="1:23" s="8" customFormat="1" ht="12">
      <c r="A111" s="42">
        <f>1+A110</f>
        <v>77</v>
      </c>
      <c r="B111" s="12" t="s">
        <v>134</v>
      </c>
      <c r="C111" s="12" t="s">
        <v>79</v>
      </c>
      <c r="D111" s="11" t="s">
        <v>27</v>
      </c>
      <c r="E111" s="11" t="s">
        <v>31</v>
      </c>
      <c r="F111" s="30">
        <v>44197</v>
      </c>
      <c r="G111" s="30">
        <v>44561</v>
      </c>
      <c r="H111" s="13">
        <v>30000</v>
      </c>
      <c r="I111" s="13">
        <v>0</v>
      </c>
      <c r="J111" s="13">
        <v>0</v>
      </c>
      <c r="K111" s="13">
        <f t="shared" ref="K111:K174" si="152">+H111*2.87%</f>
        <v>861</v>
      </c>
      <c r="L111" s="19">
        <f t="shared" ref="L111:L174" si="153">H111*7.1%</f>
        <v>2130</v>
      </c>
      <c r="M111" s="19">
        <f t="shared" ref="M111:M174" si="154">H111*1.15%</f>
        <v>345</v>
      </c>
      <c r="N111" s="13">
        <f t="shared" ref="N111:N174" si="155">+H111*3.04%</f>
        <v>912</v>
      </c>
      <c r="O111" s="19">
        <f t="shared" ref="O111:O174" si="156">H111*7.09%</f>
        <v>2127</v>
      </c>
      <c r="P111" s="13"/>
      <c r="Q111" s="19">
        <f t="shared" ref="Q111:Q174" si="157">K111+L111+M111+N111+O111</f>
        <v>6375</v>
      </c>
      <c r="R111" s="19">
        <v>0</v>
      </c>
      <c r="S111" s="19">
        <f t="shared" ref="S111:S174" si="158">+K111+N111+P111+R111+I111+J111</f>
        <v>1773</v>
      </c>
      <c r="T111" s="19">
        <f t="shared" ref="T111:T174" si="159">+O111+M111+L111</f>
        <v>4602</v>
      </c>
      <c r="U111" s="43">
        <f t="shared" ref="U111:U174" si="160">+H111-S111</f>
        <v>28227</v>
      </c>
      <c r="V111" s="64"/>
      <c r="W111" s="64"/>
    </row>
    <row r="112" spans="1:23" s="8" customFormat="1" ht="12">
      <c r="A112" s="42">
        <f>1+A111</f>
        <v>78</v>
      </c>
      <c r="B112" s="12" t="s">
        <v>135</v>
      </c>
      <c r="C112" s="12" t="s">
        <v>79</v>
      </c>
      <c r="D112" s="11" t="s">
        <v>27</v>
      </c>
      <c r="E112" s="11" t="s">
        <v>32</v>
      </c>
      <c r="F112" s="30">
        <v>44197</v>
      </c>
      <c r="G112" s="30">
        <v>44561</v>
      </c>
      <c r="H112" s="13">
        <v>90000</v>
      </c>
      <c r="I112" s="13">
        <v>9753.1200000000008</v>
      </c>
      <c r="J112" s="13">
        <v>0</v>
      </c>
      <c r="K112" s="13">
        <f t="shared" si="152"/>
        <v>2583</v>
      </c>
      <c r="L112" s="19">
        <f t="shared" si="153"/>
        <v>6389.9999999999991</v>
      </c>
      <c r="M112" s="19">
        <f>62400*1.15%</f>
        <v>717.6</v>
      </c>
      <c r="N112" s="13">
        <f t="shared" si="155"/>
        <v>2736</v>
      </c>
      <c r="O112" s="19">
        <f t="shared" si="156"/>
        <v>6381</v>
      </c>
      <c r="P112" s="13"/>
      <c r="Q112" s="19">
        <f t="shared" si="157"/>
        <v>18807.599999999999</v>
      </c>
      <c r="R112" s="19">
        <v>0</v>
      </c>
      <c r="S112" s="19">
        <f t="shared" si="158"/>
        <v>15072.12</v>
      </c>
      <c r="T112" s="19">
        <f t="shared" si="159"/>
        <v>13488.599999999999</v>
      </c>
      <c r="U112" s="43">
        <f t="shared" si="160"/>
        <v>74927.88</v>
      </c>
      <c r="V112" s="64"/>
      <c r="W112" s="64"/>
    </row>
    <row r="113" spans="1:23" s="8" customFormat="1" ht="12">
      <c r="A113" s="42">
        <f>1+A112</f>
        <v>79</v>
      </c>
      <c r="B113" s="12" t="s">
        <v>541</v>
      </c>
      <c r="C113" s="12" t="s">
        <v>79</v>
      </c>
      <c r="D113" s="11" t="s">
        <v>27</v>
      </c>
      <c r="E113" s="11" t="s">
        <v>32</v>
      </c>
      <c r="F113" s="30">
        <v>44440</v>
      </c>
      <c r="G113" s="30">
        <v>44561</v>
      </c>
      <c r="H113" s="13">
        <v>32000</v>
      </c>
      <c r="I113" s="13">
        <v>0</v>
      </c>
      <c r="J113" s="13"/>
      <c r="K113" s="13">
        <f t="shared" si="152"/>
        <v>918.4</v>
      </c>
      <c r="L113" s="19">
        <f t="shared" si="153"/>
        <v>2272</v>
      </c>
      <c r="M113" s="19">
        <f t="shared" si="154"/>
        <v>368</v>
      </c>
      <c r="N113" s="13">
        <f t="shared" si="155"/>
        <v>972.8</v>
      </c>
      <c r="O113" s="19">
        <f t="shared" si="156"/>
        <v>2268.8000000000002</v>
      </c>
      <c r="P113" s="13"/>
      <c r="Q113" s="19">
        <f t="shared" si="157"/>
        <v>6800</v>
      </c>
      <c r="R113" s="19">
        <v>0</v>
      </c>
      <c r="S113" s="19">
        <f t="shared" si="158"/>
        <v>1891.1999999999998</v>
      </c>
      <c r="T113" s="19">
        <f t="shared" si="159"/>
        <v>4908.8</v>
      </c>
      <c r="U113" s="43">
        <f t="shared" si="160"/>
        <v>30108.799999999999</v>
      </c>
      <c r="V113" s="64"/>
      <c r="W113" s="64"/>
    </row>
    <row r="114" spans="1:23" s="8" customFormat="1" ht="12">
      <c r="A114" s="42">
        <f t="shared" ref="A114:A176" si="161">1+A113</f>
        <v>80</v>
      </c>
      <c r="B114" s="12" t="s">
        <v>136</v>
      </c>
      <c r="C114" s="12" t="s">
        <v>79</v>
      </c>
      <c r="D114" s="11" t="s">
        <v>27</v>
      </c>
      <c r="E114" s="11" t="s">
        <v>32</v>
      </c>
      <c r="F114" s="30">
        <v>44197</v>
      </c>
      <c r="G114" s="30">
        <v>44561</v>
      </c>
      <c r="H114" s="13">
        <v>40000</v>
      </c>
      <c r="I114" s="13">
        <v>442.65</v>
      </c>
      <c r="J114" s="13">
        <v>0</v>
      </c>
      <c r="K114" s="13">
        <f t="shared" si="152"/>
        <v>1148</v>
      </c>
      <c r="L114" s="19">
        <f t="shared" si="153"/>
        <v>2839.9999999999995</v>
      </c>
      <c r="M114" s="19">
        <f t="shared" si="154"/>
        <v>460</v>
      </c>
      <c r="N114" s="13">
        <f t="shared" si="155"/>
        <v>1216</v>
      </c>
      <c r="O114" s="19">
        <f t="shared" si="156"/>
        <v>2836</v>
      </c>
      <c r="P114" s="13"/>
      <c r="Q114" s="19">
        <f t="shared" si="157"/>
        <v>8500</v>
      </c>
      <c r="R114" s="19">
        <v>35493.82</v>
      </c>
      <c r="S114" s="19">
        <f t="shared" si="158"/>
        <v>38300.47</v>
      </c>
      <c r="T114" s="19">
        <f t="shared" si="159"/>
        <v>6136</v>
      </c>
      <c r="U114" s="43">
        <f t="shared" si="160"/>
        <v>1699.5299999999988</v>
      </c>
      <c r="V114" s="64"/>
      <c r="W114" s="64"/>
    </row>
    <row r="115" spans="1:23" s="8" customFormat="1" ht="12">
      <c r="A115" s="42">
        <f t="shared" si="161"/>
        <v>81</v>
      </c>
      <c r="B115" s="12" t="s">
        <v>137</v>
      </c>
      <c r="C115" s="12" t="s">
        <v>79</v>
      </c>
      <c r="D115" s="11" t="s">
        <v>27</v>
      </c>
      <c r="E115" s="11" t="s">
        <v>32</v>
      </c>
      <c r="F115" s="30">
        <v>44197</v>
      </c>
      <c r="G115" s="30">
        <v>44561</v>
      </c>
      <c r="H115" s="13">
        <v>43200</v>
      </c>
      <c r="I115" s="13">
        <v>894.28</v>
      </c>
      <c r="J115" s="13">
        <v>0</v>
      </c>
      <c r="K115" s="13">
        <f t="shared" si="152"/>
        <v>1239.8399999999999</v>
      </c>
      <c r="L115" s="19">
        <f t="shared" si="153"/>
        <v>3067.2</v>
      </c>
      <c r="M115" s="19">
        <f t="shared" si="154"/>
        <v>496.8</v>
      </c>
      <c r="N115" s="13">
        <f t="shared" si="155"/>
        <v>1313.28</v>
      </c>
      <c r="O115" s="19">
        <f t="shared" si="156"/>
        <v>3062.88</v>
      </c>
      <c r="P115" s="13"/>
      <c r="Q115" s="19">
        <f t="shared" si="157"/>
        <v>9180</v>
      </c>
      <c r="R115" s="19">
        <v>0</v>
      </c>
      <c r="S115" s="19">
        <f t="shared" si="158"/>
        <v>3447.3999999999996</v>
      </c>
      <c r="T115" s="19">
        <f t="shared" si="159"/>
        <v>6626.88</v>
      </c>
      <c r="U115" s="43">
        <f t="shared" si="160"/>
        <v>39752.6</v>
      </c>
      <c r="V115" s="64"/>
      <c r="W115" s="64"/>
    </row>
    <row r="116" spans="1:23" s="8" customFormat="1" ht="12">
      <c r="A116" s="42">
        <f t="shared" si="161"/>
        <v>82</v>
      </c>
      <c r="B116" s="12" t="s">
        <v>537</v>
      </c>
      <c r="C116" s="12" t="s">
        <v>79</v>
      </c>
      <c r="D116" s="11" t="s">
        <v>27</v>
      </c>
      <c r="E116" s="11" t="s">
        <v>32</v>
      </c>
      <c r="F116" s="30">
        <v>44440</v>
      </c>
      <c r="G116" s="30">
        <v>44561</v>
      </c>
      <c r="H116" s="13">
        <v>36000</v>
      </c>
      <c r="I116" s="13">
        <v>0</v>
      </c>
      <c r="J116" s="13"/>
      <c r="K116" s="13">
        <f t="shared" si="152"/>
        <v>1033.2</v>
      </c>
      <c r="L116" s="19">
        <f t="shared" si="153"/>
        <v>2555.9999999999995</v>
      </c>
      <c r="M116" s="19">
        <f t="shared" si="154"/>
        <v>414</v>
      </c>
      <c r="N116" s="13">
        <f t="shared" si="155"/>
        <v>1094.4000000000001</v>
      </c>
      <c r="O116" s="19">
        <f t="shared" si="156"/>
        <v>2552.4</v>
      </c>
      <c r="P116" s="13"/>
      <c r="Q116" s="19">
        <f t="shared" si="157"/>
        <v>7650</v>
      </c>
      <c r="R116" s="19">
        <v>0</v>
      </c>
      <c r="S116" s="19">
        <f t="shared" si="158"/>
        <v>2127.6000000000004</v>
      </c>
      <c r="T116" s="19">
        <f t="shared" si="159"/>
        <v>5522.4</v>
      </c>
      <c r="U116" s="43">
        <f t="shared" si="160"/>
        <v>33872.400000000001</v>
      </c>
      <c r="V116" s="64"/>
      <c r="W116" s="64"/>
    </row>
    <row r="117" spans="1:23" s="8" customFormat="1" ht="12">
      <c r="A117" s="42">
        <f t="shared" si="161"/>
        <v>83</v>
      </c>
      <c r="B117" s="12" t="s">
        <v>138</v>
      </c>
      <c r="C117" s="12" t="s">
        <v>79</v>
      </c>
      <c r="D117" s="11" t="s">
        <v>27</v>
      </c>
      <c r="E117" s="11" t="s">
        <v>32</v>
      </c>
      <c r="F117" s="30">
        <v>44317</v>
      </c>
      <c r="G117" s="30">
        <v>44561</v>
      </c>
      <c r="H117" s="13">
        <v>9600</v>
      </c>
      <c r="I117" s="13">
        <v>0</v>
      </c>
      <c r="J117" s="13">
        <v>0</v>
      </c>
      <c r="K117" s="13">
        <f t="shared" si="152"/>
        <v>275.52</v>
      </c>
      <c r="L117" s="19">
        <f t="shared" si="153"/>
        <v>681.59999999999991</v>
      </c>
      <c r="M117" s="19">
        <f t="shared" si="154"/>
        <v>110.39999999999999</v>
      </c>
      <c r="N117" s="13">
        <f t="shared" si="155"/>
        <v>291.83999999999997</v>
      </c>
      <c r="O117" s="19">
        <f t="shared" si="156"/>
        <v>680.6400000000001</v>
      </c>
      <c r="P117" s="13"/>
      <c r="Q117" s="19">
        <f t="shared" si="157"/>
        <v>2040</v>
      </c>
      <c r="R117" s="19">
        <v>0</v>
      </c>
      <c r="S117" s="19">
        <f t="shared" si="158"/>
        <v>567.3599999999999</v>
      </c>
      <c r="T117" s="19">
        <f t="shared" si="159"/>
        <v>1472.6399999999999</v>
      </c>
      <c r="U117" s="43">
        <f t="shared" si="160"/>
        <v>9032.64</v>
      </c>
      <c r="V117" s="64"/>
      <c r="W117" s="64"/>
    </row>
    <row r="118" spans="1:23" s="8" customFormat="1" ht="12">
      <c r="A118" s="42">
        <f t="shared" si="161"/>
        <v>84</v>
      </c>
      <c r="B118" s="12" t="s">
        <v>139</v>
      </c>
      <c r="C118" s="12" t="s">
        <v>79</v>
      </c>
      <c r="D118" s="11" t="s">
        <v>27</v>
      </c>
      <c r="E118" s="11" t="s">
        <v>31</v>
      </c>
      <c r="F118" s="30">
        <v>44317</v>
      </c>
      <c r="G118" s="30">
        <v>44561</v>
      </c>
      <c r="H118" s="13">
        <v>38880</v>
      </c>
      <c r="I118" s="13">
        <v>284.58</v>
      </c>
      <c r="J118" s="13">
        <v>0</v>
      </c>
      <c r="K118" s="13">
        <f t="shared" si="152"/>
        <v>1115.856</v>
      </c>
      <c r="L118" s="19">
        <f t="shared" si="153"/>
        <v>2760.4799999999996</v>
      </c>
      <c r="M118" s="19">
        <f t="shared" si="154"/>
        <v>447.12</v>
      </c>
      <c r="N118" s="13">
        <f t="shared" si="155"/>
        <v>1181.952</v>
      </c>
      <c r="O118" s="19">
        <f t="shared" si="156"/>
        <v>2756.5920000000001</v>
      </c>
      <c r="P118" s="13"/>
      <c r="Q118" s="19">
        <f t="shared" si="157"/>
        <v>8262</v>
      </c>
      <c r="R118" s="19">
        <v>0</v>
      </c>
      <c r="S118" s="19">
        <f t="shared" si="158"/>
        <v>2582.3879999999999</v>
      </c>
      <c r="T118" s="19">
        <f t="shared" si="159"/>
        <v>5964.1919999999991</v>
      </c>
      <c r="U118" s="43">
        <f t="shared" si="160"/>
        <v>36297.612000000001</v>
      </c>
      <c r="V118" s="64"/>
      <c r="W118" s="64"/>
    </row>
    <row r="119" spans="1:23" s="8" customFormat="1" ht="12">
      <c r="A119" s="42">
        <f t="shared" si="161"/>
        <v>85</v>
      </c>
      <c r="B119" s="12" t="s">
        <v>543</v>
      </c>
      <c r="C119" s="12" t="s">
        <v>79</v>
      </c>
      <c r="D119" s="11" t="s">
        <v>27</v>
      </c>
      <c r="E119" s="11" t="s">
        <v>32</v>
      </c>
      <c r="F119" s="30">
        <v>44440</v>
      </c>
      <c r="G119" s="30">
        <v>44561</v>
      </c>
      <c r="H119" s="13">
        <v>12000</v>
      </c>
      <c r="I119" s="13">
        <v>0</v>
      </c>
      <c r="J119" s="13"/>
      <c r="K119" s="13">
        <f t="shared" si="152"/>
        <v>344.4</v>
      </c>
      <c r="L119" s="19">
        <f t="shared" si="153"/>
        <v>851.99999999999989</v>
      </c>
      <c r="M119" s="19">
        <f t="shared" si="154"/>
        <v>138</v>
      </c>
      <c r="N119" s="13">
        <f t="shared" si="155"/>
        <v>364.8</v>
      </c>
      <c r="O119" s="19">
        <f t="shared" si="156"/>
        <v>850.80000000000007</v>
      </c>
      <c r="P119" s="13"/>
      <c r="Q119" s="19">
        <f t="shared" si="157"/>
        <v>2550</v>
      </c>
      <c r="R119" s="19">
        <v>0</v>
      </c>
      <c r="S119" s="19">
        <f t="shared" si="158"/>
        <v>709.2</v>
      </c>
      <c r="T119" s="19">
        <f t="shared" si="159"/>
        <v>1840.8</v>
      </c>
      <c r="U119" s="43">
        <f t="shared" si="160"/>
        <v>11290.8</v>
      </c>
      <c r="V119" s="64"/>
      <c r="W119" s="64"/>
    </row>
    <row r="120" spans="1:23" s="8" customFormat="1" ht="12">
      <c r="A120" s="42">
        <f t="shared" si="161"/>
        <v>86</v>
      </c>
      <c r="B120" s="12" t="s">
        <v>536</v>
      </c>
      <c r="C120" s="12" t="s">
        <v>79</v>
      </c>
      <c r="D120" s="11" t="s">
        <v>27</v>
      </c>
      <c r="E120" s="11" t="s">
        <v>31</v>
      </c>
      <c r="F120" s="30">
        <v>44440</v>
      </c>
      <c r="G120" s="30">
        <v>44561</v>
      </c>
      <c r="H120" s="13">
        <v>46000</v>
      </c>
      <c r="I120" s="13">
        <v>1289.46</v>
      </c>
      <c r="J120" s="13"/>
      <c r="K120" s="13">
        <f t="shared" si="152"/>
        <v>1320.2</v>
      </c>
      <c r="L120" s="19">
        <f t="shared" si="153"/>
        <v>3265.9999999999995</v>
      </c>
      <c r="M120" s="19">
        <f t="shared" si="154"/>
        <v>529</v>
      </c>
      <c r="N120" s="13">
        <f t="shared" si="155"/>
        <v>1398.4</v>
      </c>
      <c r="O120" s="19">
        <f t="shared" si="156"/>
        <v>3261.4</v>
      </c>
      <c r="P120" s="13"/>
      <c r="Q120" s="19">
        <f t="shared" si="157"/>
        <v>9775</v>
      </c>
      <c r="R120" s="19">
        <v>0</v>
      </c>
      <c r="S120" s="19">
        <f t="shared" si="158"/>
        <v>4008.0600000000004</v>
      </c>
      <c r="T120" s="19">
        <f t="shared" si="159"/>
        <v>7056.4</v>
      </c>
      <c r="U120" s="43">
        <f t="shared" si="160"/>
        <v>41991.94</v>
      </c>
      <c r="V120" s="64"/>
      <c r="W120" s="64"/>
    </row>
    <row r="121" spans="1:23" s="8" customFormat="1" ht="12">
      <c r="A121" s="42">
        <f t="shared" si="161"/>
        <v>87</v>
      </c>
      <c r="B121" s="12" t="s">
        <v>140</v>
      </c>
      <c r="C121" s="12" t="s">
        <v>79</v>
      </c>
      <c r="D121" s="11" t="s">
        <v>27</v>
      </c>
      <c r="E121" s="11" t="s">
        <v>31</v>
      </c>
      <c r="F121" s="30">
        <v>44197</v>
      </c>
      <c r="G121" s="30">
        <v>44561</v>
      </c>
      <c r="H121" s="13">
        <v>21600</v>
      </c>
      <c r="I121" s="13">
        <v>0</v>
      </c>
      <c r="J121" s="13">
        <v>0</v>
      </c>
      <c r="K121" s="13">
        <f t="shared" si="152"/>
        <v>619.91999999999996</v>
      </c>
      <c r="L121" s="19">
        <f t="shared" si="153"/>
        <v>1533.6</v>
      </c>
      <c r="M121" s="19">
        <f t="shared" si="154"/>
        <v>248.4</v>
      </c>
      <c r="N121" s="13">
        <f t="shared" si="155"/>
        <v>656.64</v>
      </c>
      <c r="O121" s="19">
        <f t="shared" si="156"/>
        <v>1531.44</v>
      </c>
      <c r="P121" s="13"/>
      <c r="Q121" s="19">
        <f t="shared" si="157"/>
        <v>4590</v>
      </c>
      <c r="R121" s="19">
        <v>0</v>
      </c>
      <c r="S121" s="19">
        <f t="shared" si="158"/>
        <v>1276.56</v>
      </c>
      <c r="T121" s="19">
        <f t="shared" si="159"/>
        <v>3313.44</v>
      </c>
      <c r="U121" s="43">
        <f t="shared" si="160"/>
        <v>20323.439999999999</v>
      </c>
      <c r="V121" s="64"/>
      <c r="W121" s="64"/>
    </row>
    <row r="122" spans="1:23" s="8" customFormat="1" ht="12">
      <c r="A122" s="42">
        <f t="shared" si="161"/>
        <v>88</v>
      </c>
      <c r="B122" s="12" t="s">
        <v>141</v>
      </c>
      <c r="C122" s="12" t="s">
        <v>79</v>
      </c>
      <c r="D122" s="11" t="s">
        <v>27</v>
      </c>
      <c r="E122" s="11" t="s">
        <v>32</v>
      </c>
      <c r="F122" s="30">
        <v>44197</v>
      </c>
      <c r="G122" s="30">
        <v>44561</v>
      </c>
      <c r="H122" s="13">
        <v>30000</v>
      </c>
      <c r="I122" s="13">
        <v>0</v>
      </c>
      <c r="J122" s="13">
        <v>0</v>
      </c>
      <c r="K122" s="13">
        <f t="shared" si="152"/>
        <v>861</v>
      </c>
      <c r="L122" s="19">
        <f t="shared" si="153"/>
        <v>2130</v>
      </c>
      <c r="M122" s="19">
        <f t="shared" si="154"/>
        <v>345</v>
      </c>
      <c r="N122" s="13">
        <f t="shared" si="155"/>
        <v>912</v>
      </c>
      <c r="O122" s="19">
        <f t="shared" si="156"/>
        <v>2127</v>
      </c>
      <c r="P122" s="13"/>
      <c r="Q122" s="19">
        <f t="shared" si="157"/>
        <v>6375</v>
      </c>
      <c r="R122" s="19">
        <v>0</v>
      </c>
      <c r="S122" s="19">
        <f t="shared" si="158"/>
        <v>1773</v>
      </c>
      <c r="T122" s="19">
        <f t="shared" si="159"/>
        <v>4602</v>
      </c>
      <c r="U122" s="43">
        <f t="shared" si="160"/>
        <v>28227</v>
      </c>
      <c r="V122" s="64"/>
      <c r="W122" s="64"/>
    </row>
    <row r="123" spans="1:23" s="8" customFormat="1" ht="12">
      <c r="A123" s="42">
        <f t="shared" si="161"/>
        <v>89</v>
      </c>
      <c r="B123" s="12" t="s">
        <v>142</v>
      </c>
      <c r="C123" s="12" t="s">
        <v>79</v>
      </c>
      <c r="D123" s="11" t="s">
        <v>27</v>
      </c>
      <c r="E123" s="11" t="s">
        <v>32</v>
      </c>
      <c r="F123" s="30">
        <v>44197</v>
      </c>
      <c r="G123" s="30">
        <v>44561</v>
      </c>
      <c r="H123" s="13">
        <v>34800</v>
      </c>
      <c r="I123" s="13">
        <v>0</v>
      </c>
      <c r="J123" s="13">
        <v>0</v>
      </c>
      <c r="K123" s="13">
        <f t="shared" si="152"/>
        <v>998.76</v>
      </c>
      <c r="L123" s="19">
        <f t="shared" si="153"/>
        <v>2470.7999999999997</v>
      </c>
      <c r="M123" s="19">
        <f t="shared" si="154"/>
        <v>400.2</v>
      </c>
      <c r="N123" s="13">
        <f t="shared" si="155"/>
        <v>1057.92</v>
      </c>
      <c r="O123" s="19">
        <f t="shared" si="156"/>
        <v>2467.3200000000002</v>
      </c>
      <c r="P123" s="13"/>
      <c r="Q123" s="19">
        <f t="shared" si="157"/>
        <v>7395</v>
      </c>
      <c r="R123" s="19">
        <v>0</v>
      </c>
      <c r="S123" s="19">
        <f t="shared" si="158"/>
        <v>2056.6800000000003</v>
      </c>
      <c r="T123" s="19">
        <f t="shared" si="159"/>
        <v>5338.32</v>
      </c>
      <c r="U123" s="43">
        <f t="shared" si="160"/>
        <v>32743.32</v>
      </c>
      <c r="V123" s="64"/>
      <c r="W123" s="64"/>
    </row>
    <row r="124" spans="1:23" s="8" customFormat="1" ht="12">
      <c r="A124" s="42">
        <f t="shared" si="161"/>
        <v>90</v>
      </c>
      <c r="B124" s="12" t="s">
        <v>143</v>
      </c>
      <c r="C124" s="12" t="s">
        <v>79</v>
      </c>
      <c r="D124" s="11" t="s">
        <v>27</v>
      </c>
      <c r="E124" s="11" t="s">
        <v>31</v>
      </c>
      <c r="F124" s="30">
        <v>44317</v>
      </c>
      <c r="G124" s="30">
        <v>44561</v>
      </c>
      <c r="H124" s="13">
        <v>104400</v>
      </c>
      <c r="I124" s="13">
        <v>13140.36</v>
      </c>
      <c r="J124" s="13">
        <v>0</v>
      </c>
      <c r="K124" s="13">
        <f t="shared" si="152"/>
        <v>2996.28</v>
      </c>
      <c r="L124" s="19">
        <f t="shared" si="153"/>
        <v>7412.4</v>
      </c>
      <c r="M124" s="19">
        <f>62400*1.15%</f>
        <v>717.6</v>
      </c>
      <c r="N124" s="13">
        <f t="shared" si="155"/>
        <v>3173.76</v>
      </c>
      <c r="O124" s="19">
        <f t="shared" si="156"/>
        <v>7401.96</v>
      </c>
      <c r="P124" s="13"/>
      <c r="Q124" s="19">
        <f t="shared" si="157"/>
        <v>21702</v>
      </c>
      <c r="R124" s="19">
        <v>0</v>
      </c>
      <c r="S124" s="19">
        <f t="shared" si="158"/>
        <v>19310.400000000001</v>
      </c>
      <c r="T124" s="19">
        <f t="shared" si="159"/>
        <v>15531.96</v>
      </c>
      <c r="U124" s="43">
        <f t="shared" si="160"/>
        <v>85089.600000000006</v>
      </c>
      <c r="V124" s="64"/>
      <c r="W124" s="64"/>
    </row>
    <row r="125" spans="1:23" s="8" customFormat="1" ht="12">
      <c r="A125" s="42">
        <f t="shared" si="161"/>
        <v>91</v>
      </c>
      <c r="B125" s="12" t="s">
        <v>144</v>
      </c>
      <c r="C125" s="12" t="s">
        <v>79</v>
      </c>
      <c r="D125" s="11" t="s">
        <v>27</v>
      </c>
      <c r="E125" s="11" t="s">
        <v>32</v>
      </c>
      <c r="F125" s="30">
        <v>44197</v>
      </c>
      <c r="G125" s="30">
        <v>44561</v>
      </c>
      <c r="H125" s="13">
        <v>58000</v>
      </c>
      <c r="I125" s="13">
        <v>3110.32</v>
      </c>
      <c r="J125" s="13">
        <v>0</v>
      </c>
      <c r="K125" s="13">
        <f t="shared" si="152"/>
        <v>1664.6</v>
      </c>
      <c r="L125" s="19">
        <f t="shared" si="153"/>
        <v>4118</v>
      </c>
      <c r="M125" s="19">
        <f t="shared" si="154"/>
        <v>667</v>
      </c>
      <c r="N125" s="13">
        <f t="shared" si="155"/>
        <v>1763.2</v>
      </c>
      <c r="O125" s="19">
        <f t="shared" si="156"/>
        <v>4112.2</v>
      </c>
      <c r="P125" s="13"/>
      <c r="Q125" s="19">
        <f t="shared" si="157"/>
        <v>12325</v>
      </c>
      <c r="R125" s="19">
        <v>0</v>
      </c>
      <c r="S125" s="19">
        <f t="shared" si="158"/>
        <v>6538.1200000000008</v>
      </c>
      <c r="T125" s="19">
        <f t="shared" si="159"/>
        <v>8897.2000000000007</v>
      </c>
      <c r="U125" s="43">
        <f t="shared" si="160"/>
        <v>51461.88</v>
      </c>
      <c r="V125" s="64"/>
      <c r="W125" s="64"/>
    </row>
    <row r="126" spans="1:23" s="8" customFormat="1" ht="12">
      <c r="A126" s="42">
        <f t="shared" si="161"/>
        <v>92</v>
      </c>
      <c r="B126" s="12" t="s">
        <v>145</v>
      </c>
      <c r="C126" s="12" t="s">
        <v>79</v>
      </c>
      <c r="D126" s="11" t="s">
        <v>27</v>
      </c>
      <c r="E126" s="11" t="s">
        <v>31</v>
      </c>
      <c r="F126" s="30">
        <v>44197</v>
      </c>
      <c r="G126" s="30">
        <v>44561</v>
      </c>
      <c r="H126" s="13">
        <v>46080</v>
      </c>
      <c r="I126" s="13">
        <v>1300.75</v>
      </c>
      <c r="J126" s="13">
        <v>0</v>
      </c>
      <c r="K126" s="13">
        <f t="shared" si="152"/>
        <v>1322.4960000000001</v>
      </c>
      <c r="L126" s="19">
        <f t="shared" si="153"/>
        <v>3271.68</v>
      </c>
      <c r="M126" s="19">
        <f t="shared" si="154"/>
        <v>529.91999999999996</v>
      </c>
      <c r="N126" s="13">
        <f t="shared" si="155"/>
        <v>1400.8320000000001</v>
      </c>
      <c r="O126" s="19">
        <f t="shared" si="156"/>
        <v>3267.0720000000001</v>
      </c>
      <c r="P126" s="13"/>
      <c r="Q126" s="19">
        <f t="shared" si="157"/>
        <v>9792</v>
      </c>
      <c r="R126" s="19">
        <v>0</v>
      </c>
      <c r="S126" s="19">
        <f t="shared" si="158"/>
        <v>4024.0780000000004</v>
      </c>
      <c r="T126" s="19">
        <f t="shared" si="159"/>
        <v>7068.6720000000005</v>
      </c>
      <c r="U126" s="43">
        <f t="shared" si="160"/>
        <v>42055.921999999999</v>
      </c>
      <c r="V126" s="64"/>
      <c r="W126" s="64"/>
    </row>
    <row r="127" spans="1:23" s="8" customFormat="1" ht="12">
      <c r="A127" s="42">
        <f t="shared" si="161"/>
        <v>93</v>
      </c>
      <c r="B127" s="12" t="s">
        <v>540</v>
      </c>
      <c r="C127" s="12" t="s">
        <v>79</v>
      </c>
      <c r="D127" s="11" t="s">
        <v>27</v>
      </c>
      <c r="E127" s="11" t="s">
        <v>32</v>
      </c>
      <c r="F127" s="30">
        <v>44440</v>
      </c>
      <c r="G127" s="30">
        <v>44561</v>
      </c>
      <c r="H127" s="13">
        <v>32000</v>
      </c>
      <c r="I127" s="13">
        <v>0</v>
      </c>
      <c r="J127" s="13"/>
      <c r="K127" s="13">
        <f t="shared" si="152"/>
        <v>918.4</v>
      </c>
      <c r="L127" s="19">
        <f t="shared" si="153"/>
        <v>2272</v>
      </c>
      <c r="M127" s="19">
        <f t="shared" si="154"/>
        <v>368</v>
      </c>
      <c r="N127" s="13">
        <f t="shared" si="155"/>
        <v>972.8</v>
      </c>
      <c r="O127" s="19">
        <f t="shared" si="156"/>
        <v>2268.8000000000002</v>
      </c>
      <c r="P127" s="13"/>
      <c r="Q127" s="19">
        <f t="shared" si="157"/>
        <v>6800</v>
      </c>
      <c r="R127" s="19">
        <v>0</v>
      </c>
      <c r="S127" s="19">
        <f t="shared" si="158"/>
        <v>1891.1999999999998</v>
      </c>
      <c r="T127" s="19">
        <f t="shared" si="159"/>
        <v>4908.8</v>
      </c>
      <c r="U127" s="43">
        <f t="shared" si="160"/>
        <v>30108.799999999999</v>
      </c>
      <c r="V127" s="64"/>
      <c r="W127" s="64"/>
    </row>
    <row r="128" spans="1:23" s="8" customFormat="1" ht="12">
      <c r="A128" s="42">
        <f t="shared" si="161"/>
        <v>94</v>
      </c>
      <c r="B128" s="12" t="s">
        <v>146</v>
      </c>
      <c r="C128" s="12" t="s">
        <v>79</v>
      </c>
      <c r="D128" s="11" t="s">
        <v>27</v>
      </c>
      <c r="E128" s="11" t="s">
        <v>32</v>
      </c>
      <c r="F128" s="30">
        <v>44197</v>
      </c>
      <c r="G128" s="30">
        <v>44561</v>
      </c>
      <c r="H128" s="13">
        <v>54720</v>
      </c>
      <c r="I128" s="13">
        <v>2520.16</v>
      </c>
      <c r="J128" s="13">
        <v>0</v>
      </c>
      <c r="K128" s="13">
        <f t="shared" si="152"/>
        <v>1570.4639999999999</v>
      </c>
      <c r="L128" s="19">
        <f t="shared" si="153"/>
        <v>3885.1199999999994</v>
      </c>
      <c r="M128" s="19">
        <f t="shared" si="154"/>
        <v>629.28</v>
      </c>
      <c r="N128" s="13">
        <f t="shared" si="155"/>
        <v>1663.4880000000001</v>
      </c>
      <c r="O128" s="19">
        <f t="shared" si="156"/>
        <v>3879.6480000000001</v>
      </c>
      <c r="P128" s="13"/>
      <c r="Q128" s="19">
        <f t="shared" si="157"/>
        <v>11628</v>
      </c>
      <c r="R128" s="19">
        <v>0</v>
      </c>
      <c r="S128" s="19">
        <f t="shared" si="158"/>
        <v>5754.1120000000001</v>
      </c>
      <c r="T128" s="19">
        <f t="shared" si="159"/>
        <v>8394.0479999999989</v>
      </c>
      <c r="U128" s="43">
        <f t="shared" si="160"/>
        <v>48965.887999999999</v>
      </c>
      <c r="V128" s="64"/>
      <c r="W128" s="64"/>
    </row>
    <row r="129" spans="1:23" s="8" customFormat="1" ht="12">
      <c r="A129" s="42">
        <f t="shared" si="161"/>
        <v>95</v>
      </c>
      <c r="B129" s="12" t="s">
        <v>542</v>
      </c>
      <c r="C129" s="12" t="s">
        <v>79</v>
      </c>
      <c r="D129" s="11" t="s">
        <v>27</v>
      </c>
      <c r="E129" s="25" t="s">
        <v>31</v>
      </c>
      <c r="F129" s="30">
        <v>44440</v>
      </c>
      <c r="G129" s="30">
        <v>44561</v>
      </c>
      <c r="H129" s="26">
        <v>24000</v>
      </c>
      <c r="I129" s="13">
        <v>0</v>
      </c>
      <c r="J129" s="13"/>
      <c r="K129" s="13">
        <f t="shared" si="152"/>
        <v>688.8</v>
      </c>
      <c r="L129" s="19">
        <f t="shared" si="153"/>
        <v>1703.9999999999998</v>
      </c>
      <c r="M129" s="19">
        <f t="shared" si="154"/>
        <v>276</v>
      </c>
      <c r="N129" s="13">
        <f t="shared" si="155"/>
        <v>729.6</v>
      </c>
      <c r="O129" s="19">
        <f t="shared" si="156"/>
        <v>1701.6000000000001</v>
      </c>
      <c r="P129" s="13"/>
      <c r="Q129" s="19">
        <f t="shared" si="157"/>
        <v>5100</v>
      </c>
      <c r="R129" s="19">
        <v>0</v>
      </c>
      <c r="S129" s="19">
        <f t="shared" si="158"/>
        <v>1418.4</v>
      </c>
      <c r="T129" s="19">
        <f t="shared" si="159"/>
        <v>3681.6</v>
      </c>
      <c r="U129" s="43">
        <f t="shared" si="160"/>
        <v>22581.599999999999</v>
      </c>
      <c r="V129" s="64"/>
      <c r="W129" s="64"/>
    </row>
    <row r="130" spans="1:23" s="8" customFormat="1" ht="12">
      <c r="A130" s="42">
        <f t="shared" si="161"/>
        <v>96</v>
      </c>
      <c r="B130" s="12" t="s">
        <v>147</v>
      </c>
      <c r="C130" s="12" t="s">
        <v>79</v>
      </c>
      <c r="D130" s="11" t="s">
        <v>27</v>
      </c>
      <c r="E130" s="25" t="s">
        <v>32</v>
      </c>
      <c r="F130" s="30">
        <v>44317</v>
      </c>
      <c r="G130" s="30">
        <v>44561</v>
      </c>
      <c r="H130" s="26">
        <v>38880</v>
      </c>
      <c r="I130" s="13">
        <v>284.58</v>
      </c>
      <c r="J130" s="13">
        <v>0</v>
      </c>
      <c r="K130" s="13">
        <f t="shared" si="152"/>
        <v>1115.856</v>
      </c>
      <c r="L130" s="19">
        <f t="shared" si="153"/>
        <v>2760.4799999999996</v>
      </c>
      <c r="M130" s="19">
        <f t="shared" si="154"/>
        <v>447.12</v>
      </c>
      <c r="N130" s="13">
        <f t="shared" si="155"/>
        <v>1181.952</v>
      </c>
      <c r="O130" s="19">
        <f t="shared" si="156"/>
        <v>2756.5920000000001</v>
      </c>
      <c r="P130" s="13"/>
      <c r="Q130" s="19">
        <f t="shared" si="157"/>
        <v>8262</v>
      </c>
      <c r="R130" s="19">
        <v>0</v>
      </c>
      <c r="S130" s="19">
        <f t="shared" si="158"/>
        <v>2582.3879999999999</v>
      </c>
      <c r="T130" s="19">
        <f t="shared" si="159"/>
        <v>5964.1919999999991</v>
      </c>
      <c r="U130" s="43">
        <f t="shared" si="160"/>
        <v>36297.612000000001</v>
      </c>
      <c r="V130" s="64"/>
      <c r="W130" s="64"/>
    </row>
    <row r="131" spans="1:23" s="8" customFormat="1" ht="12">
      <c r="A131" s="42">
        <f t="shared" si="161"/>
        <v>97</v>
      </c>
      <c r="B131" s="12" t="s">
        <v>148</v>
      </c>
      <c r="C131" s="12" t="s">
        <v>79</v>
      </c>
      <c r="D131" s="11" t="s">
        <v>27</v>
      </c>
      <c r="E131" s="25" t="s">
        <v>31</v>
      </c>
      <c r="F131" s="30">
        <v>44197</v>
      </c>
      <c r="G131" s="30">
        <v>44561</v>
      </c>
      <c r="H131" s="26">
        <v>72000</v>
      </c>
      <c r="I131" s="13">
        <v>5744.84</v>
      </c>
      <c r="J131" s="13">
        <v>0</v>
      </c>
      <c r="K131" s="13">
        <f t="shared" si="152"/>
        <v>2066.4</v>
      </c>
      <c r="L131" s="19">
        <f t="shared" si="153"/>
        <v>5111.9999999999991</v>
      </c>
      <c r="M131" s="19">
        <f t="shared" ref="M131:M134" si="162">62400*1.15%</f>
        <v>717.6</v>
      </c>
      <c r="N131" s="13">
        <f t="shared" si="155"/>
        <v>2188.8000000000002</v>
      </c>
      <c r="O131" s="19">
        <f t="shared" si="156"/>
        <v>5104.8</v>
      </c>
      <c r="P131" s="13"/>
      <c r="Q131" s="19">
        <f t="shared" si="157"/>
        <v>15189.599999999999</v>
      </c>
      <c r="R131" s="19">
        <v>0</v>
      </c>
      <c r="S131" s="19">
        <f t="shared" si="158"/>
        <v>10000.040000000001</v>
      </c>
      <c r="T131" s="19">
        <f t="shared" si="159"/>
        <v>10934.4</v>
      </c>
      <c r="U131" s="43">
        <f t="shared" si="160"/>
        <v>61999.96</v>
      </c>
      <c r="V131" s="64"/>
      <c r="W131" s="64"/>
    </row>
    <row r="132" spans="1:23" s="8" customFormat="1" ht="12">
      <c r="A132" s="42">
        <f t="shared" si="161"/>
        <v>98</v>
      </c>
      <c r="B132" s="12" t="s">
        <v>149</v>
      </c>
      <c r="C132" s="12" t="s">
        <v>79</v>
      </c>
      <c r="D132" s="11" t="s">
        <v>27</v>
      </c>
      <c r="E132" s="25" t="s">
        <v>32</v>
      </c>
      <c r="F132" s="30">
        <v>44197</v>
      </c>
      <c r="G132" s="30">
        <v>44561</v>
      </c>
      <c r="H132" s="26">
        <v>104400</v>
      </c>
      <c r="I132" s="13">
        <v>13140.36</v>
      </c>
      <c r="J132" s="13">
        <v>0</v>
      </c>
      <c r="K132" s="13">
        <f t="shared" si="152"/>
        <v>2996.28</v>
      </c>
      <c r="L132" s="19">
        <f t="shared" si="153"/>
        <v>7412.4</v>
      </c>
      <c r="M132" s="19">
        <f t="shared" si="162"/>
        <v>717.6</v>
      </c>
      <c r="N132" s="13">
        <f t="shared" si="155"/>
        <v>3173.76</v>
      </c>
      <c r="O132" s="19">
        <f t="shared" si="156"/>
        <v>7401.96</v>
      </c>
      <c r="P132" s="13"/>
      <c r="Q132" s="19">
        <f t="shared" si="157"/>
        <v>21702</v>
      </c>
      <c r="R132" s="19">
        <v>0</v>
      </c>
      <c r="S132" s="19">
        <f t="shared" si="158"/>
        <v>19310.400000000001</v>
      </c>
      <c r="T132" s="19">
        <f t="shared" si="159"/>
        <v>15531.96</v>
      </c>
      <c r="U132" s="43">
        <f t="shared" si="160"/>
        <v>85089.600000000006</v>
      </c>
      <c r="V132" s="64"/>
      <c r="W132" s="64"/>
    </row>
    <row r="133" spans="1:23" s="8" customFormat="1" ht="12">
      <c r="A133" s="42">
        <f t="shared" si="161"/>
        <v>99</v>
      </c>
      <c r="B133" s="12" t="s">
        <v>524</v>
      </c>
      <c r="C133" s="12" t="s">
        <v>79</v>
      </c>
      <c r="D133" s="11" t="s">
        <v>27</v>
      </c>
      <c r="E133" s="25" t="s">
        <v>31</v>
      </c>
      <c r="F133" s="30">
        <v>44317</v>
      </c>
      <c r="G133" s="30">
        <v>44561</v>
      </c>
      <c r="H133" s="26">
        <v>104400</v>
      </c>
      <c r="I133" s="62">
        <v>13140.36</v>
      </c>
      <c r="J133" s="62">
        <v>0</v>
      </c>
      <c r="K133" s="13">
        <f t="shared" si="152"/>
        <v>2996.28</v>
      </c>
      <c r="L133" s="19">
        <f t="shared" si="153"/>
        <v>7412.4</v>
      </c>
      <c r="M133" s="19">
        <f t="shared" si="162"/>
        <v>717.6</v>
      </c>
      <c r="N133" s="13">
        <f t="shared" si="155"/>
        <v>3173.76</v>
      </c>
      <c r="O133" s="19">
        <f t="shared" si="156"/>
        <v>7401.96</v>
      </c>
      <c r="P133" s="13"/>
      <c r="Q133" s="19">
        <f t="shared" si="157"/>
        <v>21702</v>
      </c>
      <c r="R133" s="19">
        <v>0</v>
      </c>
      <c r="S133" s="19">
        <f t="shared" si="158"/>
        <v>19310.400000000001</v>
      </c>
      <c r="T133" s="19">
        <f t="shared" si="159"/>
        <v>15531.96</v>
      </c>
      <c r="U133" s="43">
        <f t="shared" si="160"/>
        <v>85089.600000000006</v>
      </c>
      <c r="V133" s="64"/>
      <c r="W133" s="64"/>
    </row>
    <row r="134" spans="1:23" s="8" customFormat="1" ht="12">
      <c r="A134" s="42">
        <f t="shared" si="161"/>
        <v>100</v>
      </c>
      <c r="B134" s="12" t="s">
        <v>150</v>
      </c>
      <c r="C134" s="12" t="s">
        <v>79</v>
      </c>
      <c r="D134" s="11" t="s">
        <v>27</v>
      </c>
      <c r="E134" s="25" t="s">
        <v>31</v>
      </c>
      <c r="F134" s="30">
        <v>44197</v>
      </c>
      <c r="G134" s="30">
        <v>44561</v>
      </c>
      <c r="H134" s="26">
        <v>64800</v>
      </c>
      <c r="I134" s="13">
        <v>4389.9399999999996</v>
      </c>
      <c r="J134" s="13">
        <v>0</v>
      </c>
      <c r="K134" s="13">
        <f t="shared" si="152"/>
        <v>1859.76</v>
      </c>
      <c r="L134" s="19">
        <f t="shared" si="153"/>
        <v>4600.7999999999993</v>
      </c>
      <c r="M134" s="19">
        <f t="shared" si="162"/>
        <v>717.6</v>
      </c>
      <c r="N134" s="13">
        <f t="shared" si="155"/>
        <v>1969.92</v>
      </c>
      <c r="O134" s="19">
        <f t="shared" si="156"/>
        <v>4594.3200000000006</v>
      </c>
      <c r="P134" s="13"/>
      <c r="Q134" s="19">
        <f t="shared" si="157"/>
        <v>13742.400000000001</v>
      </c>
      <c r="R134" s="19">
        <v>0</v>
      </c>
      <c r="S134" s="19">
        <f t="shared" si="158"/>
        <v>8219.619999999999</v>
      </c>
      <c r="T134" s="19">
        <f t="shared" si="159"/>
        <v>9912.7200000000012</v>
      </c>
      <c r="U134" s="43">
        <f t="shared" si="160"/>
        <v>56580.380000000005</v>
      </c>
      <c r="V134" s="64"/>
      <c r="W134" s="64"/>
    </row>
    <row r="135" spans="1:23" s="8" customFormat="1" ht="12">
      <c r="A135" s="42">
        <f t="shared" si="161"/>
        <v>101</v>
      </c>
      <c r="B135" s="12" t="s">
        <v>151</v>
      </c>
      <c r="C135" s="12" t="s">
        <v>79</v>
      </c>
      <c r="D135" s="11" t="s">
        <v>27</v>
      </c>
      <c r="E135" s="11" t="s">
        <v>31</v>
      </c>
      <c r="F135" s="30">
        <v>44197</v>
      </c>
      <c r="G135" s="30">
        <v>44561</v>
      </c>
      <c r="H135" s="13">
        <v>30000</v>
      </c>
      <c r="I135" s="13">
        <v>0</v>
      </c>
      <c r="J135" s="13">
        <v>0</v>
      </c>
      <c r="K135" s="13">
        <f t="shared" si="152"/>
        <v>861</v>
      </c>
      <c r="L135" s="19">
        <f t="shared" si="153"/>
        <v>2130</v>
      </c>
      <c r="M135" s="19">
        <f t="shared" si="154"/>
        <v>345</v>
      </c>
      <c r="N135" s="13">
        <f t="shared" si="155"/>
        <v>912</v>
      </c>
      <c r="O135" s="19">
        <f t="shared" si="156"/>
        <v>2127</v>
      </c>
      <c r="P135" s="13"/>
      <c r="Q135" s="19">
        <f t="shared" si="157"/>
        <v>6375</v>
      </c>
      <c r="R135" s="19">
        <v>0</v>
      </c>
      <c r="S135" s="19">
        <f t="shared" si="158"/>
        <v>1773</v>
      </c>
      <c r="T135" s="19">
        <f t="shared" si="159"/>
        <v>4602</v>
      </c>
      <c r="U135" s="43">
        <f t="shared" si="160"/>
        <v>28227</v>
      </c>
      <c r="V135" s="64"/>
      <c r="W135" s="64"/>
    </row>
    <row r="136" spans="1:23" s="8" customFormat="1" ht="12">
      <c r="A136" s="42">
        <f t="shared" si="161"/>
        <v>102</v>
      </c>
      <c r="B136" s="12" t="s">
        <v>152</v>
      </c>
      <c r="C136" s="12" t="s">
        <v>79</v>
      </c>
      <c r="D136" s="11" t="s">
        <v>27</v>
      </c>
      <c r="E136" s="11" t="s">
        <v>31</v>
      </c>
      <c r="F136" s="30">
        <v>44197</v>
      </c>
      <c r="G136" s="30">
        <v>44561</v>
      </c>
      <c r="H136" s="13">
        <v>30000</v>
      </c>
      <c r="I136" s="13">
        <v>0</v>
      </c>
      <c r="J136" s="13">
        <v>0</v>
      </c>
      <c r="K136" s="13">
        <f t="shared" si="152"/>
        <v>861</v>
      </c>
      <c r="L136" s="19">
        <f t="shared" si="153"/>
        <v>2130</v>
      </c>
      <c r="M136" s="19">
        <f t="shared" si="154"/>
        <v>345</v>
      </c>
      <c r="N136" s="13">
        <f t="shared" si="155"/>
        <v>912</v>
      </c>
      <c r="O136" s="19">
        <f t="shared" si="156"/>
        <v>2127</v>
      </c>
      <c r="P136" s="13"/>
      <c r="Q136" s="19">
        <f t="shared" si="157"/>
        <v>6375</v>
      </c>
      <c r="R136" s="19">
        <v>0</v>
      </c>
      <c r="S136" s="19">
        <f t="shared" si="158"/>
        <v>1773</v>
      </c>
      <c r="T136" s="19">
        <f t="shared" si="159"/>
        <v>4602</v>
      </c>
      <c r="U136" s="43">
        <f t="shared" si="160"/>
        <v>28227</v>
      </c>
      <c r="V136" s="64"/>
      <c r="W136" s="64"/>
    </row>
    <row r="137" spans="1:23" s="8" customFormat="1" ht="12">
      <c r="A137" s="42">
        <f t="shared" si="161"/>
        <v>103</v>
      </c>
      <c r="B137" s="12" t="s">
        <v>153</v>
      </c>
      <c r="C137" s="12" t="s">
        <v>79</v>
      </c>
      <c r="D137" s="11" t="s">
        <v>27</v>
      </c>
      <c r="E137" s="11" t="s">
        <v>31</v>
      </c>
      <c r="F137" s="30">
        <v>44197</v>
      </c>
      <c r="G137" s="30">
        <v>44561</v>
      </c>
      <c r="H137" s="13">
        <v>90000</v>
      </c>
      <c r="I137" s="13">
        <v>9753.1200000000008</v>
      </c>
      <c r="J137" s="13">
        <v>0</v>
      </c>
      <c r="K137" s="13">
        <f t="shared" si="152"/>
        <v>2583</v>
      </c>
      <c r="L137" s="19">
        <f t="shared" si="153"/>
        <v>6389.9999999999991</v>
      </c>
      <c r="M137" s="19">
        <f t="shared" ref="M137" si="163">62400*1.15%</f>
        <v>717.6</v>
      </c>
      <c r="N137" s="13">
        <f t="shared" si="155"/>
        <v>2736</v>
      </c>
      <c r="O137" s="19">
        <f t="shared" si="156"/>
        <v>6381</v>
      </c>
      <c r="P137" s="13"/>
      <c r="Q137" s="19">
        <f t="shared" si="157"/>
        <v>18807.599999999999</v>
      </c>
      <c r="R137" s="19">
        <v>0</v>
      </c>
      <c r="S137" s="19">
        <f t="shared" si="158"/>
        <v>15072.12</v>
      </c>
      <c r="T137" s="19">
        <f t="shared" si="159"/>
        <v>13488.599999999999</v>
      </c>
      <c r="U137" s="43">
        <f t="shared" si="160"/>
        <v>74927.88</v>
      </c>
      <c r="V137" s="64"/>
      <c r="W137" s="64"/>
    </row>
    <row r="138" spans="1:23" s="8" customFormat="1" ht="12">
      <c r="A138" s="42">
        <f t="shared" si="161"/>
        <v>104</v>
      </c>
      <c r="B138" s="12" t="s">
        <v>539</v>
      </c>
      <c r="C138" s="12" t="s">
        <v>79</v>
      </c>
      <c r="D138" s="11" t="s">
        <v>27</v>
      </c>
      <c r="E138" s="11" t="s">
        <v>32</v>
      </c>
      <c r="F138" s="30">
        <v>44440</v>
      </c>
      <c r="G138" s="30">
        <v>44561</v>
      </c>
      <c r="H138" s="13">
        <v>32000</v>
      </c>
      <c r="I138" s="13">
        <v>0</v>
      </c>
      <c r="J138" s="13"/>
      <c r="K138" s="13">
        <f t="shared" si="152"/>
        <v>918.4</v>
      </c>
      <c r="L138" s="19">
        <f t="shared" si="153"/>
        <v>2272</v>
      </c>
      <c r="M138" s="19">
        <f t="shared" si="154"/>
        <v>368</v>
      </c>
      <c r="N138" s="13">
        <f t="shared" si="155"/>
        <v>972.8</v>
      </c>
      <c r="O138" s="19">
        <f t="shared" si="156"/>
        <v>2268.8000000000002</v>
      </c>
      <c r="P138" s="13"/>
      <c r="Q138" s="19">
        <f t="shared" si="157"/>
        <v>6800</v>
      </c>
      <c r="R138" s="19">
        <v>0</v>
      </c>
      <c r="S138" s="19">
        <f t="shared" si="158"/>
        <v>1891.1999999999998</v>
      </c>
      <c r="T138" s="19">
        <f t="shared" si="159"/>
        <v>4908.8</v>
      </c>
      <c r="U138" s="43">
        <f t="shared" si="160"/>
        <v>30108.799999999999</v>
      </c>
      <c r="V138" s="64"/>
      <c r="W138" s="64"/>
    </row>
    <row r="139" spans="1:23" s="8" customFormat="1" ht="12">
      <c r="A139" s="42">
        <f t="shared" si="161"/>
        <v>105</v>
      </c>
      <c r="B139" s="12" t="s">
        <v>154</v>
      </c>
      <c r="C139" s="12" t="s">
        <v>79</v>
      </c>
      <c r="D139" s="11" t="s">
        <v>27</v>
      </c>
      <c r="E139" s="11" t="s">
        <v>31</v>
      </c>
      <c r="F139" s="30">
        <v>44197</v>
      </c>
      <c r="G139" s="30">
        <v>44561</v>
      </c>
      <c r="H139" s="13">
        <v>33600</v>
      </c>
      <c r="I139" s="13">
        <v>0</v>
      </c>
      <c r="J139" s="13">
        <v>0</v>
      </c>
      <c r="K139" s="13">
        <f t="shared" si="152"/>
        <v>964.32</v>
      </c>
      <c r="L139" s="19">
        <f t="shared" si="153"/>
        <v>2385.6</v>
      </c>
      <c r="M139" s="19">
        <f t="shared" si="154"/>
        <v>386.4</v>
      </c>
      <c r="N139" s="13">
        <f t="shared" si="155"/>
        <v>1021.44</v>
      </c>
      <c r="O139" s="19">
        <f t="shared" si="156"/>
        <v>2382.2400000000002</v>
      </c>
      <c r="P139" s="13"/>
      <c r="Q139" s="19">
        <f t="shared" si="157"/>
        <v>7140</v>
      </c>
      <c r="R139" s="19">
        <v>1306</v>
      </c>
      <c r="S139" s="19">
        <f t="shared" si="158"/>
        <v>3291.76</v>
      </c>
      <c r="T139" s="19">
        <f t="shared" si="159"/>
        <v>5154.24</v>
      </c>
      <c r="U139" s="43">
        <f t="shared" si="160"/>
        <v>30308.239999999998</v>
      </c>
      <c r="V139" s="64"/>
      <c r="W139" s="64"/>
    </row>
    <row r="140" spans="1:23" s="8" customFormat="1" ht="12">
      <c r="A140" s="42">
        <f t="shared" si="161"/>
        <v>106</v>
      </c>
      <c r="B140" s="12" t="s">
        <v>538</v>
      </c>
      <c r="C140" s="12" t="s">
        <v>79</v>
      </c>
      <c r="D140" s="11" t="s">
        <v>27</v>
      </c>
      <c r="E140" s="11" t="s">
        <v>31</v>
      </c>
      <c r="F140" s="30">
        <v>44440</v>
      </c>
      <c r="G140" s="30">
        <v>44561</v>
      </c>
      <c r="H140" s="13">
        <v>32000</v>
      </c>
      <c r="I140" s="13">
        <v>0</v>
      </c>
      <c r="J140" s="13"/>
      <c r="K140" s="13">
        <f t="shared" si="152"/>
        <v>918.4</v>
      </c>
      <c r="L140" s="19">
        <f t="shared" si="153"/>
        <v>2272</v>
      </c>
      <c r="M140" s="19">
        <f t="shared" si="154"/>
        <v>368</v>
      </c>
      <c r="N140" s="13">
        <f t="shared" si="155"/>
        <v>972.8</v>
      </c>
      <c r="O140" s="19">
        <f t="shared" si="156"/>
        <v>2268.8000000000002</v>
      </c>
      <c r="P140" s="13"/>
      <c r="Q140" s="19">
        <f t="shared" si="157"/>
        <v>6800</v>
      </c>
      <c r="R140" s="19">
        <v>0</v>
      </c>
      <c r="S140" s="19">
        <f t="shared" si="158"/>
        <v>1891.1999999999998</v>
      </c>
      <c r="T140" s="19">
        <f t="shared" si="159"/>
        <v>4908.8</v>
      </c>
      <c r="U140" s="43">
        <f t="shared" si="160"/>
        <v>30108.799999999999</v>
      </c>
      <c r="V140" s="64"/>
      <c r="W140" s="64"/>
    </row>
    <row r="141" spans="1:23" s="8" customFormat="1" ht="12">
      <c r="A141" s="42">
        <f t="shared" si="161"/>
        <v>107</v>
      </c>
      <c r="B141" s="12" t="s">
        <v>155</v>
      </c>
      <c r="C141" s="12" t="s">
        <v>79</v>
      </c>
      <c r="D141" s="11" t="s">
        <v>27</v>
      </c>
      <c r="E141" s="11" t="s">
        <v>31</v>
      </c>
      <c r="F141" s="30">
        <v>44317</v>
      </c>
      <c r="G141" s="30">
        <v>44561</v>
      </c>
      <c r="H141" s="13">
        <v>90000</v>
      </c>
      <c r="I141" s="13">
        <v>9753.1200000000008</v>
      </c>
      <c r="J141" s="13">
        <v>0</v>
      </c>
      <c r="K141" s="13">
        <f t="shared" si="152"/>
        <v>2583</v>
      </c>
      <c r="L141" s="19">
        <f t="shared" si="153"/>
        <v>6389.9999999999991</v>
      </c>
      <c r="M141" s="19">
        <f t="shared" ref="M141" si="164">62400*1.15%</f>
        <v>717.6</v>
      </c>
      <c r="N141" s="13">
        <f t="shared" si="155"/>
        <v>2736</v>
      </c>
      <c r="O141" s="19">
        <f t="shared" si="156"/>
        <v>6381</v>
      </c>
      <c r="P141" s="13"/>
      <c r="Q141" s="19">
        <f t="shared" si="157"/>
        <v>18807.599999999999</v>
      </c>
      <c r="R141" s="19">
        <v>0</v>
      </c>
      <c r="S141" s="19">
        <f t="shared" si="158"/>
        <v>15072.12</v>
      </c>
      <c r="T141" s="19">
        <f t="shared" si="159"/>
        <v>13488.599999999999</v>
      </c>
      <c r="U141" s="43">
        <f t="shared" si="160"/>
        <v>74927.88</v>
      </c>
      <c r="V141" s="64"/>
      <c r="W141" s="64"/>
    </row>
    <row r="142" spans="1:23" s="8" customFormat="1" ht="12">
      <c r="A142" s="42">
        <f t="shared" si="161"/>
        <v>108</v>
      </c>
      <c r="B142" s="12" t="s">
        <v>156</v>
      </c>
      <c r="C142" s="12" t="s">
        <v>79</v>
      </c>
      <c r="D142" s="11" t="s">
        <v>27</v>
      </c>
      <c r="E142" s="11" t="s">
        <v>31</v>
      </c>
      <c r="F142" s="30">
        <v>44197</v>
      </c>
      <c r="G142" s="30">
        <v>44561</v>
      </c>
      <c r="H142" s="13">
        <v>72000</v>
      </c>
      <c r="I142" s="13">
        <v>5744.84</v>
      </c>
      <c r="J142" s="13">
        <v>0</v>
      </c>
      <c r="K142" s="13">
        <f t="shared" si="152"/>
        <v>2066.4</v>
      </c>
      <c r="L142" s="19">
        <f t="shared" si="153"/>
        <v>5111.9999999999991</v>
      </c>
      <c r="M142" s="19">
        <f>62400*1.15%</f>
        <v>717.6</v>
      </c>
      <c r="N142" s="13">
        <f t="shared" si="155"/>
        <v>2188.8000000000002</v>
      </c>
      <c r="O142" s="19">
        <f t="shared" si="156"/>
        <v>5104.8</v>
      </c>
      <c r="P142" s="13"/>
      <c r="Q142" s="19">
        <f t="shared" si="157"/>
        <v>15189.599999999999</v>
      </c>
      <c r="R142" s="19">
        <v>0</v>
      </c>
      <c r="S142" s="19">
        <f t="shared" si="158"/>
        <v>10000.040000000001</v>
      </c>
      <c r="T142" s="19">
        <f t="shared" si="159"/>
        <v>10934.4</v>
      </c>
      <c r="U142" s="43">
        <f t="shared" si="160"/>
        <v>61999.96</v>
      </c>
      <c r="V142" s="64"/>
      <c r="W142" s="64"/>
    </row>
    <row r="143" spans="1:23" s="8" customFormat="1" ht="12">
      <c r="A143" s="42">
        <f t="shared" si="161"/>
        <v>109</v>
      </c>
      <c r="B143" s="12" t="s">
        <v>157</v>
      </c>
      <c r="C143" s="12" t="s">
        <v>79</v>
      </c>
      <c r="D143" s="11" t="s">
        <v>27</v>
      </c>
      <c r="E143" s="11" t="s">
        <v>32</v>
      </c>
      <c r="F143" s="30">
        <v>44197</v>
      </c>
      <c r="G143" s="30">
        <v>44561</v>
      </c>
      <c r="H143" s="13">
        <v>12000</v>
      </c>
      <c r="I143" s="13">
        <v>0</v>
      </c>
      <c r="J143" s="13">
        <v>0</v>
      </c>
      <c r="K143" s="13">
        <f t="shared" si="152"/>
        <v>344.4</v>
      </c>
      <c r="L143" s="19">
        <f t="shared" si="153"/>
        <v>851.99999999999989</v>
      </c>
      <c r="M143" s="19">
        <f t="shared" si="154"/>
        <v>138</v>
      </c>
      <c r="N143" s="13">
        <f t="shared" si="155"/>
        <v>364.8</v>
      </c>
      <c r="O143" s="19">
        <f t="shared" si="156"/>
        <v>850.80000000000007</v>
      </c>
      <c r="P143" s="13"/>
      <c r="Q143" s="19">
        <f t="shared" si="157"/>
        <v>2550</v>
      </c>
      <c r="R143" s="19">
        <v>0</v>
      </c>
      <c r="S143" s="19">
        <f t="shared" si="158"/>
        <v>709.2</v>
      </c>
      <c r="T143" s="19">
        <f t="shared" si="159"/>
        <v>1840.8</v>
      </c>
      <c r="U143" s="43">
        <f t="shared" si="160"/>
        <v>11290.8</v>
      </c>
      <c r="V143" s="64"/>
      <c r="W143" s="64"/>
    </row>
    <row r="144" spans="1:23" s="8" customFormat="1" ht="12">
      <c r="A144" s="42">
        <f t="shared" si="161"/>
        <v>110</v>
      </c>
      <c r="B144" s="12" t="s">
        <v>158</v>
      </c>
      <c r="C144" s="12" t="s">
        <v>79</v>
      </c>
      <c r="D144" s="11" t="s">
        <v>27</v>
      </c>
      <c r="E144" s="11" t="s">
        <v>32</v>
      </c>
      <c r="F144" s="30">
        <v>44317</v>
      </c>
      <c r="G144" s="30">
        <v>44561</v>
      </c>
      <c r="H144" s="13">
        <v>104400</v>
      </c>
      <c r="I144" s="13">
        <v>13140.36</v>
      </c>
      <c r="J144" s="13">
        <v>0</v>
      </c>
      <c r="K144" s="13">
        <f t="shared" si="152"/>
        <v>2996.28</v>
      </c>
      <c r="L144" s="19">
        <f t="shared" si="153"/>
        <v>7412.4</v>
      </c>
      <c r="M144" s="19">
        <f t="shared" ref="M144:M145" si="165">62400*1.15%</f>
        <v>717.6</v>
      </c>
      <c r="N144" s="13">
        <f t="shared" si="155"/>
        <v>3173.76</v>
      </c>
      <c r="O144" s="19">
        <f t="shared" si="156"/>
        <v>7401.96</v>
      </c>
      <c r="P144" s="13"/>
      <c r="Q144" s="19">
        <f t="shared" si="157"/>
        <v>21702</v>
      </c>
      <c r="R144" s="19">
        <v>0</v>
      </c>
      <c r="S144" s="19">
        <f t="shared" si="158"/>
        <v>19310.400000000001</v>
      </c>
      <c r="T144" s="19">
        <f t="shared" si="159"/>
        <v>15531.96</v>
      </c>
      <c r="U144" s="43">
        <f t="shared" si="160"/>
        <v>85089.600000000006</v>
      </c>
      <c r="V144" s="64"/>
      <c r="W144" s="64"/>
    </row>
    <row r="145" spans="1:23" s="8" customFormat="1" ht="12">
      <c r="A145" s="42">
        <f t="shared" si="161"/>
        <v>111</v>
      </c>
      <c r="B145" s="12" t="s">
        <v>159</v>
      </c>
      <c r="C145" s="12" t="s">
        <v>79</v>
      </c>
      <c r="D145" s="11" t="s">
        <v>27</v>
      </c>
      <c r="E145" s="11" t="s">
        <v>32</v>
      </c>
      <c r="F145" s="30">
        <v>44197</v>
      </c>
      <c r="G145" s="30">
        <v>44561</v>
      </c>
      <c r="H145" s="13">
        <v>90000</v>
      </c>
      <c r="I145" s="13">
        <v>9753.1200000000008</v>
      </c>
      <c r="J145" s="13">
        <v>0</v>
      </c>
      <c r="K145" s="13">
        <f t="shared" si="152"/>
        <v>2583</v>
      </c>
      <c r="L145" s="19">
        <f t="shared" si="153"/>
        <v>6389.9999999999991</v>
      </c>
      <c r="M145" s="19">
        <f t="shared" si="165"/>
        <v>717.6</v>
      </c>
      <c r="N145" s="13">
        <f t="shared" si="155"/>
        <v>2736</v>
      </c>
      <c r="O145" s="19">
        <f t="shared" si="156"/>
        <v>6381</v>
      </c>
      <c r="P145" s="13"/>
      <c r="Q145" s="19">
        <f t="shared" si="157"/>
        <v>18807.599999999999</v>
      </c>
      <c r="R145" s="19">
        <v>0</v>
      </c>
      <c r="S145" s="19">
        <f t="shared" si="158"/>
        <v>15072.12</v>
      </c>
      <c r="T145" s="19">
        <f t="shared" si="159"/>
        <v>13488.599999999999</v>
      </c>
      <c r="U145" s="43">
        <f t="shared" si="160"/>
        <v>74927.88</v>
      </c>
      <c r="V145" s="64"/>
      <c r="W145" s="64"/>
    </row>
    <row r="146" spans="1:23" s="8" customFormat="1" ht="12">
      <c r="A146" s="42">
        <f t="shared" si="161"/>
        <v>112</v>
      </c>
      <c r="B146" s="12" t="s">
        <v>160</v>
      </c>
      <c r="C146" s="12" t="s">
        <v>79</v>
      </c>
      <c r="D146" s="11" t="s">
        <v>27</v>
      </c>
      <c r="E146" s="11" t="s">
        <v>32</v>
      </c>
      <c r="F146" s="30">
        <v>44197</v>
      </c>
      <c r="G146" s="30">
        <v>44561</v>
      </c>
      <c r="H146" s="13">
        <v>30000</v>
      </c>
      <c r="I146" s="13">
        <v>0</v>
      </c>
      <c r="J146" s="13">
        <v>0</v>
      </c>
      <c r="K146" s="13">
        <f t="shared" si="152"/>
        <v>861</v>
      </c>
      <c r="L146" s="19">
        <f t="shared" si="153"/>
        <v>2130</v>
      </c>
      <c r="M146" s="19">
        <f t="shared" si="154"/>
        <v>345</v>
      </c>
      <c r="N146" s="13">
        <f t="shared" si="155"/>
        <v>912</v>
      </c>
      <c r="O146" s="19">
        <f t="shared" si="156"/>
        <v>2127</v>
      </c>
      <c r="P146" s="13"/>
      <c r="Q146" s="19">
        <f t="shared" si="157"/>
        <v>6375</v>
      </c>
      <c r="R146" s="19">
        <v>0</v>
      </c>
      <c r="S146" s="19">
        <f t="shared" si="158"/>
        <v>1773</v>
      </c>
      <c r="T146" s="19">
        <f t="shared" si="159"/>
        <v>4602</v>
      </c>
      <c r="U146" s="43">
        <f t="shared" si="160"/>
        <v>28227</v>
      </c>
      <c r="V146" s="64"/>
      <c r="W146" s="64"/>
    </row>
    <row r="147" spans="1:23" s="8" customFormat="1" ht="12">
      <c r="A147" s="42">
        <f t="shared" si="161"/>
        <v>113</v>
      </c>
      <c r="B147" s="12" t="s">
        <v>161</v>
      </c>
      <c r="C147" s="12" t="s">
        <v>79</v>
      </c>
      <c r="D147" s="11" t="s">
        <v>27</v>
      </c>
      <c r="E147" s="11" t="s">
        <v>32</v>
      </c>
      <c r="F147" s="30">
        <v>44197</v>
      </c>
      <c r="G147" s="30">
        <v>44561</v>
      </c>
      <c r="H147" s="13">
        <v>28000</v>
      </c>
      <c r="I147" s="13">
        <v>0</v>
      </c>
      <c r="J147" s="13">
        <v>0</v>
      </c>
      <c r="K147" s="13">
        <f t="shared" si="152"/>
        <v>803.6</v>
      </c>
      <c r="L147" s="19">
        <f t="shared" si="153"/>
        <v>1987.9999999999998</v>
      </c>
      <c r="M147" s="19">
        <f t="shared" si="154"/>
        <v>322</v>
      </c>
      <c r="N147" s="13">
        <f t="shared" si="155"/>
        <v>851.2</v>
      </c>
      <c r="O147" s="19">
        <f t="shared" si="156"/>
        <v>1985.2</v>
      </c>
      <c r="P147" s="13"/>
      <c r="Q147" s="19">
        <f t="shared" si="157"/>
        <v>5950</v>
      </c>
      <c r="R147" s="19">
        <v>0</v>
      </c>
      <c r="S147" s="19">
        <f t="shared" si="158"/>
        <v>1654.8000000000002</v>
      </c>
      <c r="T147" s="19">
        <f t="shared" si="159"/>
        <v>4295.2</v>
      </c>
      <c r="U147" s="43">
        <f t="shared" si="160"/>
        <v>26345.200000000001</v>
      </c>
      <c r="V147" s="64"/>
      <c r="W147" s="64"/>
    </row>
    <row r="148" spans="1:23" s="8" customFormat="1" ht="12">
      <c r="A148" s="42">
        <f t="shared" si="161"/>
        <v>114</v>
      </c>
      <c r="B148" s="12" t="s">
        <v>162</v>
      </c>
      <c r="C148" s="12" t="s">
        <v>79</v>
      </c>
      <c r="D148" s="11" t="s">
        <v>27</v>
      </c>
      <c r="E148" s="11" t="s">
        <v>32</v>
      </c>
      <c r="F148" s="30">
        <v>44197</v>
      </c>
      <c r="G148" s="30">
        <v>44561</v>
      </c>
      <c r="H148" s="13">
        <v>90000</v>
      </c>
      <c r="I148" s="13">
        <v>9455.59</v>
      </c>
      <c r="J148" s="13">
        <v>0</v>
      </c>
      <c r="K148" s="13">
        <f t="shared" si="152"/>
        <v>2583</v>
      </c>
      <c r="L148" s="19">
        <f t="shared" si="153"/>
        <v>6389.9999999999991</v>
      </c>
      <c r="M148" s="19">
        <f t="shared" ref="M148" si="166">62400*1.15%</f>
        <v>717.6</v>
      </c>
      <c r="N148" s="13">
        <f t="shared" si="155"/>
        <v>2736</v>
      </c>
      <c r="O148" s="19">
        <f t="shared" si="156"/>
        <v>6381</v>
      </c>
      <c r="P148" s="13">
        <v>1190.1199999999999</v>
      </c>
      <c r="Q148" s="19">
        <f t="shared" si="157"/>
        <v>18807.599999999999</v>
      </c>
      <c r="R148" s="19">
        <v>0</v>
      </c>
      <c r="S148" s="19">
        <f t="shared" si="158"/>
        <v>15964.71</v>
      </c>
      <c r="T148" s="19">
        <f t="shared" si="159"/>
        <v>13488.599999999999</v>
      </c>
      <c r="U148" s="43">
        <f t="shared" si="160"/>
        <v>74035.290000000008</v>
      </c>
      <c r="V148" s="64"/>
      <c r="W148" s="64"/>
    </row>
    <row r="149" spans="1:23" s="8" customFormat="1" ht="12">
      <c r="A149" s="42">
        <f t="shared" si="161"/>
        <v>115</v>
      </c>
      <c r="B149" s="12" t="s">
        <v>163</v>
      </c>
      <c r="C149" s="12" t="s">
        <v>79</v>
      </c>
      <c r="D149" s="11" t="s">
        <v>27</v>
      </c>
      <c r="E149" s="11" t="s">
        <v>32</v>
      </c>
      <c r="F149" s="30">
        <v>44197</v>
      </c>
      <c r="G149" s="30">
        <v>44561</v>
      </c>
      <c r="H149" s="13">
        <v>30000</v>
      </c>
      <c r="I149" s="13">
        <v>0</v>
      </c>
      <c r="J149" s="13">
        <v>0</v>
      </c>
      <c r="K149" s="13">
        <f t="shared" si="152"/>
        <v>861</v>
      </c>
      <c r="L149" s="19">
        <f t="shared" si="153"/>
        <v>2130</v>
      </c>
      <c r="M149" s="19">
        <f t="shared" si="154"/>
        <v>345</v>
      </c>
      <c r="N149" s="13">
        <f t="shared" si="155"/>
        <v>912</v>
      </c>
      <c r="O149" s="19">
        <f t="shared" si="156"/>
        <v>2127</v>
      </c>
      <c r="P149" s="13"/>
      <c r="Q149" s="19">
        <f t="shared" si="157"/>
        <v>6375</v>
      </c>
      <c r="R149" s="19">
        <v>0</v>
      </c>
      <c r="S149" s="19">
        <f t="shared" si="158"/>
        <v>1773</v>
      </c>
      <c r="T149" s="19">
        <f t="shared" si="159"/>
        <v>4602</v>
      </c>
      <c r="U149" s="43">
        <f t="shared" si="160"/>
        <v>28227</v>
      </c>
      <c r="V149" s="64"/>
      <c r="W149" s="64"/>
    </row>
    <row r="150" spans="1:23" s="8" customFormat="1" ht="12">
      <c r="A150" s="42">
        <f t="shared" si="161"/>
        <v>116</v>
      </c>
      <c r="B150" s="12" t="s">
        <v>164</v>
      </c>
      <c r="C150" s="12" t="s">
        <v>79</v>
      </c>
      <c r="D150" s="11" t="s">
        <v>27</v>
      </c>
      <c r="E150" s="11" t="s">
        <v>32</v>
      </c>
      <c r="F150" s="30">
        <v>44197</v>
      </c>
      <c r="G150" s="30">
        <v>44561</v>
      </c>
      <c r="H150" s="13">
        <v>28000</v>
      </c>
      <c r="I150" s="13">
        <v>0</v>
      </c>
      <c r="J150" s="13">
        <v>0</v>
      </c>
      <c r="K150" s="13">
        <f t="shared" si="152"/>
        <v>803.6</v>
      </c>
      <c r="L150" s="19">
        <f t="shared" si="153"/>
        <v>1987.9999999999998</v>
      </c>
      <c r="M150" s="19">
        <f t="shared" si="154"/>
        <v>322</v>
      </c>
      <c r="N150" s="13">
        <f t="shared" si="155"/>
        <v>851.2</v>
      </c>
      <c r="O150" s="19">
        <f t="shared" si="156"/>
        <v>1985.2</v>
      </c>
      <c r="P150" s="13"/>
      <c r="Q150" s="19">
        <f t="shared" si="157"/>
        <v>5950</v>
      </c>
      <c r="R150" s="19">
        <v>0</v>
      </c>
      <c r="S150" s="19">
        <f t="shared" si="158"/>
        <v>1654.8000000000002</v>
      </c>
      <c r="T150" s="19">
        <f t="shared" si="159"/>
        <v>4295.2</v>
      </c>
      <c r="U150" s="43">
        <f t="shared" si="160"/>
        <v>26345.200000000001</v>
      </c>
      <c r="V150" s="64"/>
      <c r="W150" s="64"/>
    </row>
    <row r="151" spans="1:23" s="8" customFormat="1" ht="12">
      <c r="A151" s="42">
        <f t="shared" si="161"/>
        <v>117</v>
      </c>
      <c r="B151" s="12" t="s">
        <v>165</v>
      </c>
      <c r="C151" s="12" t="s">
        <v>79</v>
      </c>
      <c r="D151" s="11" t="s">
        <v>27</v>
      </c>
      <c r="E151" s="11" t="s">
        <v>32</v>
      </c>
      <c r="F151" s="30">
        <v>44197</v>
      </c>
      <c r="G151" s="30">
        <v>44561</v>
      </c>
      <c r="H151" s="13">
        <v>18000</v>
      </c>
      <c r="I151" s="13">
        <v>0</v>
      </c>
      <c r="J151" s="13">
        <v>0</v>
      </c>
      <c r="K151" s="13">
        <f t="shared" si="152"/>
        <v>516.6</v>
      </c>
      <c r="L151" s="19">
        <f t="shared" si="153"/>
        <v>1277.9999999999998</v>
      </c>
      <c r="M151" s="19">
        <f t="shared" si="154"/>
        <v>207</v>
      </c>
      <c r="N151" s="13">
        <f t="shared" si="155"/>
        <v>547.20000000000005</v>
      </c>
      <c r="O151" s="19">
        <f t="shared" si="156"/>
        <v>1276.2</v>
      </c>
      <c r="P151" s="13"/>
      <c r="Q151" s="19">
        <f t="shared" si="157"/>
        <v>3825</v>
      </c>
      <c r="R151" s="19">
        <v>0</v>
      </c>
      <c r="S151" s="19">
        <f t="shared" si="158"/>
        <v>1063.8000000000002</v>
      </c>
      <c r="T151" s="19">
        <f t="shared" si="159"/>
        <v>2761.2</v>
      </c>
      <c r="U151" s="43">
        <f t="shared" si="160"/>
        <v>16936.2</v>
      </c>
      <c r="V151" s="64"/>
      <c r="W151" s="64"/>
    </row>
    <row r="152" spans="1:23" s="8" customFormat="1" ht="12">
      <c r="A152" s="42">
        <f t="shared" si="161"/>
        <v>118</v>
      </c>
      <c r="B152" s="12" t="s">
        <v>166</v>
      </c>
      <c r="C152" s="12" t="s">
        <v>79</v>
      </c>
      <c r="D152" s="11" t="s">
        <v>27</v>
      </c>
      <c r="E152" s="11" t="s">
        <v>31</v>
      </c>
      <c r="F152" s="30">
        <v>44197</v>
      </c>
      <c r="G152" s="30">
        <v>44561</v>
      </c>
      <c r="H152" s="13">
        <v>104400</v>
      </c>
      <c r="I152" s="13">
        <v>13140.36</v>
      </c>
      <c r="J152" s="13">
        <v>0</v>
      </c>
      <c r="K152" s="13">
        <f t="shared" si="152"/>
        <v>2996.28</v>
      </c>
      <c r="L152" s="19">
        <f t="shared" si="153"/>
        <v>7412.4</v>
      </c>
      <c r="M152" s="19">
        <f t="shared" ref="M152" si="167">62400*1.15%</f>
        <v>717.6</v>
      </c>
      <c r="N152" s="13">
        <f t="shared" si="155"/>
        <v>3173.76</v>
      </c>
      <c r="O152" s="19">
        <f t="shared" si="156"/>
        <v>7401.96</v>
      </c>
      <c r="P152" s="13"/>
      <c r="Q152" s="19">
        <f t="shared" si="157"/>
        <v>21702</v>
      </c>
      <c r="R152" s="19">
        <v>0</v>
      </c>
      <c r="S152" s="19">
        <f t="shared" si="158"/>
        <v>19310.400000000001</v>
      </c>
      <c r="T152" s="19">
        <f t="shared" si="159"/>
        <v>15531.96</v>
      </c>
      <c r="U152" s="43">
        <f t="shared" si="160"/>
        <v>85089.600000000006</v>
      </c>
      <c r="V152" s="64"/>
      <c r="W152" s="64"/>
    </row>
    <row r="153" spans="1:23" s="8" customFormat="1" ht="12">
      <c r="A153" s="42">
        <f t="shared" si="161"/>
        <v>119</v>
      </c>
      <c r="B153" s="12" t="s">
        <v>167</v>
      </c>
      <c r="C153" s="12" t="s">
        <v>79</v>
      </c>
      <c r="D153" s="11" t="s">
        <v>27</v>
      </c>
      <c r="E153" s="11" t="s">
        <v>32</v>
      </c>
      <c r="F153" s="30">
        <v>44317</v>
      </c>
      <c r="G153" s="30">
        <v>44561</v>
      </c>
      <c r="H153" s="13">
        <v>38000</v>
      </c>
      <c r="I153" s="13">
        <v>160.38</v>
      </c>
      <c r="J153" s="13">
        <v>0</v>
      </c>
      <c r="K153" s="13">
        <f t="shared" si="152"/>
        <v>1090.5999999999999</v>
      </c>
      <c r="L153" s="19">
        <f t="shared" si="153"/>
        <v>2697.9999999999995</v>
      </c>
      <c r="M153" s="19">
        <f t="shared" si="154"/>
        <v>437</v>
      </c>
      <c r="N153" s="13">
        <f t="shared" si="155"/>
        <v>1155.2</v>
      </c>
      <c r="O153" s="19">
        <f t="shared" si="156"/>
        <v>2694.2000000000003</v>
      </c>
      <c r="P153" s="13"/>
      <c r="Q153" s="19">
        <f t="shared" si="157"/>
        <v>8075</v>
      </c>
      <c r="R153" s="19">
        <v>0</v>
      </c>
      <c r="S153" s="19">
        <f t="shared" si="158"/>
        <v>2406.1800000000003</v>
      </c>
      <c r="T153" s="19">
        <f t="shared" si="159"/>
        <v>5829.2</v>
      </c>
      <c r="U153" s="43">
        <f t="shared" si="160"/>
        <v>35593.82</v>
      </c>
      <c r="V153" s="64"/>
      <c r="W153" s="64"/>
    </row>
    <row r="154" spans="1:23" s="8" customFormat="1" ht="12">
      <c r="A154" s="42">
        <f t="shared" si="161"/>
        <v>120</v>
      </c>
      <c r="B154" s="12" t="s">
        <v>168</v>
      </c>
      <c r="C154" s="12" t="s">
        <v>79</v>
      </c>
      <c r="D154" s="11" t="s">
        <v>27</v>
      </c>
      <c r="E154" s="11" t="s">
        <v>31</v>
      </c>
      <c r="F154" s="30">
        <v>44317</v>
      </c>
      <c r="G154" s="30">
        <v>44561</v>
      </c>
      <c r="H154" s="13">
        <v>72000</v>
      </c>
      <c r="I154" s="13">
        <v>5744.84</v>
      </c>
      <c r="J154" s="13">
        <v>0</v>
      </c>
      <c r="K154" s="13">
        <f t="shared" si="152"/>
        <v>2066.4</v>
      </c>
      <c r="L154" s="19">
        <f t="shared" si="153"/>
        <v>5111.9999999999991</v>
      </c>
      <c r="M154" s="19">
        <f t="shared" ref="M154" si="168">62400*1.15%</f>
        <v>717.6</v>
      </c>
      <c r="N154" s="13">
        <f t="shared" si="155"/>
        <v>2188.8000000000002</v>
      </c>
      <c r="O154" s="19">
        <f t="shared" si="156"/>
        <v>5104.8</v>
      </c>
      <c r="P154" s="13"/>
      <c r="Q154" s="19">
        <f t="shared" si="157"/>
        <v>15189.599999999999</v>
      </c>
      <c r="R154" s="19">
        <v>0</v>
      </c>
      <c r="S154" s="19">
        <f t="shared" si="158"/>
        <v>10000.040000000001</v>
      </c>
      <c r="T154" s="19">
        <f t="shared" si="159"/>
        <v>10934.4</v>
      </c>
      <c r="U154" s="43">
        <f t="shared" si="160"/>
        <v>61999.96</v>
      </c>
      <c r="V154" s="64"/>
      <c r="W154" s="64"/>
    </row>
    <row r="155" spans="1:23" s="8" customFormat="1" ht="12">
      <c r="A155" s="42">
        <f t="shared" si="161"/>
        <v>121</v>
      </c>
      <c r="B155" s="12" t="s">
        <v>169</v>
      </c>
      <c r="C155" s="12" t="s">
        <v>79</v>
      </c>
      <c r="D155" s="11" t="s">
        <v>27</v>
      </c>
      <c r="E155" s="11" t="s">
        <v>31</v>
      </c>
      <c r="F155" s="30">
        <v>44197</v>
      </c>
      <c r="G155" s="30">
        <v>44561</v>
      </c>
      <c r="H155" s="13">
        <v>60000</v>
      </c>
      <c r="I155" s="13">
        <v>3486.68</v>
      </c>
      <c r="J155" s="13">
        <v>0</v>
      </c>
      <c r="K155" s="13">
        <f t="shared" si="152"/>
        <v>1722</v>
      </c>
      <c r="L155" s="19">
        <f t="shared" si="153"/>
        <v>4260</v>
      </c>
      <c r="M155" s="19">
        <f t="shared" si="154"/>
        <v>690</v>
      </c>
      <c r="N155" s="13">
        <f t="shared" si="155"/>
        <v>1824</v>
      </c>
      <c r="O155" s="19">
        <f t="shared" si="156"/>
        <v>4254</v>
      </c>
      <c r="P155" s="13"/>
      <c r="Q155" s="19">
        <f t="shared" si="157"/>
        <v>12750</v>
      </c>
      <c r="R155" s="19">
        <v>0</v>
      </c>
      <c r="S155" s="19">
        <f t="shared" si="158"/>
        <v>7032.68</v>
      </c>
      <c r="T155" s="19">
        <f t="shared" si="159"/>
        <v>9204</v>
      </c>
      <c r="U155" s="43">
        <f t="shared" si="160"/>
        <v>52967.32</v>
      </c>
      <c r="V155" s="64"/>
      <c r="W155" s="64"/>
    </row>
    <row r="156" spans="1:23" s="8" customFormat="1" ht="12">
      <c r="A156" s="42">
        <f t="shared" si="161"/>
        <v>122</v>
      </c>
      <c r="B156" s="12" t="s">
        <v>535</v>
      </c>
      <c r="C156" s="12" t="s">
        <v>79</v>
      </c>
      <c r="D156" s="11" t="s">
        <v>27</v>
      </c>
      <c r="E156" s="11" t="s">
        <v>31</v>
      </c>
      <c r="F156" s="30">
        <v>44440</v>
      </c>
      <c r="G156" s="30">
        <v>44561</v>
      </c>
      <c r="H156" s="13">
        <v>83520</v>
      </c>
      <c r="I156" s="13">
        <v>0</v>
      </c>
      <c r="J156" s="13"/>
      <c r="K156" s="13">
        <f t="shared" si="152"/>
        <v>2397.0239999999999</v>
      </c>
      <c r="L156" s="19">
        <f t="shared" si="153"/>
        <v>5929.9199999999992</v>
      </c>
      <c r="M156" s="19">
        <f t="shared" ref="M156" si="169">62400*1.15%</f>
        <v>717.6</v>
      </c>
      <c r="N156" s="13">
        <f t="shared" si="155"/>
        <v>2539.0079999999998</v>
      </c>
      <c r="O156" s="19">
        <f t="shared" si="156"/>
        <v>5921.5680000000002</v>
      </c>
      <c r="P156" s="13"/>
      <c r="Q156" s="19">
        <f t="shared" si="157"/>
        <v>17505.12</v>
      </c>
      <c r="R156" s="19">
        <v>0</v>
      </c>
      <c r="S156" s="19">
        <f t="shared" si="158"/>
        <v>4936.0319999999992</v>
      </c>
      <c r="T156" s="19">
        <f t="shared" si="159"/>
        <v>12569.088</v>
      </c>
      <c r="U156" s="43">
        <f t="shared" si="160"/>
        <v>78583.967999999993</v>
      </c>
      <c r="V156" s="64"/>
      <c r="W156" s="64"/>
    </row>
    <row r="157" spans="1:23" s="8" customFormat="1" ht="12">
      <c r="A157" s="42">
        <f t="shared" si="161"/>
        <v>123</v>
      </c>
      <c r="B157" s="12" t="s">
        <v>170</v>
      </c>
      <c r="C157" s="12" t="s">
        <v>79</v>
      </c>
      <c r="D157" s="11" t="s">
        <v>27</v>
      </c>
      <c r="E157" s="11" t="s">
        <v>31</v>
      </c>
      <c r="F157" s="30">
        <v>44197</v>
      </c>
      <c r="G157" s="30">
        <v>44561</v>
      </c>
      <c r="H157" s="13">
        <v>42000</v>
      </c>
      <c r="I157" s="13">
        <v>724.92</v>
      </c>
      <c r="J157" s="13">
        <v>0</v>
      </c>
      <c r="K157" s="13">
        <f t="shared" si="152"/>
        <v>1205.4000000000001</v>
      </c>
      <c r="L157" s="19">
        <f t="shared" si="153"/>
        <v>2981.9999999999995</v>
      </c>
      <c r="M157" s="19">
        <f t="shared" si="154"/>
        <v>483</v>
      </c>
      <c r="N157" s="13">
        <f t="shared" si="155"/>
        <v>1276.8</v>
      </c>
      <c r="O157" s="19">
        <f t="shared" si="156"/>
        <v>2977.8</v>
      </c>
      <c r="P157" s="13"/>
      <c r="Q157" s="19">
        <f t="shared" si="157"/>
        <v>8925</v>
      </c>
      <c r="R157" s="19">
        <v>0</v>
      </c>
      <c r="S157" s="19">
        <f t="shared" si="158"/>
        <v>3207.12</v>
      </c>
      <c r="T157" s="19">
        <f t="shared" si="159"/>
        <v>6442.7999999999993</v>
      </c>
      <c r="U157" s="43">
        <f t="shared" si="160"/>
        <v>38792.879999999997</v>
      </c>
      <c r="V157" s="64"/>
      <c r="W157" s="64"/>
    </row>
    <row r="158" spans="1:23" s="8" customFormat="1" ht="12">
      <c r="A158" s="42">
        <f t="shared" si="161"/>
        <v>124</v>
      </c>
      <c r="B158" s="12" t="s">
        <v>171</v>
      </c>
      <c r="C158" s="12" t="s">
        <v>79</v>
      </c>
      <c r="D158" s="11" t="s">
        <v>27</v>
      </c>
      <c r="E158" s="11" t="s">
        <v>31</v>
      </c>
      <c r="F158" s="30">
        <v>44197</v>
      </c>
      <c r="G158" s="30">
        <v>44561</v>
      </c>
      <c r="H158" s="13">
        <v>46000</v>
      </c>
      <c r="I158" s="13">
        <v>0</v>
      </c>
      <c r="J158" s="13">
        <v>0</v>
      </c>
      <c r="K158" s="13">
        <f t="shared" si="152"/>
        <v>1320.2</v>
      </c>
      <c r="L158" s="19">
        <f t="shared" si="153"/>
        <v>3265.9999999999995</v>
      </c>
      <c r="M158" s="19">
        <f t="shared" si="154"/>
        <v>529</v>
      </c>
      <c r="N158" s="13">
        <f t="shared" si="155"/>
        <v>1398.4</v>
      </c>
      <c r="O158" s="19">
        <f t="shared" si="156"/>
        <v>3261.4</v>
      </c>
      <c r="P158" s="13"/>
      <c r="Q158" s="19">
        <f t="shared" si="157"/>
        <v>9775</v>
      </c>
      <c r="R158" s="19">
        <v>0</v>
      </c>
      <c r="S158" s="19">
        <f t="shared" si="158"/>
        <v>2718.6000000000004</v>
      </c>
      <c r="T158" s="19">
        <f t="shared" si="159"/>
        <v>7056.4</v>
      </c>
      <c r="U158" s="43">
        <f t="shared" si="160"/>
        <v>43281.4</v>
      </c>
      <c r="V158" s="64"/>
      <c r="W158" s="64"/>
    </row>
    <row r="159" spans="1:23" s="8" customFormat="1" ht="12">
      <c r="A159" s="42">
        <f t="shared" si="161"/>
        <v>125</v>
      </c>
      <c r="B159" s="12" t="s">
        <v>172</v>
      </c>
      <c r="C159" s="12" t="s">
        <v>79</v>
      </c>
      <c r="D159" s="11" t="s">
        <v>27</v>
      </c>
      <c r="E159" s="11" t="s">
        <v>31</v>
      </c>
      <c r="F159" s="30">
        <v>44197</v>
      </c>
      <c r="G159" s="30">
        <v>44561</v>
      </c>
      <c r="H159" s="13">
        <v>90000</v>
      </c>
      <c r="I159" s="13">
        <v>9753.1200000000008</v>
      </c>
      <c r="J159" s="13">
        <v>0</v>
      </c>
      <c r="K159" s="13">
        <f t="shared" si="152"/>
        <v>2583</v>
      </c>
      <c r="L159" s="19">
        <f t="shared" si="153"/>
        <v>6389.9999999999991</v>
      </c>
      <c r="M159" s="19">
        <f t="shared" ref="M159" si="170">62400*1.15%</f>
        <v>717.6</v>
      </c>
      <c r="N159" s="13">
        <f t="shared" si="155"/>
        <v>2736</v>
      </c>
      <c r="O159" s="19">
        <f t="shared" si="156"/>
        <v>6381</v>
      </c>
      <c r="P159" s="13"/>
      <c r="Q159" s="19">
        <f t="shared" si="157"/>
        <v>18807.599999999999</v>
      </c>
      <c r="R159" s="19">
        <v>4602.82</v>
      </c>
      <c r="S159" s="19">
        <f t="shared" si="158"/>
        <v>19674.940000000002</v>
      </c>
      <c r="T159" s="19">
        <f t="shared" si="159"/>
        <v>13488.599999999999</v>
      </c>
      <c r="U159" s="43">
        <f t="shared" si="160"/>
        <v>70325.06</v>
      </c>
      <c r="V159" s="64"/>
      <c r="W159" s="64"/>
    </row>
    <row r="160" spans="1:23" s="8" customFormat="1" ht="12">
      <c r="A160" s="42">
        <f t="shared" si="161"/>
        <v>126</v>
      </c>
      <c r="B160" s="12" t="s">
        <v>173</v>
      </c>
      <c r="C160" s="12" t="s">
        <v>79</v>
      </c>
      <c r="D160" s="11" t="s">
        <v>27</v>
      </c>
      <c r="E160" s="11" t="s">
        <v>31</v>
      </c>
      <c r="F160" s="30">
        <v>44197</v>
      </c>
      <c r="G160" s="30">
        <v>44561</v>
      </c>
      <c r="H160" s="13">
        <v>30000</v>
      </c>
      <c r="I160" s="13">
        <v>0</v>
      </c>
      <c r="J160" s="13">
        <v>0</v>
      </c>
      <c r="K160" s="13">
        <f t="shared" si="152"/>
        <v>861</v>
      </c>
      <c r="L160" s="19">
        <f t="shared" si="153"/>
        <v>2130</v>
      </c>
      <c r="M160" s="19">
        <f t="shared" si="154"/>
        <v>345</v>
      </c>
      <c r="N160" s="13">
        <f t="shared" si="155"/>
        <v>912</v>
      </c>
      <c r="O160" s="19">
        <f t="shared" si="156"/>
        <v>2127</v>
      </c>
      <c r="P160" s="13"/>
      <c r="Q160" s="19">
        <f t="shared" si="157"/>
        <v>6375</v>
      </c>
      <c r="R160" s="19">
        <v>0</v>
      </c>
      <c r="S160" s="19">
        <f t="shared" si="158"/>
        <v>1773</v>
      </c>
      <c r="T160" s="19">
        <f t="shared" si="159"/>
        <v>4602</v>
      </c>
      <c r="U160" s="43">
        <f t="shared" si="160"/>
        <v>28227</v>
      </c>
      <c r="V160" s="64"/>
      <c r="W160" s="64"/>
    </row>
    <row r="161" spans="1:23" s="8" customFormat="1" ht="12">
      <c r="A161" s="42">
        <f t="shared" si="161"/>
        <v>127</v>
      </c>
      <c r="B161" s="12" t="s">
        <v>174</v>
      </c>
      <c r="C161" s="12" t="s">
        <v>79</v>
      </c>
      <c r="D161" s="11" t="s">
        <v>27</v>
      </c>
      <c r="E161" s="11" t="s">
        <v>32</v>
      </c>
      <c r="F161" s="30">
        <v>44197</v>
      </c>
      <c r="G161" s="30">
        <v>44561</v>
      </c>
      <c r="H161" s="13">
        <v>30000</v>
      </c>
      <c r="I161" s="13">
        <v>0</v>
      </c>
      <c r="J161" s="13">
        <v>0</v>
      </c>
      <c r="K161" s="13">
        <f t="shared" si="152"/>
        <v>861</v>
      </c>
      <c r="L161" s="19">
        <f t="shared" si="153"/>
        <v>2130</v>
      </c>
      <c r="M161" s="19">
        <f t="shared" si="154"/>
        <v>345</v>
      </c>
      <c r="N161" s="13">
        <f t="shared" si="155"/>
        <v>912</v>
      </c>
      <c r="O161" s="19">
        <f t="shared" si="156"/>
        <v>2127</v>
      </c>
      <c r="P161" s="13"/>
      <c r="Q161" s="19">
        <f t="shared" si="157"/>
        <v>6375</v>
      </c>
      <c r="R161" s="19">
        <v>0</v>
      </c>
      <c r="S161" s="19">
        <f t="shared" si="158"/>
        <v>1773</v>
      </c>
      <c r="T161" s="19">
        <f t="shared" si="159"/>
        <v>4602</v>
      </c>
      <c r="U161" s="43">
        <f t="shared" si="160"/>
        <v>28227</v>
      </c>
      <c r="V161" s="64"/>
      <c r="W161" s="64"/>
    </row>
    <row r="162" spans="1:23" s="8" customFormat="1" ht="12">
      <c r="A162" s="42">
        <f t="shared" si="161"/>
        <v>128</v>
      </c>
      <c r="B162" s="12" t="s">
        <v>175</v>
      </c>
      <c r="C162" s="12" t="s">
        <v>79</v>
      </c>
      <c r="D162" s="11" t="s">
        <v>27</v>
      </c>
      <c r="E162" s="11" t="s">
        <v>32</v>
      </c>
      <c r="F162" s="30">
        <v>44197</v>
      </c>
      <c r="G162" s="30">
        <v>44561</v>
      </c>
      <c r="H162" s="13">
        <v>90000</v>
      </c>
      <c r="I162" s="13">
        <v>0</v>
      </c>
      <c r="J162" s="13">
        <v>0</v>
      </c>
      <c r="K162" s="13">
        <f t="shared" si="152"/>
        <v>2583</v>
      </c>
      <c r="L162" s="19">
        <f t="shared" si="153"/>
        <v>6389.9999999999991</v>
      </c>
      <c r="M162" s="19">
        <f t="shared" ref="M162" si="171">62400*1.15%</f>
        <v>717.6</v>
      </c>
      <c r="N162" s="13">
        <f t="shared" si="155"/>
        <v>2736</v>
      </c>
      <c r="O162" s="19">
        <f t="shared" si="156"/>
        <v>6381</v>
      </c>
      <c r="P162" s="13"/>
      <c r="Q162" s="19">
        <f t="shared" si="157"/>
        <v>18807.599999999999</v>
      </c>
      <c r="R162" s="19">
        <v>0</v>
      </c>
      <c r="S162" s="19">
        <f t="shared" si="158"/>
        <v>5319</v>
      </c>
      <c r="T162" s="19">
        <f t="shared" si="159"/>
        <v>13488.599999999999</v>
      </c>
      <c r="U162" s="43">
        <f t="shared" si="160"/>
        <v>84681</v>
      </c>
      <c r="V162" s="64"/>
      <c r="W162" s="64"/>
    </row>
    <row r="163" spans="1:23" s="8" customFormat="1" ht="12">
      <c r="A163" s="42">
        <f t="shared" si="161"/>
        <v>129</v>
      </c>
      <c r="B163" s="12" t="s">
        <v>176</v>
      </c>
      <c r="C163" s="12" t="s">
        <v>79</v>
      </c>
      <c r="D163" s="11" t="s">
        <v>27</v>
      </c>
      <c r="E163" s="11" t="s">
        <v>32</v>
      </c>
      <c r="F163" s="30">
        <v>44197</v>
      </c>
      <c r="G163" s="30">
        <v>44561</v>
      </c>
      <c r="H163" s="13">
        <v>38880</v>
      </c>
      <c r="I163" s="13">
        <v>284.58</v>
      </c>
      <c r="J163" s="13">
        <v>0</v>
      </c>
      <c r="K163" s="13">
        <f t="shared" si="152"/>
        <v>1115.856</v>
      </c>
      <c r="L163" s="19">
        <f t="shared" si="153"/>
        <v>2760.4799999999996</v>
      </c>
      <c r="M163" s="19">
        <f t="shared" si="154"/>
        <v>447.12</v>
      </c>
      <c r="N163" s="13">
        <f t="shared" si="155"/>
        <v>1181.952</v>
      </c>
      <c r="O163" s="19">
        <f t="shared" si="156"/>
        <v>2756.5920000000001</v>
      </c>
      <c r="P163" s="13"/>
      <c r="Q163" s="19">
        <f t="shared" si="157"/>
        <v>8262</v>
      </c>
      <c r="R163" s="19">
        <v>0</v>
      </c>
      <c r="S163" s="19">
        <f t="shared" si="158"/>
        <v>2582.3879999999999</v>
      </c>
      <c r="T163" s="19">
        <f t="shared" si="159"/>
        <v>5964.1919999999991</v>
      </c>
      <c r="U163" s="43">
        <f t="shared" si="160"/>
        <v>36297.612000000001</v>
      </c>
      <c r="V163" s="64"/>
      <c r="W163" s="64"/>
    </row>
    <row r="164" spans="1:23" s="8" customFormat="1" ht="12">
      <c r="A164" s="42">
        <f t="shared" si="161"/>
        <v>130</v>
      </c>
      <c r="B164" s="12" t="s">
        <v>177</v>
      </c>
      <c r="C164" s="12" t="s">
        <v>79</v>
      </c>
      <c r="D164" s="11" t="s">
        <v>27</v>
      </c>
      <c r="E164" s="11" t="s">
        <v>31</v>
      </c>
      <c r="F164" s="30">
        <v>44197</v>
      </c>
      <c r="G164" s="30">
        <v>44561</v>
      </c>
      <c r="H164" s="13">
        <v>30000</v>
      </c>
      <c r="I164" s="13">
        <v>0</v>
      </c>
      <c r="J164" s="13">
        <v>0</v>
      </c>
      <c r="K164" s="13">
        <f t="shared" si="152"/>
        <v>861</v>
      </c>
      <c r="L164" s="19">
        <f t="shared" si="153"/>
        <v>2130</v>
      </c>
      <c r="M164" s="19">
        <f t="shared" si="154"/>
        <v>345</v>
      </c>
      <c r="N164" s="13">
        <f t="shared" si="155"/>
        <v>912</v>
      </c>
      <c r="O164" s="19">
        <f t="shared" si="156"/>
        <v>2127</v>
      </c>
      <c r="P164" s="13"/>
      <c r="Q164" s="19">
        <f t="shared" si="157"/>
        <v>6375</v>
      </c>
      <c r="R164" s="19">
        <v>0</v>
      </c>
      <c r="S164" s="19">
        <f t="shared" si="158"/>
        <v>1773</v>
      </c>
      <c r="T164" s="19">
        <f t="shared" si="159"/>
        <v>4602</v>
      </c>
      <c r="U164" s="43">
        <f t="shared" si="160"/>
        <v>28227</v>
      </c>
      <c r="V164" s="64"/>
      <c r="W164" s="64"/>
    </row>
    <row r="165" spans="1:23" s="8" customFormat="1" ht="12">
      <c r="A165" s="42">
        <f t="shared" si="161"/>
        <v>131</v>
      </c>
      <c r="B165" s="12" t="s">
        <v>178</v>
      </c>
      <c r="C165" s="12" t="s">
        <v>79</v>
      </c>
      <c r="D165" s="11" t="s">
        <v>27</v>
      </c>
      <c r="E165" s="11" t="s">
        <v>31</v>
      </c>
      <c r="F165" s="30">
        <v>44197</v>
      </c>
      <c r="G165" s="30">
        <v>44561</v>
      </c>
      <c r="H165" s="13">
        <v>90000</v>
      </c>
      <c r="I165" s="13">
        <v>9753.1200000000008</v>
      </c>
      <c r="J165" s="13">
        <v>0</v>
      </c>
      <c r="K165" s="13">
        <f t="shared" si="152"/>
        <v>2583</v>
      </c>
      <c r="L165" s="19">
        <f t="shared" si="153"/>
        <v>6389.9999999999991</v>
      </c>
      <c r="M165" s="19">
        <f t="shared" ref="M165" si="172">62400*1.15%</f>
        <v>717.6</v>
      </c>
      <c r="N165" s="13">
        <f t="shared" si="155"/>
        <v>2736</v>
      </c>
      <c r="O165" s="19">
        <f t="shared" si="156"/>
        <v>6381</v>
      </c>
      <c r="P165" s="13"/>
      <c r="Q165" s="19">
        <f t="shared" si="157"/>
        <v>18807.599999999999</v>
      </c>
      <c r="R165" s="19">
        <v>0</v>
      </c>
      <c r="S165" s="19">
        <f t="shared" si="158"/>
        <v>15072.12</v>
      </c>
      <c r="T165" s="19">
        <f t="shared" si="159"/>
        <v>13488.599999999999</v>
      </c>
      <c r="U165" s="43">
        <f t="shared" si="160"/>
        <v>74927.88</v>
      </c>
      <c r="V165" s="64"/>
      <c r="W165" s="64"/>
    </row>
    <row r="166" spans="1:23" s="8" customFormat="1" ht="12">
      <c r="A166" s="42">
        <f t="shared" si="161"/>
        <v>132</v>
      </c>
      <c r="B166" s="12" t="s">
        <v>179</v>
      </c>
      <c r="C166" s="12" t="s">
        <v>79</v>
      </c>
      <c r="D166" s="11" t="s">
        <v>27</v>
      </c>
      <c r="E166" s="11" t="s">
        <v>32</v>
      </c>
      <c r="F166" s="30">
        <v>44197</v>
      </c>
      <c r="G166" s="30">
        <v>44561</v>
      </c>
      <c r="H166" s="13">
        <v>38880</v>
      </c>
      <c r="I166" s="13">
        <v>106.06</v>
      </c>
      <c r="J166" s="13">
        <v>0</v>
      </c>
      <c r="K166" s="13">
        <f t="shared" si="152"/>
        <v>1115.856</v>
      </c>
      <c r="L166" s="19">
        <f t="shared" si="153"/>
        <v>2760.4799999999996</v>
      </c>
      <c r="M166" s="19">
        <f t="shared" si="154"/>
        <v>447.12</v>
      </c>
      <c r="N166" s="13">
        <f t="shared" si="155"/>
        <v>1181.952</v>
      </c>
      <c r="O166" s="19">
        <f t="shared" si="156"/>
        <v>2756.5920000000001</v>
      </c>
      <c r="P166" s="13">
        <v>1190.1199999999999</v>
      </c>
      <c r="Q166" s="19">
        <f t="shared" si="157"/>
        <v>8262</v>
      </c>
      <c r="R166" s="19">
        <v>0</v>
      </c>
      <c r="S166" s="19">
        <f t="shared" si="158"/>
        <v>3593.9879999999998</v>
      </c>
      <c r="T166" s="19">
        <f t="shared" si="159"/>
        <v>5964.1919999999991</v>
      </c>
      <c r="U166" s="43">
        <f t="shared" si="160"/>
        <v>35286.012000000002</v>
      </c>
      <c r="V166" s="64"/>
      <c r="W166" s="64"/>
    </row>
    <row r="167" spans="1:23" s="8" customFormat="1" ht="12">
      <c r="A167" s="42">
        <f t="shared" si="161"/>
        <v>133</v>
      </c>
      <c r="B167" s="12" t="s">
        <v>180</v>
      </c>
      <c r="C167" s="12" t="s">
        <v>79</v>
      </c>
      <c r="D167" s="11" t="s">
        <v>27</v>
      </c>
      <c r="E167" s="11" t="s">
        <v>31</v>
      </c>
      <c r="F167" s="30">
        <v>44197</v>
      </c>
      <c r="G167" s="30">
        <v>44561</v>
      </c>
      <c r="H167" s="13">
        <v>16000</v>
      </c>
      <c r="I167" s="13">
        <v>0</v>
      </c>
      <c r="J167" s="13">
        <v>0</v>
      </c>
      <c r="K167" s="13">
        <f t="shared" si="152"/>
        <v>459.2</v>
      </c>
      <c r="L167" s="19">
        <f t="shared" si="153"/>
        <v>1136</v>
      </c>
      <c r="M167" s="19">
        <f t="shared" si="154"/>
        <v>184</v>
      </c>
      <c r="N167" s="13">
        <f t="shared" si="155"/>
        <v>486.4</v>
      </c>
      <c r="O167" s="19">
        <f t="shared" si="156"/>
        <v>1134.4000000000001</v>
      </c>
      <c r="P167" s="13"/>
      <c r="Q167" s="19">
        <f t="shared" si="157"/>
        <v>3400</v>
      </c>
      <c r="R167" s="19">
        <v>0</v>
      </c>
      <c r="S167" s="19">
        <f t="shared" si="158"/>
        <v>945.59999999999991</v>
      </c>
      <c r="T167" s="19">
        <f t="shared" si="159"/>
        <v>2454.4</v>
      </c>
      <c r="U167" s="43">
        <f t="shared" si="160"/>
        <v>15054.4</v>
      </c>
      <c r="V167" s="64"/>
      <c r="W167" s="64"/>
    </row>
    <row r="168" spans="1:23" s="8" customFormat="1" ht="12">
      <c r="A168" s="42">
        <f t="shared" si="161"/>
        <v>134</v>
      </c>
      <c r="B168" s="12" t="s">
        <v>181</v>
      </c>
      <c r="C168" s="12" t="s">
        <v>79</v>
      </c>
      <c r="D168" s="11" t="s">
        <v>27</v>
      </c>
      <c r="E168" s="11" t="s">
        <v>31</v>
      </c>
      <c r="F168" s="30">
        <v>44197</v>
      </c>
      <c r="G168" s="30">
        <v>44561</v>
      </c>
      <c r="H168" s="13">
        <v>68000</v>
      </c>
      <c r="I168" s="13">
        <v>4992.12</v>
      </c>
      <c r="J168" s="13">
        <v>0</v>
      </c>
      <c r="K168" s="13">
        <f t="shared" si="152"/>
        <v>1951.6</v>
      </c>
      <c r="L168" s="19">
        <f t="shared" si="153"/>
        <v>4828</v>
      </c>
      <c r="M168" s="19">
        <f t="shared" ref="M168" si="173">62400*1.15%</f>
        <v>717.6</v>
      </c>
      <c r="N168" s="13">
        <f t="shared" si="155"/>
        <v>2067.1999999999998</v>
      </c>
      <c r="O168" s="19">
        <f t="shared" si="156"/>
        <v>4821.2000000000007</v>
      </c>
      <c r="P168" s="13"/>
      <c r="Q168" s="19">
        <f t="shared" si="157"/>
        <v>14385.600000000002</v>
      </c>
      <c r="R168" s="19">
        <v>0</v>
      </c>
      <c r="S168" s="19">
        <f t="shared" si="158"/>
        <v>9010.92</v>
      </c>
      <c r="T168" s="19">
        <f t="shared" si="159"/>
        <v>10366.800000000001</v>
      </c>
      <c r="U168" s="43">
        <f t="shared" si="160"/>
        <v>58989.08</v>
      </c>
      <c r="V168" s="64"/>
      <c r="W168" s="64"/>
    </row>
    <row r="169" spans="1:23" s="8" customFormat="1" ht="12">
      <c r="A169" s="42">
        <f t="shared" si="161"/>
        <v>135</v>
      </c>
      <c r="B169" s="12" t="s">
        <v>182</v>
      </c>
      <c r="C169" s="12" t="s">
        <v>79</v>
      </c>
      <c r="D169" s="11" t="s">
        <v>27</v>
      </c>
      <c r="E169" s="11" t="s">
        <v>31</v>
      </c>
      <c r="F169" s="30">
        <v>44197</v>
      </c>
      <c r="G169" s="30">
        <v>44561</v>
      </c>
      <c r="H169" s="13">
        <v>30000</v>
      </c>
      <c r="I169" s="13">
        <v>0</v>
      </c>
      <c r="J169" s="13">
        <v>0</v>
      </c>
      <c r="K169" s="13">
        <f t="shared" si="152"/>
        <v>861</v>
      </c>
      <c r="L169" s="19">
        <f t="shared" si="153"/>
        <v>2130</v>
      </c>
      <c r="M169" s="19">
        <f t="shared" si="154"/>
        <v>345</v>
      </c>
      <c r="N169" s="13">
        <f t="shared" si="155"/>
        <v>912</v>
      </c>
      <c r="O169" s="19">
        <f t="shared" si="156"/>
        <v>2127</v>
      </c>
      <c r="P169" s="13"/>
      <c r="Q169" s="19">
        <f t="shared" si="157"/>
        <v>6375</v>
      </c>
      <c r="R169" s="19">
        <v>0</v>
      </c>
      <c r="S169" s="19">
        <f t="shared" si="158"/>
        <v>1773</v>
      </c>
      <c r="T169" s="19">
        <f t="shared" si="159"/>
        <v>4602</v>
      </c>
      <c r="U169" s="43">
        <f t="shared" si="160"/>
        <v>28227</v>
      </c>
      <c r="V169" s="64"/>
      <c r="W169" s="64"/>
    </row>
    <row r="170" spans="1:23" s="8" customFormat="1" ht="12">
      <c r="A170" s="42">
        <f t="shared" si="161"/>
        <v>136</v>
      </c>
      <c r="B170" s="12" t="s">
        <v>183</v>
      </c>
      <c r="C170" s="12" t="s">
        <v>79</v>
      </c>
      <c r="D170" s="11" t="s">
        <v>27</v>
      </c>
      <c r="E170" s="11" t="s">
        <v>31</v>
      </c>
      <c r="F170" s="30">
        <v>44317</v>
      </c>
      <c r="G170" s="30">
        <v>44561</v>
      </c>
      <c r="H170" s="13">
        <v>90000</v>
      </c>
      <c r="I170" s="13">
        <v>9753.1200000000008</v>
      </c>
      <c r="J170" s="13">
        <v>0</v>
      </c>
      <c r="K170" s="13">
        <f t="shared" si="152"/>
        <v>2583</v>
      </c>
      <c r="L170" s="19">
        <f t="shared" si="153"/>
        <v>6389.9999999999991</v>
      </c>
      <c r="M170" s="19">
        <f t="shared" ref="M170" si="174">62400*1.15%</f>
        <v>717.6</v>
      </c>
      <c r="N170" s="13">
        <f t="shared" si="155"/>
        <v>2736</v>
      </c>
      <c r="O170" s="19">
        <f t="shared" si="156"/>
        <v>6381</v>
      </c>
      <c r="P170" s="13"/>
      <c r="Q170" s="19">
        <f t="shared" si="157"/>
        <v>18807.599999999999</v>
      </c>
      <c r="R170" s="19">
        <v>0</v>
      </c>
      <c r="S170" s="19">
        <f t="shared" si="158"/>
        <v>15072.12</v>
      </c>
      <c r="T170" s="19">
        <f t="shared" si="159"/>
        <v>13488.599999999999</v>
      </c>
      <c r="U170" s="43">
        <f t="shared" si="160"/>
        <v>74927.88</v>
      </c>
      <c r="V170" s="64"/>
      <c r="W170" s="64"/>
    </row>
    <row r="171" spans="1:23" s="8" customFormat="1" ht="12">
      <c r="A171" s="42">
        <f t="shared" si="161"/>
        <v>137</v>
      </c>
      <c r="B171" s="12" t="s">
        <v>184</v>
      </c>
      <c r="C171" s="12" t="s">
        <v>79</v>
      </c>
      <c r="D171" s="11" t="s">
        <v>27</v>
      </c>
      <c r="E171" s="11" t="s">
        <v>31</v>
      </c>
      <c r="F171" s="30">
        <v>44197</v>
      </c>
      <c r="G171" s="30">
        <v>44561</v>
      </c>
      <c r="H171" s="13">
        <v>57600</v>
      </c>
      <c r="I171" s="13">
        <v>3035.04</v>
      </c>
      <c r="J171" s="13">
        <v>0</v>
      </c>
      <c r="K171" s="13">
        <f t="shared" si="152"/>
        <v>1653.12</v>
      </c>
      <c r="L171" s="19">
        <f t="shared" si="153"/>
        <v>4089.5999999999995</v>
      </c>
      <c r="M171" s="19">
        <f t="shared" si="154"/>
        <v>662.4</v>
      </c>
      <c r="N171" s="13">
        <f t="shared" si="155"/>
        <v>1751.04</v>
      </c>
      <c r="O171" s="19">
        <f t="shared" si="156"/>
        <v>4083.84</v>
      </c>
      <c r="P171" s="13"/>
      <c r="Q171" s="19">
        <f t="shared" si="157"/>
        <v>12240</v>
      </c>
      <c r="R171" s="19">
        <v>0</v>
      </c>
      <c r="S171" s="19">
        <f t="shared" si="158"/>
        <v>6439.2</v>
      </c>
      <c r="T171" s="19">
        <f t="shared" si="159"/>
        <v>8835.84</v>
      </c>
      <c r="U171" s="43">
        <f t="shared" si="160"/>
        <v>51160.800000000003</v>
      </c>
      <c r="V171" s="64"/>
      <c r="W171" s="64"/>
    </row>
    <row r="172" spans="1:23" s="8" customFormat="1" ht="12">
      <c r="A172" s="42">
        <f t="shared" si="161"/>
        <v>138</v>
      </c>
      <c r="B172" s="12" t="s">
        <v>185</v>
      </c>
      <c r="C172" s="12" t="s">
        <v>79</v>
      </c>
      <c r="D172" s="11" t="s">
        <v>27</v>
      </c>
      <c r="E172" s="11" t="s">
        <v>32</v>
      </c>
      <c r="F172" s="30">
        <v>44317</v>
      </c>
      <c r="G172" s="30">
        <v>44561</v>
      </c>
      <c r="H172" s="13">
        <v>32000</v>
      </c>
      <c r="I172" s="13">
        <v>0</v>
      </c>
      <c r="J172" s="13">
        <v>0</v>
      </c>
      <c r="K172" s="13">
        <f t="shared" si="152"/>
        <v>918.4</v>
      </c>
      <c r="L172" s="19">
        <f t="shared" si="153"/>
        <v>2272</v>
      </c>
      <c r="M172" s="19">
        <f t="shared" si="154"/>
        <v>368</v>
      </c>
      <c r="N172" s="13">
        <f t="shared" si="155"/>
        <v>972.8</v>
      </c>
      <c r="O172" s="19">
        <f t="shared" si="156"/>
        <v>2268.8000000000002</v>
      </c>
      <c r="P172" s="13"/>
      <c r="Q172" s="19">
        <f t="shared" si="157"/>
        <v>6800</v>
      </c>
      <c r="R172" s="19">
        <v>0</v>
      </c>
      <c r="S172" s="19">
        <f t="shared" si="158"/>
        <v>1891.1999999999998</v>
      </c>
      <c r="T172" s="19">
        <f t="shared" si="159"/>
        <v>4908.8</v>
      </c>
      <c r="U172" s="43">
        <f t="shared" si="160"/>
        <v>30108.799999999999</v>
      </c>
      <c r="V172" s="64"/>
      <c r="W172" s="64"/>
    </row>
    <row r="173" spans="1:23" s="8" customFormat="1" ht="12">
      <c r="A173" s="42">
        <f t="shared" si="161"/>
        <v>139</v>
      </c>
      <c r="B173" s="12" t="s">
        <v>186</v>
      </c>
      <c r="C173" s="12" t="s">
        <v>79</v>
      </c>
      <c r="D173" s="11" t="s">
        <v>27</v>
      </c>
      <c r="E173" s="11" t="s">
        <v>31</v>
      </c>
      <c r="F173" s="30">
        <v>44197</v>
      </c>
      <c r="G173" s="30">
        <v>44561</v>
      </c>
      <c r="H173" s="13">
        <v>70400</v>
      </c>
      <c r="I173" s="13">
        <v>5443.75</v>
      </c>
      <c r="J173" s="13">
        <v>0</v>
      </c>
      <c r="K173" s="13">
        <f t="shared" si="152"/>
        <v>2020.48</v>
      </c>
      <c r="L173" s="19">
        <f t="shared" si="153"/>
        <v>4998.3999999999996</v>
      </c>
      <c r="M173" s="19">
        <f>62400*1.15%</f>
        <v>717.6</v>
      </c>
      <c r="N173" s="13">
        <f t="shared" si="155"/>
        <v>2140.16</v>
      </c>
      <c r="O173" s="19">
        <f t="shared" si="156"/>
        <v>4991.3600000000006</v>
      </c>
      <c r="P173" s="13"/>
      <c r="Q173" s="19">
        <f t="shared" si="157"/>
        <v>14868</v>
      </c>
      <c r="R173" s="19">
        <v>0</v>
      </c>
      <c r="S173" s="19">
        <f t="shared" si="158"/>
        <v>9604.39</v>
      </c>
      <c r="T173" s="19">
        <f t="shared" si="159"/>
        <v>10707.36</v>
      </c>
      <c r="U173" s="43">
        <f t="shared" si="160"/>
        <v>60795.61</v>
      </c>
      <c r="V173" s="64"/>
      <c r="W173" s="64"/>
    </row>
    <row r="174" spans="1:23" s="8" customFormat="1" ht="12">
      <c r="A174" s="42">
        <f t="shared" si="161"/>
        <v>140</v>
      </c>
      <c r="B174" s="12" t="s">
        <v>187</v>
      </c>
      <c r="C174" s="12" t="s">
        <v>79</v>
      </c>
      <c r="D174" s="11" t="s">
        <v>27</v>
      </c>
      <c r="E174" s="11" t="s">
        <v>32</v>
      </c>
      <c r="F174" s="30">
        <v>44197</v>
      </c>
      <c r="G174" s="30">
        <v>44561</v>
      </c>
      <c r="H174" s="13">
        <v>30000</v>
      </c>
      <c r="I174" s="13">
        <v>0</v>
      </c>
      <c r="J174" s="13">
        <v>0</v>
      </c>
      <c r="K174" s="13">
        <f t="shared" si="152"/>
        <v>861</v>
      </c>
      <c r="L174" s="19">
        <f t="shared" si="153"/>
        <v>2130</v>
      </c>
      <c r="M174" s="19">
        <f t="shared" si="154"/>
        <v>345</v>
      </c>
      <c r="N174" s="13">
        <f t="shared" si="155"/>
        <v>912</v>
      </c>
      <c r="O174" s="19">
        <f t="shared" si="156"/>
        <v>2127</v>
      </c>
      <c r="P174" s="13"/>
      <c r="Q174" s="19">
        <f t="shared" si="157"/>
        <v>6375</v>
      </c>
      <c r="R174" s="19">
        <v>0</v>
      </c>
      <c r="S174" s="19">
        <f t="shared" si="158"/>
        <v>1773</v>
      </c>
      <c r="T174" s="19">
        <f t="shared" si="159"/>
        <v>4602</v>
      </c>
      <c r="U174" s="43">
        <f t="shared" si="160"/>
        <v>28227</v>
      </c>
      <c r="V174" s="64"/>
      <c r="W174" s="64"/>
    </row>
    <row r="175" spans="1:23" s="8" customFormat="1" ht="12">
      <c r="A175" s="42">
        <f t="shared" si="161"/>
        <v>141</v>
      </c>
      <c r="B175" s="12" t="s">
        <v>188</v>
      </c>
      <c r="C175" s="12" t="s">
        <v>79</v>
      </c>
      <c r="D175" s="11" t="s">
        <v>27</v>
      </c>
      <c r="E175" s="11" t="s">
        <v>32</v>
      </c>
      <c r="F175" s="30">
        <v>44197</v>
      </c>
      <c r="G175" s="30">
        <v>44561</v>
      </c>
      <c r="H175" s="13">
        <v>30000</v>
      </c>
      <c r="I175" s="13">
        <v>0</v>
      </c>
      <c r="J175" s="13">
        <v>0</v>
      </c>
      <c r="K175" s="13">
        <f t="shared" ref="K175" si="175">+H175*2.87%</f>
        <v>861</v>
      </c>
      <c r="L175" s="19">
        <f t="shared" ref="L175" si="176">H175*7.1%</f>
        <v>2130</v>
      </c>
      <c r="M175" s="19">
        <f t="shared" ref="M175" si="177">H175*1.15%</f>
        <v>345</v>
      </c>
      <c r="N175" s="13">
        <f t="shared" ref="N175" si="178">+H175*3.04%</f>
        <v>912</v>
      </c>
      <c r="O175" s="19">
        <f t="shared" ref="O175" si="179">H175*7.09%</f>
        <v>2127</v>
      </c>
      <c r="P175" s="13"/>
      <c r="Q175" s="19">
        <f t="shared" ref="Q175" si="180">K175+L175+M175+N175+O175</f>
        <v>6375</v>
      </c>
      <c r="R175" s="19">
        <v>0</v>
      </c>
      <c r="S175" s="19">
        <f t="shared" ref="S175" si="181">+K175+N175+P175+R175+I175+J175</f>
        <v>1773</v>
      </c>
      <c r="T175" s="19">
        <f t="shared" ref="T175" si="182">+O175+M175+L175</f>
        <v>4602</v>
      </c>
      <c r="U175" s="43">
        <f t="shared" ref="U175" si="183">+H175-S175</f>
        <v>28227</v>
      </c>
      <c r="V175" s="64"/>
      <c r="W175" s="64"/>
    </row>
    <row r="176" spans="1:23" s="80" customFormat="1" ht="12">
      <c r="A176" s="42">
        <f t="shared" si="161"/>
        <v>142</v>
      </c>
      <c r="B176" s="65" t="s">
        <v>503</v>
      </c>
      <c r="C176" s="65" t="s">
        <v>501</v>
      </c>
      <c r="D176" s="77" t="s">
        <v>27</v>
      </c>
      <c r="E176" s="77" t="s">
        <v>32</v>
      </c>
      <c r="F176" s="78">
        <v>44256</v>
      </c>
      <c r="G176" s="78">
        <v>44561</v>
      </c>
      <c r="H176" s="62">
        <v>30000</v>
      </c>
      <c r="I176" s="62"/>
      <c r="J176" s="62">
        <v>0</v>
      </c>
      <c r="K176" s="13">
        <f t="shared" ref="K176" si="184">+H176*2.87%</f>
        <v>861</v>
      </c>
      <c r="L176" s="19">
        <f t="shared" ref="L176" si="185">H176*7.1%</f>
        <v>2130</v>
      </c>
      <c r="M176" s="19">
        <f t="shared" ref="M176" si="186">H176*1.15%</f>
        <v>345</v>
      </c>
      <c r="N176" s="13">
        <f t="shared" ref="N176" si="187">+H176*3.04%</f>
        <v>912</v>
      </c>
      <c r="O176" s="19">
        <f t="shared" ref="O176" si="188">H176*7.09%</f>
        <v>2127</v>
      </c>
      <c r="P176" s="13">
        <v>1190.1199999999999</v>
      </c>
      <c r="Q176" s="19">
        <f t="shared" ref="Q176" si="189">K176+L176+M176+N176+O176</f>
        <v>6375</v>
      </c>
      <c r="R176" s="19">
        <v>0</v>
      </c>
      <c r="S176" s="19">
        <f t="shared" ref="S176" si="190">+K176+N176+P176+R176+I176+J176</f>
        <v>2963.12</v>
      </c>
      <c r="T176" s="19">
        <f t="shared" ref="T176" si="191">+O176+M176+L176</f>
        <v>4602</v>
      </c>
      <c r="U176" s="43">
        <f t="shared" ref="U176" si="192">+H176-S176</f>
        <v>27036.880000000001</v>
      </c>
      <c r="V176" s="79"/>
      <c r="W176" s="79"/>
    </row>
    <row r="177" spans="1:23">
      <c r="A177" s="83" t="s">
        <v>513</v>
      </c>
      <c r="B177" s="84"/>
      <c r="C177" s="84"/>
      <c r="D177" s="21"/>
      <c r="E177" s="21"/>
      <c r="F177" s="31"/>
      <c r="G177" s="31"/>
      <c r="H177" s="22"/>
      <c r="I177" s="22"/>
      <c r="J177" s="22"/>
      <c r="K177" s="22"/>
      <c r="L177" s="22"/>
      <c r="M177" s="22"/>
      <c r="N177" s="23"/>
      <c r="O177" s="22"/>
      <c r="P177" s="23"/>
      <c r="Q177" s="22"/>
      <c r="R177" s="22"/>
      <c r="S177" s="22"/>
      <c r="T177" s="24"/>
      <c r="U177" s="50"/>
      <c r="V177" s="64"/>
      <c r="W177" s="64"/>
    </row>
    <row r="178" spans="1:23" s="8" customFormat="1" ht="12">
      <c r="A178" s="51" t="s">
        <v>36</v>
      </c>
      <c r="B178" s="45"/>
      <c r="C178" s="45"/>
      <c r="D178" s="46"/>
      <c r="E178" s="46"/>
      <c r="F178" s="47"/>
      <c r="G178" s="47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9"/>
      <c r="V178" s="64"/>
      <c r="W178" s="64"/>
    </row>
    <row r="179" spans="1:23" s="8" customFormat="1" ht="12">
      <c r="A179" s="76">
        <f>A176+1</f>
        <v>143</v>
      </c>
      <c r="B179" s="12" t="s">
        <v>62</v>
      </c>
      <c r="C179" s="12" t="s">
        <v>61</v>
      </c>
      <c r="D179" s="11" t="s">
        <v>27</v>
      </c>
      <c r="E179" s="11" t="s">
        <v>31</v>
      </c>
      <c r="F179" s="30">
        <v>44197</v>
      </c>
      <c r="G179" s="30">
        <v>44561</v>
      </c>
      <c r="H179" s="13">
        <v>46200</v>
      </c>
      <c r="I179" s="13">
        <v>1317.69</v>
      </c>
      <c r="J179" s="13">
        <v>0</v>
      </c>
      <c r="K179" s="13">
        <f t="shared" ref="K179" si="193">+H179*2.87%</f>
        <v>1325.94</v>
      </c>
      <c r="L179" s="19">
        <f t="shared" ref="L179" si="194">H179*7.1%</f>
        <v>3280.2</v>
      </c>
      <c r="M179" s="19">
        <f t="shared" ref="M179" si="195">H179*1.15%</f>
        <v>531.29999999999995</v>
      </c>
      <c r="N179" s="13">
        <f t="shared" ref="N179" si="196">+H179*3.04%</f>
        <v>1404.48</v>
      </c>
      <c r="O179" s="19">
        <f t="shared" ref="O179" si="197">H179*7.09%</f>
        <v>3275.5800000000004</v>
      </c>
      <c r="P179" s="13"/>
      <c r="Q179" s="19">
        <f t="shared" ref="Q179" si="198">K179+L179+M179+N179+O179</f>
        <v>9817.5</v>
      </c>
      <c r="R179" s="19">
        <v>0</v>
      </c>
      <c r="S179" s="19">
        <f t="shared" ref="S179" si="199">+K179+N179+P179+R179+I179+J179</f>
        <v>4048.11</v>
      </c>
      <c r="T179" s="19">
        <f t="shared" ref="T179" si="200">+O179+M179+L179</f>
        <v>7087.08</v>
      </c>
      <c r="U179" s="43">
        <f t="shared" ref="U179" si="201">+H179-S179</f>
        <v>42151.89</v>
      </c>
      <c r="V179" s="64"/>
      <c r="W179" s="64"/>
    </row>
    <row r="180" spans="1:23" s="8" customFormat="1" ht="12">
      <c r="A180" s="42">
        <f>A179+1</f>
        <v>144</v>
      </c>
      <c r="B180" s="12" t="s">
        <v>56</v>
      </c>
      <c r="C180" s="12" t="s">
        <v>57</v>
      </c>
      <c r="D180" s="11" t="s">
        <v>27</v>
      </c>
      <c r="E180" s="11" t="s">
        <v>31</v>
      </c>
      <c r="F180" s="30">
        <v>44228</v>
      </c>
      <c r="G180" s="30">
        <v>44561</v>
      </c>
      <c r="H180" s="13">
        <v>40000</v>
      </c>
      <c r="I180" s="13">
        <v>442.65</v>
      </c>
      <c r="J180" s="13">
        <v>0</v>
      </c>
      <c r="K180" s="13">
        <f t="shared" ref="K180" si="202">+H180*2.87%</f>
        <v>1148</v>
      </c>
      <c r="L180" s="19">
        <f t="shared" ref="L180" si="203">H180*7.1%</f>
        <v>2839.9999999999995</v>
      </c>
      <c r="M180" s="19">
        <f t="shared" ref="M180" si="204">H180*1.15%</f>
        <v>460</v>
      </c>
      <c r="N180" s="13">
        <f t="shared" ref="N180" si="205">+H180*3.04%</f>
        <v>1216</v>
      </c>
      <c r="O180" s="19">
        <f t="shared" ref="O180" si="206">H180*7.09%</f>
        <v>2836</v>
      </c>
      <c r="P180" s="13"/>
      <c r="Q180" s="19">
        <f t="shared" ref="Q180" si="207">K180+L180+M180+N180+O180</f>
        <v>8500</v>
      </c>
      <c r="R180" s="19">
        <v>0</v>
      </c>
      <c r="S180" s="19">
        <f t="shared" ref="S180" si="208">+K180+N180+P180+R180+I180+J180</f>
        <v>2806.65</v>
      </c>
      <c r="T180" s="19">
        <f t="shared" ref="T180" si="209">+O180+M180+L180</f>
        <v>6136</v>
      </c>
      <c r="U180" s="43">
        <f t="shared" ref="U180" si="210">+H180-S180</f>
        <v>37193.35</v>
      </c>
      <c r="V180" s="64"/>
      <c r="W180" s="64"/>
    </row>
    <row r="181" spans="1:23" s="8" customFormat="1" ht="12">
      <c r="A181" s="51" t="s">
        <v>55</v>
      </c>
      <c r="B181" s="45"/>
      <c r="C181" s="45"/>
      <c r="D181" s="46"/>
      <c r="E181" s="46"/>
      <c r="F181" s="47"/>
      <c r="G181" s="47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9"/>
      <c r="V181" s="64"/>
      <c r="W181" s="64"/>
    </row>
    <row r="182" spans="1:23" s="8" customFormat="1" ht="12">
      <c r="A182" s="42">
        <f>A180+1</f>
        <v>145</v>
      </c>
      <c r="B182" s="12" t="s">
        <v>65</v>
      </c>
      <c r="C182" s="12" t="s">
        <v>66</v>
      </c>
      <c r="D182" s="11" t="s">
        <v>27</v>
      </c>
      <c r="E182" s="11" t="s">
        <v>32</v>
      </c>
      <c r="F182" s="30">
        <v>44228</v>
      </c>
      <c r="G182" s="30">
        <v>44561</v>
      </c>
      <c r="H182" s="13">
        <v>22000</v>
      </c>
      <c r="I182" s="13">
        <v>0</v>
      </c>
      <c r="J182" s="13">
        <v>0</v>
      </c>
      <c r="K182" s="13">
        <f t="shared" ref="K182" si="211">+H182*2.87%</f>
        <v>631.4</v>
      </c>
      <c r="L182" s="19">
        <f t="shared" ref="L182" si="212">H182*7.1%</f>
        <v>1561.9999999999998</v>
      </c>
      <c r="M182" s="19">
        <f t="shared" ref="M182" si="213">H182*1.15%</f>
        <v>253</v>
      </c>
      <c r="N182" s="13">
        <f t="shared" ref="N182" si="214">+H182*3.04%</f>
        <v>668.8</v>
      </c>
      <c r="O182" s="19">
        <f t="shared" ref="O182" si="215">H182*7.09%</f>
        <v>1559.8000000000002</v>
      </c>
      <c r="P182" s="13"/>
      <c r="Q182" s="19">
        <f t="shared" ref="Q182" si="216">K182+L182+M182+N182+O182</f>
        <v>4675</v>
      </c>
      <c r="R182" s="19">
        <v>0</v>
      </c>
      <c r="S182" s="19">
        <f t="shared" ref="S182" si="217">+K182+N182+P182+R182+I182+J182</f>
        <v>1300.1999999999998</v>
      </c>
      <c r="T182" s="19">
        <f t="shared" ref="T182" si="218">+O182+M182+L182</f>
        <v>3374.8</v>
      </c>
      <c r="U182" s="43">
        <f t="shared" ref="U182" si="219">+H182-S182</f>
        <v>20699.8</v>
      </c>
      <c r="V182" s="64"/>
      <c r="W182" s="64"/>
    </row>
    <row r="183" spans="1:23" s="8" customFormat="1" ht="12">
      <c r="A183" s="42">
        <f>A182+1</f>
        <v>146</v>
      </c>
      <c r="B183" s="12" t="s">
        <v>68</v>
      </c>
      <c r="C183" s="12" t="s">
        <v>66</v>
      </c>
      <c r="D183" s="11" t="s">
        <v>27</v>
      </c>
      <c r="E183" s="11" t="s">
        <v>31</v>
      </c>
      <c r="F183" s="30">
        <v>44228</v>
      </c>
      <c r="G183" s="30">
        <v>44561</v>
      </c>
      <c r="H183" s="13">
        <v>22000</v>
      </c>
      <c r="I183" s="13">
        <v>0</v>
      </c>
      <c r="J183" s="13">
        <v>0</v>
      </c>
      <c r="K183" s="13">
        <f t="shared" ref="K183" si="220">+H183*2.87%</f>
        <v>631.4</v>
      </c>
      <c r="L183" s="19">
        <f t="shared" ref="L183" si="221">H183*7.1%</f>
        <v>1561.9999999999998</v>
      </c>
      <c r="M183" s="19">
        <f t="shared" ref="M183" si="222">H183*1.15%</f>
        <v>253</v>
      </c>
      <c r="N183" s="13">
        <f t="shared" ref="N183" si="223">+H183*3.04%</f>
        <v>668.8</v>
      </c>
      <c r="O183" s="19">
        <f t="shared" ref="O183" si="224">H183*7.09%</f>
        <v>1559.8000000000002</v>
      </c>
      <c r="P183" s="13"/>
      <c r="Q183" s="19">
        <f t="shared" ref="Q183" si="225">K183+L183+M183+N183+O183</f>
        <v>4675</v>
      </c>
      <c r="R183" s="19">
        <v>0</v>
      </c>
      <c r="S183" s="19">
        <f t="shared" ref="S183" si="226">+K183+N183+P183+R183+I183+J183</f>
        <v>1300.1999999999998</v>
      </c>
      <c r="T183" s="19">
        <f t="shared" ref="T183" si="227">+O183+M183+L183</f>
        <v>3374.8</v>
      </c>
      <c r="U183" s="43">
        <f t="shared" ref="U183" si="228">+H183-S183</f>
        <v>20699.8</v>
      </c>
      <c r="V183" s="64"/>
      <c r="W183" s="64"/>
    </row>
    <row r="184" spans="1:23" s="8" customFormat="1" ht="12">
      <c r="A184" s="51" t="s">
        <v>40</v>
      </c>
      <c r="B184" s="52"/>
      <c r="C184" s="52"/>
      <c r="D184" s="53"/>
      <c r="E184" s="53"/>
      <c r="F184" s="54"/>
      <c r="G184" s="54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6"/>
      <c r="V184" s="64"/>
      <c r="W184" s="64"/>
    </row>
    <row r="185" spans="1:23" s="8" customFormat="1" ht="12">
      <c r="A185" s="42">
        <f>A183+1</f>
        <v>147</v>
      </c>
      <c r="B185" s="12" t="s">
        <v>189</v>
      </c>
      <c r="C185" s="12" t="s">
        <v>79</v>
      </c>
      <c r="D185" s="11" t="s">
        <v>27</v>
      </c>
      <c r="E185" s="11" t="s">
        <v>31</v>
      </c>
      <c r="F185" s="30">
        <v>44317</v>
      </c>
      <c r="G185" s="30">
        <v>44561</v>
      </c>
      <c r="H185" s="13">
        <v>90000</v>
      </c>
      <c r="I185" s="13">
        <v>9753.1200000000008</v>
      </c>
      <c r="J185" s="13"/>
      <c r="K185" s="13">
        <f t="shared" ref="K185:K248" si="229">+H185*2.87%</f>
        <v>2583</v>
      </c>
      <c r="L185" s="19">
        <f t="shared" ref="L185:L248" si="230">H185*7.1%</f>
        <v>6389.9999999999991</v>
      </c>
      <c r="M185" s="19">
        <f t="shared" ref="M185" si="231">62400*1.15%</f>
        <v>717.6</v>
      </c>
      <c r="N185" s="13">
        <f t="shared" ref="N185:N248" si="232">+H185*3.04%</f>
        <v>2736</v>
      </c>
      <c r="O185" s="19">
        <f t="shared" ref="O185:O248" si="233">H185*7.09%</f>
        <v>6381</v>
      </c>
      <c r="P185" s="13"/>
      <c r="Q185" s="19">
        <f t="shared" ref="Q185:Q248" si="234">K185+L185+M185+N185+O185</f>
        <v>18807.599999999999</v>
      </c>
      <c r="R185" s="19">
        <v>0</v>
      </c>
      <c r="S185" s="19">
        <f t="shared" ref="S185:S248" si="235">+K185+N185+P185+R185+I185+J185</f>
        <v>15072.12</v>
      </c>
      <c r="T185" s="19">
        <f t="shared" ref="T185:T248" si="236">+O185+M185+L185</f>
        <v>13488.599999999999</v>
      </c>
      <c r="U185" s="43">
        <f t="shared" ref="U185:U248" si="237">+H185-S185</f>
        <v>74927.88</v>
      </c>
      <c r="V185" s="64"/>
      <c r="W185" s="64"/>
    </row>
    <row r="186" spans="1:23" s="8" customFormat="1" ht="12">
      <c r="A186" s="42">
        <f>A185+1</f>
        <v>148</v>
      </c>
      <c r="B186" s="12" t="s">
        <v>190</v>
      </c>
      <c r="C186" s="12" t="s">
        <v>79</v>
      </c>
      <c r="D186" s="11" t="s">
        <v>27</v>
      </c>
      <c r="E186" s="11" t="s">
        <v>31</v>
      </c>
      <c r="F186" s="30">
        <v>44197</v>
      </c>
      <c r="G186" s="30">
        <v>44561</v>
      </c>
      <c r="H186" s="13">
        <v>51840</v>
      </c>
      <c r="I186" s="13">
        <v>2113.69</v>
      </c>
      <c r="J186" s="13"/>
      <c r="K186" s="13">
        <f t="shared" si="229"/>
        <v>1487.808</v>
      </c>
      <c r="L186" s="19">
        <f t="shared" si="230"/>
        <v>3680.64</v>
      </c>
      <c r="M186" s="19">
        <f t="shared" ref="M186:M248" si="238">H186*1.15%</f>
        <v>596.16</v>
      </c>
      <c r="N186" s="13">
        <f t="shared" si="232"/>
        <v>1575.9359999999999</v>
      </c>
      <c r="O186" s="19">
        <f t="shared" si="233"/>
        <v>3675.4560000000001</v>
      </c>
      <c r="P186" s="13"/>
      <c r="Q186" s="19">
        <f t="shared" si="234"/>
        <v>11016</v>
      </c>
      <c r="R186" s="19">
        <v>0</v>
      </c>
      <c r="S186" s="19">
        <f t="shared" si="235"/>
        <v>5177.4339999999993</v>
      </c>
      <c r="T186" s="19">
        <f t="shared" si="236"/>
        <v>7952.2559999999994</v>
      </c>
      <c r="U186" s="43">
        <f t="shared" si="237"/>
        <v>46662.565999999999</v>
      </c>
      <c r="V186" s="64"/>
      <c r="W186" s="64"/>
    </row>
    <row r="187" spans="1:23" s="8" customFormat="1" ht="12">
      <c r="A187" s="42">
        <f t="shared" ref="A187:A250" si="239">A186+1</f>
        <v>149</v>
      </c>
      <c r="B187" s="12" t="s">
        <v>191</v>
      </c>
      <c r="C187" s="12" t="s">
        <v>79</v>
      </c>
      <c r="D187" s="11" t="s">
        <v>27</v>
      </c>
      <c r="E187" s="11" t="s">
        <v>32</v>
      </c>
      <c r="F187" s="30">
        <v>44197</v>
      </c>
      <c r="G187" s="30">
        <v>44561</v>
      </c>
      <c r="H187" s="13">
        <v>17280</v>
      </c>
      <c r="I187" s="13">
        <v>0</v>
      </c>
      <c r="J187" s="13"/>
      <c r="K187" s="13">
        <f t="shared" si="229"/>
        <v>495.93599999999998</v>
      </c>
      <c r="L187" s="19">
        <f t="shared" si="230"/>
        <v>1226.8799999999999</v>
      </c>
      <c r="M187" s="19">
        <f t="shared" si="238"/>
        <v>198.72</v>
      </c>
      <c r="N187" s="13">
        <f t="shared" si="232"/>
        <v>525.31200000000001</v>
      </c>
      <c r="O187" s="19">
        <f t="shared" si="233"/>
        <v>1225.152</v>
      </c>
      <c r="P187" s="13"/>
      <c r="Q187" s="19">
        <f t="shared" si="234"/>
        <v>3672</v>
      </c>
      <c r="R187" s="19">
        <v>0</v>
      </c>
      <c r="S187" s="19">
        <f t="shared" si="235"/>
        <v>1021.248</v>
      </c>
      <c r="T187" s="19">
        <f t="shared" si="236"/>
        <v>2650.752</v>
      </c>
      <c r="U187" s="43">
        <f t="shared" si="237"/>
        <v>16258.752</v>
      </c>
      <c r="V187" s="64"/>
      <c r="W187" s="64"/>
    </row>
    <row r="188" spans="1:23" s="8" customFormat="1" ht="12">
      <c r="A188" s="42">
        <f t="shared" si="239"/>
        <v>150</v>
      </c>
      <c r="B188" s="12" t="s">
        <v>192</v>
      </c>
      <c r="C188" s="12" t="s">
        <v>79</v>
      </c>
      <c r="D188" s="11" t="s">
        <v>27</v>
      </c>
      <c r="E188" s="11" t="s">
        <v>32</v>
      </c>
      <c r="F188" s="30">
        <v>44197</v>
      </c>
      <c r="G188" s="30">
        <v>44561</v>
      </c>
      <c r="H188" s="13">
        <v>18000</v>
      </c>
      <c r="I188" s="13">
        <v>0</v>
      </c>
      <c r="J188" s="13"/>
      <c r="K188" s="13">
        <f t="shared" si="229"/>
        <v>516.6</v>
      </c>
      <c r="L188" s="19">
        <f t="shared" si="230"/>
        <v>1277.9999999999998</v>
      </c>
      <c r="M188" s="19">
        <f t="shared" si="238"/>
        <v>207</v>
      </c>
      <c r="N188" s="13">
        <f t="shared" si="232"/>
        <v>547.20000000000005</v>
      </c>
      <c r="O188" s="19">
        <f t="shared" si="233"/>
        <v>1276.2</v>
      </c>
      <c r="P188" s="13"/>
      <c r="Q188" s="19">
        <f t="shared" si="234"/>
        <v>3825</v>
      </c>
      <c r="R188" s="19">
        <v>0</v>
      </c>
      <c r="S188" s="19">
        <f t="shared" si="235"/>
        <v>1063.8000000000002</v>
      </c>
      <c r="T188" s="19">
        <f t="shared" si="236"/>
        <v>2761.2</v>
      </c>
      <c r="U188" s="43">
        <f t="shared" si="237"/>
        <v>16936.2</v>
      </c>
      <c r="V188" s="64"/>
      <c r="W188" s="64"/>
    </row>
    <row r="189" spans="1:23" s="8" customFormat="1" ht="12">
      <c r="A189" s="42">
        <f t="shared" si="239"/>
        <v>151</v>
      </c>
      <c r="B189" s="12" t="s">
        <v>193</v>
      </c>
      <c r="C189" s="12" t="s">
        <v>79</v>
      </c>
      <c r="D189" s="11" t="s">
        <v>27</v>
      </c>
      <c r="E189" s="11" t="s">
        <v>32</v>
      </c>
      <c r="F189" s="30">
        <v>44197</v>
      </c>
      <c r="G189" s="30">
        <v>44561</v>
      </c>
      <c r="H189" s="13">
        <v>2000</v>
      </c>
      <c r="I189" s="13">
        <v>0</v>
      </c>
      <c r="J189" s="13"/>
      <c r="K189" s="13">
        <f t="shared" si="229"/>
        <v>57.4</v>
      </c>
      <c r="L189" s="19">
        <f t="shared" si="230"/>
        <v>142</v>
      </c>
      <c r="M189" s="19">
        <f t="shared" si="238"/>
        <v>23</v>
      </c>
      <c r="N189" s="13">
        <f t="shared" si="232"/>
        <v>60.8</v>
      </c>
      <c r="O189" s="19">
        <f t="shared" si="233"/>
        <v>141.80000000000001</v>
      </c>
      <c r="P189" s="13"/>
      <c r="Q189" s="19">
        <f t="shared" si="234"/>
        <v>425</v>
      </c>
      <c r="R189" s="19">
        <v>0</v>
      </c>
      <c r="S189" s="19">
        <f t="shared" si="235"/>
        <v>118.19999999999999</v>
      </c>
      <c r="T189" s="19">
        <f t="shared" si="236"/>
        <v>306.8</v>
      </c>
      <c r="U189" s="43">
        <f t="shared" si="237"/>
        <v>1881.8</v>
      </c>
      <c r="V189" s="64"/>
      <c r="W189" s="64"/>
    </row>
    <row r="190" spans="1:23" s="8" customFormat="1" ht="12">
      <c r="A190" s="42">
        <f t="shared" si="239"/>
        <v>152</v>
      </c>
      <c r="B190" s="12" t="s">
        <v>194</v>
      </c>
      <c r="C190" s="12" t="s">
        <v>79</v>
      </c>
      <c r="D190" s="11" t="s">
        <v>27</v>
      </c>
      <c r="E190" s="11" t="s">
        <v>32</v>
      </c>
      <c r="F190" s="30">
        <v>44317</v>
      </c>
      <c r="G190" s="30">
        <v>44561</v>
      </c>
      <c r="H190" s="13">
        <v>17280</v>
      </c>
      <c r="I190" s="13">
        <v>0</v>
      </c>
      <c r="J190" s="13"/>
      <c r="K190" s="13">
        <f t="shared" si="229"/>
        <v>495.93599999999998</v>
      </c>
      <c r="L190" s="19">
        <f t="shared" si="230"/>
        <v>1226.8799999999999</v>
      </c>
      <c r="M190" s="19">
        <f t="shared" si="238"/>
        <v>198.72</v>
      </c>
      <c r="N190" s="13">
        <f t="shared" si="232"/>
        <v>525.31200000000001</v>
      </c>
      <c r="O190" s="19">
        <f t="shared" si="233"/>
        <v>1225.152</v>
      </c>
      <c r="P190" s="13"/>
      <c r="Q190" s="19">
        <f t="shared" si="234"/>
        <v>3672</v>
      </c>
      <c r="R190" s="19">
        <v>0</v>
      </c>
      <c r="S190" s="19">
        <f t="shared" si="235"/>
        <v>1021.248</v>
      </c>
      <c r="T190" s="19">
        <f t="shared" si="236"/>
        <v>2650.752</v>
      </c>
      <c r="U190" s="43">
        <f t="shared" si="237"/>
        <v>16258.752</v>
      </c>
      <c r="V190" s="64"/>
      <c r="W190" s="64"/>
    </row>
    <row r="191" spans="1:23" s="8" customFormat="1" ht="12">
      <c r="A191" s="42">
        <f t="shared" si="239"/>
        <v>153</v>
      </c>
      <c r="B191" s="12" t="s">
        <v>195</v>
      </c>
      <c r="C191" s="12" t="s">
        <v>79</v>
      </c>
      <c r="D191" s="11" t="s">
        <v>27</v>
      </c>
      <c r="E191" s="11" t="s">
        <v>31</v>
      </c>
      <c r="F191" s="30">
        <v>44197</v>
      </c>
      <c r="G191" s="30">
        <v>44561</v>
      </c>
      <c r="H191" s="13">
        <v>18560</v>
      </c>
      <c r="I191" s="13">
        <v>0</v>
      </c>
      <c r="J191" s="13"/>
      <c r="K191" s="13">
        <f t="shared" si="229"/>
        <v>532.67200000000003</v>
      </c>
      <c r="L191" s="19">
        <f t="shared" si="230"/>
        <v>1317.76</v>
      </c>
      <c r="M191" s="19">
        <f t="shared" si="238"/>
        <v>213.44</v>
      </c>
      <c r="N191" s="13">
        <f t="shared" si="232"/>
        <v>564.22400000000005</v>
      </c>
      <c r="O191" s="19">
        <f t="shared" si="233"/>
        <v>1315.904</v>
      </c>
      <c r="P191" s="13"/>
      <c r="Q191" s="19">
        <f t="shared" si="234"/>
        <v>3944</v>
      </c>
      <c r="R191" s="19">
        <v>0</v>
      </c>
      <c r="S191" s="19">
        <f t="shared" si="235"/>
        <v>1096.8960000000002</v>
      </c>
      <c r="T191" s="19">
        <f t="shared" si="236"/>
        <v>2847.1040000000003</v>
      </c>
      <c r="U191" s="43">
        <f t="shared" si="237"/>
        <v>17463.103999999999</v>
      </c>
      <c r="V191" s="64"/>
      <c r="W191" s="64"/>
    </row>
    <row r="192" spans="1:23" s="8" customFormat="1" ht="12">
      <c r="A192" s="42">
        <f t="shared" si="239"/>
        <v>154</v>
      </c>
      <c r="B192" s="12" t="s">
        <v>196</v>
      </c>
      <c r="C192" s="12" t="s">
        <v>79</v>
      </c>
      <c r="D192" s="11" t="s">
        <v>27</v>
      </c>
      <c r="E192" s="11" t="s">
        <v>32</v>
      </c>
      <c r="F192" s="30">
        <v>44197</v>
      </c>
      <c r="G192" s="30">
        <v>44561</v>
      </c>
      <c r="H192" s="13">
        <v>82000</v>
      </c>
      <c r="I192" s="13">
        <v>7871.32</v>
      </c>
      <c r="J192" s="13"/>
      <c r="K192" s="13">
        <f t="shared" si="229"/>
        <v>2353.4</v>
      </c>
      <c r="L192" s="19">
        <f t="shared" si="230"/>
        <v>5821.9999999999991</v>
      </c>
      <c r="M192" s="19">
        <f t="shared" ref="M192" si="240">62400*1.15%</f>
        <v>717.6</v>
      </c>
      <c r="N192" s="13">
        <f t="shared" si="232"/>
        <v>2492.8000000000002</v>
      </c>
      <c r="O192" s="19">
        <f t="shared" si="233"/>
        <v>5813.8</v>
      </c>
      <c r="P192" s="13"/>
      <c r="Q192" s="19">
        <f t="shared" si="234"/>
        <v>17199.599999999999</v>
      </c>
      <c r="R192" s="19">
        <v>0</v>
      </c>
      <c r="S192" s="19">
        <f t="shared" si="235"/>
        <v>12717.52</v>
      </c>
      <c r="T192" s="19">
        <f t="shared" si="236"/>
        <v>12353.4</v>
      </c>
      <c r="U192" s="43">
        <f t="shared" si="237"/>
        <v>69282.48</v>
      </c>
      <c r="V192" s="64"/>
      <c r="W192" s="64"/>
    </row>
    <row r="193" spans="1:23" s="8" customFormat="1" ht="12">
      <c r="A193" s="42">
        <f t="shared" si="239"/>
        <v>155</v>
      </c>
      <c r="B193" s="12" t="s">
        <v>197</v>
      </c>
      <c r="C193" s="12" t="s">
        <v>79</v>
      </c>
      <c r="D193" s="11" t="s">
        <v>27</v>
      </c>
      <c r="E193" s="11" t="s">
        <v>32</v>
      </c>
      <c r="F193" s="30">
        <v>44197</v>
      </c>
      <c r="G193" s="30">
        <v>44561</v>
      </c>
      <c r="H193" s="13">
        <v>16240</v>
      </c>
      <c r="I193" s="13">
        <v>0</v>
      </c>
      <c r="J193" s="13"/>
      <c r="K193" s="13">
        <f t="shared" si="229"/>
        <v>466.08800000000002</v>
      </c>
      <c r="L193" s="19">
        <f t="shared" si="230"/>
        <v>1153.04</v>
      </c>
      <c r="M193" s="19">
        <f t="shared" si="238"/>
        <v>186.76</v>
      </c>
      <c r="N193" s="13">
        <f t="shared" si="232"/>
        <v>493.69600000000003</v>
      </c>
      <c r="O193" s="19">
        <f t="shared" si="233"/>
        <v>1151.4160000000002</v>
      </c>
      <c r="P193" s="13"/>
      <c r="Q193" s="19">
        <f t="shared" si="234"/>
        <v>3451</v>
      </c>
      <c r="R193" s="19">
        <v>0</v>
      </c>
      <c r="S193" s="19">
        <f t="shared" si="235"/>
        <v>959.78400000000011</v>
      </c>
      <c r="T193" s="19">
        <f t="shared" si="236"/>
        <v>2491.2160000000003</v>
      </c>
      <c r="U193" s="43">
        <f t="shared" si="237"/>
        <v>15280.216</v>
      </c>
      <c r="V193" s="64"/>
      <c r="W193" s="64"/>
    </row>
    <row r="194" spans="1:23" s="8" customFormat="1" ht="12">
      <c r="A194" s="42">
        <f t="shared" si="239"/>
        <v>156</v>
      </c>
      <c r="B194" s="12" t="s">
        <v>198</v>
      </c>
      <c r="C194" s="12" t="s">
        <v>79</v>
      </c>
      <c r="D194" s="11" t="s">
        <v>27</v>
      </c>
      <c r="E194" s="11" t="s">
        <v>32</v>
      </c>
      <c r="F194" s="30">
        <v>44197</v>
      </c>
      <c r="G194" s="30">
        <v>44561</v>
      </c>
      <c r="H194" s="13">
        <v>26000</v>
      </c>
      <c r="I194" s="13">
        <v>0</v>
      </c>
      <c r="J194" s="13"/>
      <c r="K194" s="13">
        <f t="shared" si="229"/>
        <v>746.2</v>
      </c>
      <c r="L194" s="19">
        <f t="shared" si="230"/>
        <v>1845.9999999999998</v>
      </c>
      <c r="M194" s="19">
        <f t="shared" si="238"/>
        <v>299</v>
      </c>
      <c r="N194" s="13">
        <f t="shared" si="232"/>
        <v>790.4</v>
      </c>
      <c r="O194" s="19">
        <f t="shared" si="233"/>
        <v>1843.4</v>
      </c>
      <c r="P194" s="13"/>
      <c r="Q194" s="19">
        <f t="shared" si="234"/>
        <v>5525</v>
      </c>
      <c r="R194" s="19">
        <v>0</v>
      </c>
      <c r="S194" s="19">
        <f t="shared" si="235"/>
        <v>1536.6</v>
      </c>
      <c r="T194" s="19">
        <f t="shared" si="236"/>
        <v>3988.3999999999996</v>
      </c>
      <c r="U194" s="43">
        <f t="shared" si="237"/>
        <v>24463.4</v>
      </c>
      <c r="V194" s="64"/>
      <c r="W194" s="64"/>
    </row>
    <row r="195" spans="1:23" s="8" customFormat="1" ht="12">
      <c r="A195" s="42">
        <f t="shared" si="239"/>
        <v>157</v>
      </c>
      <c r="B195" s="12" t="s">
        <v>199</v>
      </c>
      <c r="C195" s="12" t="s">
        <v>79</v>
      </c>
      <c r="D195" s="11" t="s">
        <v>27</v>
      </c>
      <c r="E195" s="11" t="s">
        <v>31</v>
      </c>
      <c r="F195" s="30">
        <v>44197</v>
      </c>
      <c r="G195" s="30">
        <v>44561</v>
      </c>
      <c r="H195" s="13">
        <v>20000</v>
      </c>
      <c r="I195" s="13">
        <v>0</v>
      </c>
      <c r="J195" s="13"/>
      <c r="K195" s="13">
        <f t="shared" si="229"/>
        <v>574</v>
      </c>
      <c r="L195" s="19">
        <f t="shared" si="230"/>
        <v>1419.9999999999998</v>
      </c>
      <c r="M195" s="19">
        <f t="shared" si="238"/>
        <v>230</v>
      </c>
      <c r="N195" s="13">
        <f t="shared" si="232"/>
        <v>608</v>
      </c>
      <c r="O195" s="19">
        <f t="shared" si="233"/>
        <v>1418</v>
      </c>
      <c r="P195" s="13"/>
      <c r="Q195" s="19">
        <f t="shared" si="234"/>
        <v>4250</v>
      </c>
      <c r="R195" s="19">
        <v>0</v>
      </c>
      <c r="S195" s="19">
        <f t="shared" si="235"/>
        <v>1182</v>
      </c>
      <c r="T195" s="19">
        <f t="shared" si="236"/>
        <v>3068</v>
      </c>
      <c r="U195" s="43">
        <f t="shared" si="237"/>
        <v>18818</v>
      </c>
      <c r="V195" s="64"/>
      <c r="W195" s="64"/>
    </row>
    <row r="196" spans="1:23" s="8" customFormat="1" ht="12">
      <c r="A196" s="42">
        <f t="shared" si="239"/>
        <v>158</v>
      </c>
      <c r="B196" s="12" t="s">
        <v>200</v>
      </c>
      <c r="C196" s="12" t="s">
        <v>79</v>
      </c>
      <c r="D196" s="11" t="s">
        <v>27</v>
      </c>
      <c r="E196" s="11" t="s">
        <v>31</v>
      </c>
      <c r="F196" s="30">
        <v>44197</v>
      </c>
      <c r="G196" s="30">
        <v>44561</v>
      </c>
      <c r="H196" s="13">
        <v>34800</v>
      </c>
      <c r="I196" s="13">
        <v>0</v>
      </c>
      <c r="J196" s="13"/>
      <c r="K196" s="13">
        <f t="shared" si="229"/>
        <v>998.76</v>
      </c>
      <c r="L196" s="19">
        <f t="shared" si="230"/>
        <v>2470.7999999999997</v>
      </c>
      <c r="M196" s="19">
        <f t="shared" si="238"/>
        <v>400.2</v>
      </c>
      <c r="N196" s="13">
        <f t="shared" si="232"/>
        <v>1057.92</v>
      </c>
      <c r="O196" s="19">
        <f t="shared" si="233"/>
        <v>2467.3200000000002</v>
      </c>
      <c r="P196" s="13"/>
      <c r="Q196" s="19">
        <f t="shared" si="234"/>
        <v>7395</v>
      </c>
      <c r="R196" s="19">
        <v>0</v>
      </c>
      <c r="S196" s="19">
        <f t="shared" si="235"/>
        <v>2056.6800000000003</v>
      </c>
      <c r="T196" s="19">
        <f t="shared" si="236"/>
        <v>5338.32</v>
      </c>
      <c r="U196" s="43">
        <f t="shared" si="237"/>
        <v>32743.32</v>
      </c>
      <c r="V196" s="64"/>
      <c r="W196" s="64"/>
    </row>
    <row r="197" spans="1:23" s="8" customFormat="1" ht="12">
      <c r="A197" s="42">
        <f t="shared" si="239"/>
        <v>159</v>
      </c>
      <c r="B197" s="12" t="s">
        <v>201</v>
      </c>
      <c r="C197" s="12" t="s">
        <v>79</v>
      </c>
      <c r="D197" s="11" t="s">
        <v>27</v>
      </c>
      <c r="E197" s="11" t="s">
        <v>32</v>
      </c>
      <c r="F197" s="30">
        <v>44317</v>
      </c>
      <c r="G197" s="30">
        <v>44561</v>
      </c>
      <c r="H197" s="13">
        <v>24000</v>
      </c>
      <c r="I197" s="13">
        <v>0</v>
      </c>
      <c r="J197" s="13"/>
      <c r="K197" s="13">
        <f t="shared" si="229"/>
        <v>688.8</v>
      </c>
      <c r="L197" s="19">
        <f t="shared" si="230"/>
        <v>1703.9999999999998</v>
      </c>
      <c r="M197" s="19">
        <f t="shared" si="238"/>
        <v>276</v>
      </c>
      <c r="N197" s="13">
        <f t="shared" si="232"/>
        <v>729.6</v>
      </c>
      <c r="O197" s="19">
        <f t="shared" si="233"/>
        <v>1701.6000000000001</v>
      </c>
      <c r="P197" s="13"/>
      <c r="Q197" s="19">
        <f t="shared" si="234"/>
        <v>5100</v>
      </c>
      <c r="R197" s="19">
        <v>0</v>
      </c>
      <c r="S197" s="19">
        <f t="shared" si="235"/>
        <v>1418.4</v>
      </c>
      <c r="T197" s="19">
        <f t="shared" si="236"/>
        <v>3681.6</v>
      </c>
      <c r="U197" s="43">
        <f t="shared" si="237"/>
        <v>22581.599999999999</v>
      </c>
      <c r="V197" s="64"/>
      <c r="W197" s="64"/>
    </row>
    <row r="198" spans="1:23" s="8" customFormat="1" ht="12">
      <c r="A198" s="42">
        <f t="shared" si="239"/>
        <v>160</v>
      </c>
      <c r="B198" s="12" t="s">
        <v>202</v>
      </c>
      <c r="C198" s="12" t="s">
        <v>79</v>
      </c>
      <c r="D198" s="11" t="s">
        <v>27</v>
      </c>
      <c r="E198" s="11" t="s">
        <v>31</v>
      </c>
      <c r="F198" s="30">
        <v>44197</v>
      </c>
      <c r="G198" s="30">
        <v>44561</v>
      </c>
      <c r="H198" s="13">
        <v>64800</v>
      </c>
      <c r="I198" s="13">
        <v>4389.9399999999996</v>
      </c>
      <c r="J198" s="13"/>
      <c r="K198" s="13">
        <f t="shared" si="229"/>
        <v>1859.76</v>
      </c>
      <c r="L198" s="19">
        <f t="shared" si="230"/>
        <v>4600.7999999999993</v>
      </c>
      <c r="M198" s="19">
        <f t="shared" ref="M198" si="241">62400*1.15%</f>
        <v>717.6</v>
      </c>
      <c r="N198" s="13">
        <f t="shared" si="232"/>
        <v>1969.92</v>
      </c>
      <c r="O198" s="19">
        <f t="shared" si="233"/>
        <v>4594.3200000000006</v>
      </c>
      <c r="P198" s="13"/>
      <c r="Q198" s="19">
        <f t="shared" si="234"/>
        <v>13742.400000000001</v>
      </c>
      <c r="R198" s="19">
        <v>0</v>
      </c>
      <c r="S198" s="19">
        <f t="shared" si="235"/>
        <v>8219.619999999999</v>
      </c>
      <c r="T198" s="19">
        <f t="shared" si="236"/>
        <v>9912.7200000000012</v>
      </c>
      <c r="U198" s="43">
        <f t="shared" si="237"/>
        <v>56580.380000000005</v>
      </c>
      <c r="V198" s="64"/>
      <c r="W198" s="64"/>
    </row>
    <row r="199" spans="1:23" s="8" customFormat="1" ht="12">
      <c r="A199" s="42">
        <f t="shared" si="239"/>
        <v>161</v>
      </c>
      <c r="B199" s="12" t="s">
        <v>203</v>
      </c>
      <c r="C199" s="12" t="s">
        <v>79</v>
      </c>
      <c r="D199" s="11" t="s">
        <v>27</v>
      </c>
      <c r="E199" s="11" t="s">
        <v>31</v>
      </c>
      <c r="F199" s="30">
        <v>44317</v>
      </c>
      <c r="G199" s="30">
        <v>44561</v>
      </c>
      <c r="H199" s="13">
        <v>12000</v>
      </c>
      <c r="I199" s="13">
        <v>0</v>
      </c>
      <c r="J199" s="13"/>
      <c r="K199" s="13">
        <f t="shared" si="229"/>
        <v>344.4</v>
      </c>
      <c r="L199" s="19">
        <f t="shared" si="230"/>
        <v>851.99999999999989</v>
      </c>
      <c r="M199" s="19">
        <f t="shared" si="238"/>
        <v>138</v>
      </c>
      <c r="N199" s="13">
        <f t="shared" si="232"/>
        <v>364.8</v>
      </c>
      <c r="O199" s="19">
        <f t="shared" si="233"/>
        <v>850.80000000000007</v>
      </c>
      <c r="P199" s="13"/>
      <c r="Q199" s="19">
        <f t="shared" si="234"/>
        <v>2550</v>
      </c>
      <c r="R199" s="19">
        <v>0</v>
      </c>
      <c r="S199" s="19">
        <f t="shared" si="235"/>
        <v>709.2</v>
      </c>
      <c r="T199" s="19">
        <f t="shared" si="236"/>
        <v>1840.8</v>
      </c>
      <c r="U199" s="43">
        <f t="shared" si="237"/>
        <v>11290.8</v>
      </c>
      <c r="V199" s="64"/>
      <c r="W199" s="64"/>
    </row>
    <row r="200" spans="1:23" s="8" customFormat="1" ht="12">
      <c r="A200" s="42">
        <f t="shared" si="239"/>
        <v>162</v>
      </c>
      <c r="B200" s="12" t="s">
        <v>204</v>
      </c>
      <c r="C200" s="12" t="s">
        <v>79</v>
      </c>
      <c r="D200" s="11" t="s">
        <v>27</v>
      </c>
      <c r="E200" s="11" t="s">
        <v>31</v>
      </c>
      <c r="F200" s="30">
        <v>44197</v>
      </c>
      <c r="G200" s="30">
        <v>44561</v>
      </c>
      <c r="H200" s="13">
        <v>34560</v>
      </c>
      <c r="I200" s="13">
        <v>0</v>
      </c>
      <c r="J200" s="13"/>
      <c r="K200" s="13">
        <f t="shared" si="229"/>
        <v>991.87199999999996</v>
      </c>
      <c r="L200" s="19">
        <f t="shared" si="230"/>
        <v>2453.7599999999998</v>
      </c>
      <c r="M200" s="19">
        <f t="shared" si="238"/>
        <v>397.44</v>
      </c>
      <c r="N200" s="13">
        <f t="shared" si="232"/>
        <v>1050.624</v>
      </c>
      <c r="O200" s="19">
        <f t="shared" si="233"/>
        <v>2450.3040000000001</v>
      </c>
      <c r="P200" s="13"/>
      <c r="Q200" s="19">
        <f t="shared" si="234"/>
        <v>7344</v>
      </c>
      <c r="R200" s="19">
        <v>0</v>
      </c>
      <c r="S200" s="19">
        <f t="shared" si="235"/>
        <v>2042.4960000000001</v>
      </c>
      <c r="T200" s="19">
        <f t="shared" si="236"/>
        <v>5301.5039999999999</v>
      </c>
      <c r="U200" s="43">
        <f t="shared" si="237"/>
        <v>32517.504000000001</v>
      </c>
      <c r="V200" s="64"/>
      <c r="W200" s="64"/>
    </row>
    <row r="201" spans="1:23" s="8" customFormat="1" ht="12">
      <c r="A201" s="42">
        <f t="shared" si="239"/>
        <v>163</v>
      </c>
      <c r="B201" s="12" t="s">
        <v>205</v>
      </c>
      <c r="C201" s="12" t="s">
        <v>79</v>
      </c>
      <c r="D201" s="11" t="s">
        <v>27</v>
      </c>
      <c r="E201" s="11" t="s">
        <v>31</v>
      </c>
      <c r="F201" s="30">
        <v>44317</v>
      </c>
      <c r="G201" s="30">
        <v>44561</v>
      </c>
      <c r="H201" s="13">
        <v>66000</v>
      </c>
      <c r="I201" s="13">
        <v>4615.76</v>
      </c>
      <c r="J201" s="13"/>
      <c r="K201" s="13">
        <f t="shared" si="229"/>
        <v>1894.2</v>
      </c>
      <c r="L201" s="19">
        <f t="shared" si="230"/>
        <v>4686</v>
      </c>
      <c r="M201" s="19">
        <f t="shared" ref="M201" si="242">62400*1.15%</f>
        <v>717.6</v>
      </c>
      <c r="N201" s="13">
        <f t="shared" si="232"/>
        <v>2006.4</v>
      </c>
      <c r="O201" s="19">
        <f t="shared" si="233"/>
        <v>4679.4000000000005</v>
      </c>
      <c r="P201" s="13"/>
      <c r="Q201" s="19">
        <f t="shared" si="234"/>
        <v>13983.600000000002</v>
      </c>
      <c r="R201" s="19">
        <v>0</v>
      </c>
      <c r="S201" s="19">
        <f t="shared" si="235"/>
        <v>8516.36</v>
      </c>
      <c r="T201" s="19">
        <f t="shared" si="236"/>
        <v>10083</v>
      </c>
      <c r="U201" s="43">
        <f t="shared" si="237"/>
        <v>57483.64</v>
      </c>
      <c r="V201" s="64"/>
      <c r="W201" s="64"/>
    </row>
    <row r="202" spans="1:23" s="8" customFormat="1" ht="12">
      <c r="A202" s="42">
        <f t="shared" si="239"/>
        <v>164</v>
      </c>
      <c r="B202" s="12" t="s">
        <v>206</v>
      </c>
      <c r="C202" s="12" t="s">
        <v>79</v>
      </c>
      <c r="D202" s="11" t="s">
        <v>27</v>
      </c>
      <c r="E202" s="11" t="s">
        <v>31</v>
      </c>
      <c r="F202" s="30">
        <v>44197</v>
      </c>
      <c r="G202" s="30">
        <v>44561</v>
      </c>
      <c r="H202" s="13">
        <v>17280</v>
      </c>
      <c r="I202" s="13">
        <v>0</v>
      </c>
      <c r="J202" s="13"/>
      <c r="K202" s="13">
        <f t="shared" si="229"/>
        <v>495.93599999999998</v>
      </c>
      <c r="L202" s="19">
        <f t="shared" si="230"/>
        <v>1226.8799999999999</v>
      </c>
      <c r="M202" s="19">
        <f t="shared" si="238"/>
        <v>198.72</v>
      </c>
      <c r="N202" s="13">
        <f t="shared" si="232"/>
        <v>525.31200000000001</v>
      </c>
      <c r="O202" s="19">
        <f t="shared" si="233"/>
        <v>1225.152</v>
      </c>
      <c r="P202" s="13"/>
      <c r="Q202" s="19">
        <f t="shared" si="234"/>
        <v>3672</v>
      </c>
      <c r="R202" s="19">
        <v>0</v>
      </c>
      <c r="S202" s="19">
        <f t="shared" si="235"/>
        <v>1021.248</v>
      </c>
      <c r="T202" s="19">
        <f t="shared" si="236"/>
        <v>2650.752</v>
      </c>
      <c r="U202" s="43">
        <f t="shared" si="237"/>
        <v>16258.752</v>
      </c>
      <c r="V202" s="64"/>
      <c r="W202" s="64"/>
    </row>
    <row r="203" spans="1:23" s="8" customFormat="1" ht="12">
      <c r="A203" s="42">
        <f t="shared" si="239"/>
        <v>165</v>
      </c>
      <c r="B203" s="12" t="s">
        <v>207</v>
      </c>
      <c r="C203" s="12" t="s">
        <v>79</v>
      </c>
      <c r="D203" s="11" t="s">
        <v>27</v>
      </c>
      <c r="E203" s="11" t="s">
        <v>32</v>
      </c>
      <c r="F203" s="30">
        <v>44197</v>
      </c>
      <c r="G203" s="30">
        <v>44561</v>
      </c>
      <c r="H203" s="13">
        <v>30000</v>
      </c>
      <c r="I203" s="13">
        <v>0</v>
      </c>
      <c r="J203" s="13"/>
      <c r="K203" s="13">
        <f t="shared" si="229"/>
        <v>861</v>
      </c>
      <c r="L203" s="19">
        <f t="shared" si="230"/>
        <v>2130</v>
      </c>
      <c r="M203" s="19">
        <f t="shared" si="238"/>
        <v>345</v>
      </c>
      <c r="N203" s="13">
        <f t="shared" si="232"/>
        <v>912</v>
      </c>
      <c r="O203" s="19">
        <f t="shared" si="233"/>
        <v>2127</v>
      </c>
      <c r="P203" s="13"/>
      <c r="Q203" s="19">
        <f t="shared" si="234"/>
        <v>6375</v>
      </c>
      <c r="R203" s="19">
        <v>7379.49</v>
      </c>
      <c r="S203" s="19">
        <f t="shared" si="235"/>
        <v>9152.49</v>
      </c>
      <c r="T203" s="19">
        <f t="shared" si="236"/>
        <v>4602</v>
      </c>
      <c r="U203" s="43">
        <f t="shared" si="237"/>
        <v>20847.510000000002</v>
      </c>
      <c r="V203" s="64"/>
      <c r="W203" s="64"/>
    </row>
    <row r="204" spans="1:23" s="8" customFormat="1" ht="12">
      <c r="A204" s="42">
        <f t="shared" si="239"/>
        <v>166</v>
      </c>
      <c r="B204" s="12" t="s">
        <v>208</v>
      </c>
      <c r="C204" s="12" t="s">
        <v>79</v>
      </c>
      <c r="D204" s="11" t="s">
        <v>27</v>
      </c>
      <c r="E204" s="11" t="s">
        <v>31</v>
      </c>
      <c r="F204" s="30">
        <v>44197</v>
      </c>
      <c r="G204" s="30">
        <v>44561</v>
      </c>
      <c r="H204" s="13">
        <v>34800</v>
      </c>
      <c r="I204" s="13">
        <v>0</v>
      </c>
      <c r="J204" s="13"/>
      <c r="K204" s="13">
        <f t="shared" si="229"/>
        <v>998.76</v>
      </c>
      <c r="L204" s="19">
        <f t="shared" si="230"/>
        <v>2470.7999999999997</v>
      </c>
      <c r="M204" s="19">
        <f t="shared" si="238"/>
        <v>400.2</v>
      </c>
      <c r="N204" s="13">
        <f t="shared" si="232"/>
        <v>1057.92</v>
      </c>
      <c r="O204" s="19">
        <f t="shared" si="233"/>
        <v>2467.3200000000002</v>
      </c>
      <c r="P204" s="13"/>
      <c r="Q204" s="19">
        <f t="shared" si="234"/>
        <v>7395</v>
      </c>
      <c r="R204" s="19">
        <v>0</v>
      </c>
      <c r="S204" s="19">
        <f t="shared" si="235"/>
        <v>2056.6800000000003</v>
      </c>
      <c r="T204" s="19">
        <f t="shared" si="236"/>
        <v>5338.32</v>
      </c>
      <c r="U204" s="43">
        <f t="shared" si="237"/>
        <v>32743.32</v>
      </c>
      <c r="V204" s="64"/>
      <c r="W204" s="64"/>
    </row>
    <row r="205" spans="1:23" s="8" customFormat="1" ht="12">
      <c r="A205" s="42">
        <f t="shared" si="239"/>
        <v>167</v>
      </c>
      <c r="B205" s="12" t="s">
        <v>209</v>
      </c>
      <c r="C205" s="12" t="s">
        <v>79</v>
      </c>
      <c r="D205" s="11" t="s">
        <v>27</v>
      </c>
      <c r="E205" s="11" t="s">
        <v>32</v>
      </c>
      <c r="F205" s="30">
        <v>44197</v>
      </c>
      <c r="G205" s="30">
        <v>44561</v>
      </c>
      <c r="H205" s="13">
        <v>32000</v>
      </c>
      <c r="I205" s="13">
        <v>0</v>
      </c>
      <c r="J205" s="13"/>
      <c r="K205" s="13">
        <f t="shared" si="229"/>
        <v>918.4</v>
      </c>
      <c r="L205" s="19">
        <f t="shared" si="230"/>
        <v>2272</v>
      </c>
      <c r="M205" s="19">
        <f t="shared" si="238"/>
        <v>368</v>
      </c>
      <c r="N205" s="13">
        <f t="shared" si="232"/>
        <v>972.8</v>
      </c>
      <c r="O205" s="19">
        <f t="shared" si="233"/>
        <v>2268.8000000000002</v>
      </c>
      <c r="P205" s="13"/>
      <c r="Q205" s="19">
        <f t="shared" si="234"/>
        <v>6800</v>
      </c>
      <c r="R205" s="19">
        <v>0</v>
      </c>
      <c r="S205" s="19">
        <f t="shared" si="235"/>
        <v>1891.1999999999998</v>
      </c>
      <c r="T205" s="19">
        <f t="shared" si="236"/>
        <v>4908.8</v>
      </c>
      <c r="U205" s="43">
        <f t="shared" si="237"/>
        <v>30108.799999999999</v>
      </c>
      <c r="V205" s="64"/>
      <c r="W205" s="64"/>
    </row>
    <row r="206" spans="1:23" s="8" customFormat="1" ht="12">
      <c r="A206" s="42">
        <f t="shared" si="239"/>
        <v>168</v>
      </c>
      <c r="B206" s="12" t="s">
        <v>211</v>
      </c>
      <c r="C206" s="12" t="s">
        <v>79</v>
      </c>
      <c r="D206" s="11" t="s">
        <v>27</v>
      </c>
      <c r="E206" s="11" t="s">
        <v>31</v>
      </c>
      <c r="F206" s="30">
        <v>44317</v>
      </c>
      <c r="G206" s="30">
        <v>44561</v>
      </c>
      <c r="H206" s="13">
        <v>6000</v>
      </c>
      <c r="I206" s="13">
        <v>0</v>
      </c>
      <c r="J206" s="13"/>
      <c r="K206" s="13">
        <f t="shared" si="229"/>
        <v>172.2</v>
      </c>
      <c r="L206" s="19">
        <f t="shared" si="230"/>
        <v>425.99999999999994</v>
      </c>
      <c r="M206" s="19">
        <f t="shared" si="238"/>
        <v>69</v>
      </c>
      <c r="N206" s="13">
        <f t="shared" si="232"/>
        <v>182.4</v>
      </c>
      <c r="O206" s="19">
        <f t="shared" si="233"/>
        <v>425.40000000000003</v>
      </c>
      <c r="P206" s="13"/>
      <c r="Q206" s="19">
        <f t="shared" si="234"/>
        <v>1275</v>
      </c>
      <c r="R206" s="19">
        <v>0</v>
      </c>
      <c r="S206" s="19">
        <f t="shared" si="235"/>
        <v>354.6</v>
      </c>
      <c r="T206" s="19">
        <f t="shared" si="236"/>
        <v>920.4</v>
      </c>
      <c r="U206" s="43">
        <f t="shared" si="237"/>
        <v>5645.4</v>
      </c>
      <c r="V206" s="64"/>
      <c r="W206" s="64"/>
    </row>
    <row r="207" spans="1:23" s="8" customFormat="1" ht="12">
      <c r="A207" s="42">
        <f t="shared" si="239"/>
        <v>169</v>
      </c>
      <c r="B207" s="12" t="s">
        <v>212</v>
      </c>
      <c r="C207" s="12" t="s">
        <v>79</v>
      </c>
      <c r="D207" s="11" t="s">
        <v>27</v>
      </c>
      <c r="E207" s="11" t="s">
        <v>32</v>
      </c>
      <c r="F207" s="30">
        <v>44197</v>
      </c>
      <c r="G207" s="30">
        <v>44561</v>
      </c>
      <c r="H207" s="13">
        <v>33120</v>
      </c>
      <c r="I207" s="13">
        <v>0</v>
      </c>
      <c r="J207" s="13"/>
      <c r="K207" s="13">
        <f t="shared" si="229"/>
        <v>950.54399999999998</v>
      </c>
      <c r="L207" s="19">
        <f t="shared" si="230"/>
        <v>2351.52</v>
      </c>
      <c r="M207" s="19">
        <f t="shared" si="238"/>
        <v>380.88</v>
      </c>
      <c r="N207" s="13">
        <f t="shared" si="232"/>
        <v>1006.848</v>
      </c>
      <c r="O207" s="19">
        <f t="shared" si="233"/>
        <v>2348.2080000000001</v>
      </c>
      <c r="P207" s="13"/>
      <c r="Q207" s="19">
        <f t="shared" si="234"/>
        <v>7038</v>
      </c>
      <c r="R207" s="19">
        <v>0</v>
      </c>
      <c r="S207" s="19">
        <f t="shared" si="235"/>
        <v>1957.3919999999998</v>
      </c>
      <c r="T207" s="19">
        <f t="shared" si="236"/>
        <v>5080.6080000000002</v>
      </c>
      <c r="U207" s="43">
        <f t="shared" si="237"/>
        <v>31162.608</v>
      </c>
      <c r="V207" s="64"/>
      <c r="W207" s="64"/>
    </row>
    <row r="208" spans="1:23" s="8" customFormat="1" ht="12">
      <c r="A208" s="42">
        <f t="shared" si="239"/>
        <v>170</v>
      </c>
      <c r="B208" s="12" t="s">
        <v>213</v>
      </c>
      <c r="C208" s="12" t="s">
        <v>79</v>
      </c>
      <c r="D208" s="11" t="s">
        <v>27</v>
      </c>
      <c r="E208" s="11" t="s">
        <v>32</v>
      </c>
      <c r="F208" s="30">
        <v>44197</v>
      </c>
      <c r="G208" s="30">
        <v>44561</v>
      </c>
      <c r="H208" s="13">
        <v>22000</v>
      </c>
      <c r="I208" s="13">
        <v>0</v>
      </c>
      <c r="J208" s="13"/>
      <c r="K208" s="13">
        <f t="shared" si="229"/>
        <v>631.4</v>
      </c>
      <c r="L208" s="19">
        <f t="shared" si="230"/>
        <v>1561.9999999999998</v>
      </c>
      <c r="M208" s="19">
        <f t="shared" si="238"/>
        <v>253</v>
      </c>
      <c r="N208" s="13">
        <f t="shared" si="232"/>
        <v>668.8</v>
      </c>
      <c r="O208" s="19">
        <f t="shared" si="233"/>
        <v>1559.8000000000002</v>
      </c>
      <c r="P208" s="13"/>
      <c r="Q208" s="19">
        <f t="shared" si="234"/>
        <v>4675</v>
      </c>
      <c r="R208" s="19">
        <v>0</v>
      </c>
      <c r="S208" s="19">
        <f t="shared" si="235"/>
        <v>1300.1999999999998</v>
      </c>
      <c r="T208" s="19">
        <f t="shared" si="236"/>
        <v>3374.8</v>
      </c>
      <c r="U208" s="43">
        <f t="shared" si="237"/>
        <v>20699.8</v>
      </c>
      <c r="V208" s="64"/>
      <c r="W208" s="64"/>
    </row>
    <row r="209" spans="1:23" s="8" customFormat="1" ht="12">
      <c r="A209" s="42">
        <f t="shared" si="239"/>
        <v>171</v>
      </c>
      <c r="B209" s="12" t="s">
        <v>527</v>
      </c>
      <c r="C209" s="12" t="s">
        <v>79</v>
      </c>
      <c r="D209" s="11" t="s">
        <v>27</v>
      </c>
      <c r="E209" s="11" t="s">
        <v>32</v>
      </c>
      <c r="F209" s="30">
        <v>44409</v>
      </c>
      <c r="G209" s="30">
        <v>44561</v>
      </c>
      <c r="H209" s="13">
        <v>18560</v>
      </c>
      <c r="I209" s="13">
        <v>0</v>
      </c>
      <c r="J209" s="13"/>
      <c r="K209" s="13">
        <f t="shared" si="229"/>
        <v>532.67200000000003</v>
      </c>
      <c r="L209" s="19">
        <f t="shared" si="230"/>
        <v>1317.76</v>
      </c>
      <c r="M209" s="19">
        <f t="shared" si="238"/>
        <v>213.44</v>
      </c>
      <c r="N209" s="13">
        <f t="shared" si="232"/>
        <v>564.22400000000005</v>
      </c>
      <c r="O209" s="19">
        <f t="shared" si="233"/>
        <v>1315.904</v>
      </c>
      <c r="P209" s="13"/>
      <c r="Q209" s="19">
        <f t="shared" si="234"/>
        <v>3944</v>
      </c>
      <c r="R209" s="19">
        <v>0</v>
      </c>
      <c r="S209" s="19">
        <f t="shared" si="235"/>
        <v>1096.8960000000002</v>
      </c>
      <c r="T209" s="19">
        <f t="shared" si="236"/>
        <v>2847.1040000000003</v>
      </c>
      <c r="U209" s="43">
        <f t="shared" si="237"/>
        <v>17463.103999999999</v>
      </c>
      <c r="V209" s="64"/>
      <c r="W209" s="64"/>
    </row>
    <row r="210" spans="1:23" s="8" customFormat="1" ht="12">
      <c r="A210" s="42">
        <f t="shared" si="239"/>
        <v>172</v>
      </c>
      <c r="B210" s="12" t="s">
        <v>214</v>
      </c>
      <c r="C210" s="12" t="s">
        <v>79</v>
      </c>
      <c r="D210" s="11" t="s">
        <v>27</v>
      </c>
      <c r="E210" s="11" t="s">
        <v>31</v>
      </c>
      <c r="F210" s="30">
        <v>44317</v>
      </c>
      <c r="G210" s="30">
        <v>44561</v>
      </c>
      <c r="H210" s="13">
        <v>104400</v>
      </c>
      <c r="I210" s="13">
        <v>13140.36</v>
      </c>
      <c r="J210" s="13"/>
      <c r="K210" s="13">
        <f t="shared" si="229"/>
        <v>2996.28</v>
      </c>
      <c r="L210" s="19">
        <f t="shared" si="230"/>
        <v>7412.4</v>
      </c>
      <c r="M210" s="19">
        <f t="shared" ref="M210" si="243">62400*1.15%</f>
        <v>717.6</v>
      </c>
      <c r="N210" s="13">
        <f t="shared" si="232"/>
        <v>3173.76</v>
      </c>
      <c r="O210" s="19">
        <f t="shared" si="233"/>
        <v>7401.96</v>
      </c>
      <c r="P210" s="13"/>
      <c r="Q210" s="19">
        <f t="shared" si="234"/>
        <v>21702</v>
      </c>
      <c r="R210" s="19">
        <v>0</v>
      </c>
      <c r="S210" s="19">
        <f t="shared" si="235"/>
        <v>19310.400000000001</v>
      </c>
      <c r="T210" s="19">
        <f t="shared" si="236"/>
        <v>15531.96</v>
      </c>
      <c r="U210" s="43">
        <f t="shared" si="237"/>
        <v>85089.600000000006</v>
      </c>
      <c r="V210" s="64"/>
      <c r="W210" s="64"/>
    </row>
    <row r="211" spans="1:23" s="8" customFormat="1" ht="12">
      <c r="A211" s="42">
        <f t="shared" si="239"/>
        <v>173</v>
      </c>
      <c r="B211" s="12" t="s">
        <v>215</v>
      </c>
      <c r="C211" s="12" t="s">
        <v>79</v>
      </c>
      <c r="D211" s="11" t="s">
        <v>27</v>
      </c>
      <c r="E211" s="11" t="s">
        <v>31</v>
      </c>
      <c r="F211" s="30">
        <v>44197</v>
      </c>
      <c r="G211" s="30">
        <v>44561</v>
      </c>
      <c r="H211" s="13">
        <v>32000</v>
      </c>
      <c r="I211" s="13">
        <v>0</v>
      </c>
      <c r="J211" s="13"/>
      <c r="K211" s="13">
        <f t="shared" si="229"/>
        <v>918.4</v>
      </c>
      <c r="L211" s="19">
        <f t="shared" si="230"/>
        <v>2272</v>
      </c>
      <c r="M211" s="19">
        <f t="shared" si="238"/>
        <v>368</v>
      </c>
      <c r="N211" s="13">
        <f t="shared" si="232"/>
        <v>972.8</v>
      </c>
      <c r="O211" s="19">
        <f t="shared" si="233"/>
        <v>2268.8000000000002</v>
      </c>
      <c r="P211" s="13"/>
      <c r="Q211" s="19">
        <f t="shared" si="234"/>
        <v>6800</v>
      </c>
      <c r="R211" s="19">
        <v>0</v>
      </c>
      <c r="S211" s="19">
        <f t="shared" si="235"/>
        <v>1891.1999999999998</v>
      </c>
      <c r="T211" s="19">
        <f t="shared" si="236"/>
        <v>4908.8</v>
      </c>
      <c r="U211" s="43">
        <f t="shared" si="237"/>
        <v>30108.799999999999</v>
      </c>
      <c r="V211" s="64"/>
      <c r="W211" s="64"/>
    </row>
    <row r="212" spans="1:23" s="8" customFormat="1" ht="12">
      <c r="A212" s="42">
        <f t="shared" si="239"/>
        <v>174</v>
      </c>
      <c r="B212" s="12" t="s">
        <v>216</v>
      </c>
      <c r="C212" s="12" t="s">
        <v>79</v>
      </c>
      <c r="D212" s="11" t="s">
        <v>27</v>
      </c>
      <c r="E212" s="11" t="s">
        <v>31</v>
      </c>
      <c r="F212" s="30">
        <v>44197</v>
      </c>
      <c r="G212" s="30">
        <v>44561</v>
      </c>
      <c r="H212" s="13">
        <v>22000</v>
      </c>
      <c r="I212" s="13">
        <v>0</v>
      </c>
      <c r="J212" s="13"/>
      <c r="K212" s="13">
        <f t="shared" si="229"/>
        <v>631.4</v>
      </c>
      <c r="L212" s="19">
        <f t="shared" si="230"/>
        <v>1561.9999999999998</v>
      </c>
      <c r="M212" s="19">
        <f t="shared" si="238"/>
        <v>253</v>
      </c>
      <c r="N212" s="13">
        <f t="shared" si="232"/>
        <v>668.8</v>
      </c>
      <c r="O212" s="19">
        <f t="shared" si="233"/>
        <v>1559.8000000000002</v>
      </c>
      <c r="P212" s="13"/>
      <c r="Q212" s="19">
        <f t="shared" si="234"/>
        <v>4675</v>
      </c>
      <c r="R212" s="19">
        <v>20679.8</v>
      </c>
      <c r="S212" s="19">
        <f t="shared" si="235"/>
        <v>21980</v>
      </c>
      <c r="T212" s="19">
        <f t="shared" si="236"/>
        <v>3374.8</v>
      </c>
      <c r="U212" s="43">
        <f t="shared" si="237"/>
        <v>20</v>
      </c>
      <c r="V212" s="64"/>
      <c r="W212" s="64"/>
    </row>
    <row r="213" spans="1:23" s="8" customFormat="1" ht="12">
      <c r="A213" s="42">
        <f t="shared" si="239"/>
        <v>175</v>
      </c>
      <c r="B213" s="12" t="s">
        <v>544</v>
      </c>
      <c r="C213" s="12" t="s">
        <v>79</v>
      </c>
      <c r="D213" s="11" t="s">
        <v>27</v>
      </c>
      <c r="E213" s="11" t="s">
        <v>32</v>
      </c>
      <c r="F213" s="30">
        <v>44409</v>
      </c>
      <c r="G213" s="30">
        <v>44561</v>
      </c>
      <c r="H213" s="13">
        <v>6960</v>
      </c>
      <c r="I213" s="13">
        <v>0</v>
      </c>
      <c r="J213" s="13"/>
      <c r="K213" s="13">
        <f t="shared" si="229"/>
        <v>199.75200000000001</v>
      </c>
      <c r="L213" s="19">
        <f t="shared" si="230"/>
        <v>494.15999999999997</v>
      </c>
      <c r="M213" s="19">
        <f t="shared" si="238"/>
        <v>80.039999999999992</v>
      </c>
      <c r="N213" s="13">
        <f t="shared" si="232"/>
        <v>211.584</v>
      </c>
      <c r="O213" s="19">
        <f t="shared" si="233"/>
        <v>493.46400000000006</v>
      </c>
      <c r="P213" s="13"/>
      <c r="Q213" s="19">
        <f t="shared" si="234"/>
        <v>1479</v>
      </c>
      <c r="R213" s="19">
        <v>0</v>
      </c>
      <c r="S213" s="19">
        <f t="shared" si="235"/>
        <v>411.33600000000001</v>
      </c>
      <c r="T213" s="19">
        <f t="shared" si="236"/>
        <v>1067.664</v>
      </c>
      <c r="U213" s="43">
        <f t="shared" si="237"/>
        <v>6548.6639999999998</v>
      </c>
      <c r="V213" s="64"/>
      <c r="W213" s="64"/>
    </row>
    <row r="214" spans="1:23" s="8" customFormat="1" ht="12">
      <c r="A214" s="42">
        <f t="shared" si="239"/>
        <v>176</v>
      </c>
      <c r="B214" s="12" t="s">
        <v>217</v>
      </c>
      <c r="C214" s="12" t="s">
        <v>79</v>
      </c>
      <c r="D214" s="11" t="s">
        <v>27</v>
      </c>
      <c r="E214" s="11" t="s">
        <v>31</v>
      </c>
      <c r="F214" s="30">
        <v>44197</v>
      </c>
      <c r="G214" s="30">
        <v>44561</v>
      </c>
      <c r="H214" s="13">
        <v>12000</v>
      </c>
      <c r="I214" s="13">
        <v>0</v>
      </c>
      <c r="J214" s="13"/>
      <c r="K214" s="13">
        <f t="shared" si="229"/>
        <v>344.4</v>
      </c>
      <c r="L214" s="19">
        <f t="shared" si="230"/>
        <v>851.99999999999989</v>
      </c>
      <c r="M214" s="19">
        <f t="shared" si="238"/>
        <v>138</v>
      </c>
      <c r="N214" s="13">
        <f t="shared" si="232"/>
        <v>364.8</v>
      </c>
      <c r="O214" s="19">
        <f t="shared" si="233"/>
        <v>850.80000000000007</v>
      </c>
      <c r="P214" s="13"/>
      <c r="Q214" s="19">
        <f t="shared" si="234"/>
        <v>2550</v>
      </c>
      <c r="R214" s="19">
        <v>0</v>
      </c>
      <c r="S214" s="19">
        <f t="shared" si="235"/>
        <v>709.2</v>
      </c>
      <c r="T214" s="19">
        <f t="shared" si="236"/>
        <v>1840.8</v>
      </c>
      <c r="U214" s="43">
        <f t="shared" si="237"/>
        <v>11290.8</v>
      </c>
      <c r="V214" s="64"/>
      <c r="W214" s="64"/>
    </row>
    <row r="215" spans="1:23" s="8" customFormat="1" ht="12">
      <c r="A215" s="42">
        <f t="shared" si="239"/>
        <v>177</v>
      </c>
      <c r="B215" s="12" t="s">
        <v>218</v>
      </c>
      <c r="C215" s="12" t="s">
        <v>79</v>
      </c>
      <c r="D215" s="11" t="s">
        <v>27</v>
      </c>
      <c r="E215" s="11" t="s">
        <v>31</v>
      </c>
      <c r="F215" s="30">
        <v>44197</v>
      </c>
      <c r="G215" s="30">
        <v>44561</v>
      </c>
      <c r="H215" s="13">
        <v>28000</v>
      </c>
      <c r="I215" s="13">
        <v>0</v>
      </c>
      <c r="J215" s="13"/>
      <c r="K215" s="13">
        <f t="shared" si="229"/>
        <v>803.6</v>
      </c>
      <c r="L215" s="19">
        <f t="shared" si="230"/>
        <v>1987.9999999999998</v>
      </c>
      <c r="M215" s="19">
        <f t="shared" si="238"/>
        <v>322</v>
      </c>
      <c r="N215" s="13">
        <f t="shared" si="232"/>
        <v>851.2</v>
      </c>
      <c r="O215" s="19">
        <f t="shared" si="233"/>
        <v>1985.2</v>
      </c>
      <c r="P215" s="13"/>
      <c r="Q215" s="19">
        <f t="shared" si="234"/>
        <v>5950</v>
      </c>
      <c r="R215" s="19">
        <v>0</v>
      </c>
      <c r="S215" s="19">
        <f t="shared" si="235"/>
        <v>1654.8000000000002</v>
      </c>
      <c r="T215" s="19">
        <f t="shared" si="236"/>
        <v>4295.2</v>
      </c>
      <c r="U215" s="43">
        <f t="shared" si="237"/>
        <v>26345.200000000001</v>
      </c>
      <c r="V215" s="64"/>
      <c r="W215" s="64"/>
    </row>
    <row r="216" spans="1:23" s="8" customFormat="1" ht="12">
      <c r="A216" s="42">
        <f t="shared" si="239"/>
        <v>178</v>
      </c>
      <c r="B216" s="12" t="s">
        <v>102</v>
      </c>
      <c r="C216" s="12" t="s">
        <v>79</v>
      </c>
      <c r="D216" s="11" t="s">
        <v>27</v>
      </c>
      <c r="E216" s="11" t="s">
        <v>31</v>
      </c>
      <c r="F216" s="30">
        <v>44197</v>
      </c>
      <c r="G216" s="30">
        <v>44561</v>
      </c>
      <c r="H216" s="13">
        <v>17280</v>
      </c>
      <c r="I216" s="13">
        <v>0</v>
      </c>
      <c r="J216" s="13"/>
      <c r="K216" s="13">
        <f t="shared" si="229"/>
        <v>495.93599999999998</v>
      </c>
      <c r="L216" s="19">
        <f t="shared" si="230"/>
        <v>1226.8799999999999</v>
      </c>
      <c r="M216" s="19">
        <f t="shared" si="238"/>
        <v>198.72</v>
      </c>
      <c r="N216" s="13">
        <f t="shared" si="232"/>
        <v>525.31200000000001</v>
      </c>
      <c r="O216" s="19">
        <f t="shared" si="233"/>
        <v>1225.152</v>
      </c>
      <c r="P216" s="13"/>
      <c r="Q216" s="19">
        <f t="shared" si="234"/>
        <v>3672</v>
      </c>
      <c r="R216" s="19">
        <v>0</v>
      </c>
      <c r="S216" s="19">
        <f t="shared" si="235"/>
        <v>1021.248</v>
      </c>
      <c r="T216" s="19">
        <f t="shared" si="236"/>
        <v>2650.752</v>
      </c>
      <c r="U216" s="43">
        <f t="shared" si="237"/>
        <v>16258.752</v>
      </c>
      <c r="V216" s="64"/>
      <c r="W216" s="64"/>
    </row>
    <row r="217" spans="1:23" s="8" customFormat="1" ht="12">
      <c r="A217" s="42">
        <f t="shared" si="239"/>
        <v>179</v>
      </c>
      <c r="B217" s="65" t="s">
        <v>219</v>
      </c>
      <c r="C217" s="12" t="s">
        <v>79</v>
      </c>
      <c r="D217" s="11" t="s">
        <v>27</v>
      </c>
      <c r="E217" s="11" t="s">
        <v>32</v>
      </c>
      <c r="F217" s="30">
        <v>44197</v>
      </c>
      <c r="G217" s="30">
        <v>44561</v>
      </c>
      <c r="H217" s="13">
        <v>32000</v>
      </c>
      <c r="I217" s="13">
        <v>0</v>
      </c>
      <c r="J217" s="13"/>
      <c r="K217" s="13">
        <f t="shared" si="229"/>
        <v>918.4</v>
      </c>
      <c r="L217" s="19">
        <f t="shared" si="230"/>
        <v>2272</v>
      </c>
      <c r="M217" s="19">
        <f t="shared" si="238"/>
        <v>368</v>
      </c>
      <c r="N217" s="13">
        <f t="shared" si="232"/>
        <v>972.8</v>
      </c>
      <c r="O217" s="19">
        <f t="shared" si="233"/>
        <v>2268.8000000000002</v>
      </c>
      <c r="P217" s="19">
        <v>1190.1199999999999</v>
      </c>
      <c r="Q217" s="19">
        <f t="shared" si="234"/>
        <v>6800</v>
      </c>
      <c r="R217" s="19">
        <v>0</v>
      </c>
      <c r="S217" s="19">
        <f t="shared" si="235"/>
        <v>3081.3199999999997</v>
      </c>
      <c r="T217" s="19">
        <f t="shared" si="236"/>
        <v>4908.8</v>
      </c>
      <c r="U217" s="43">
        <f t="shared" si="237"/>
        <v>28918.68</v>
      </c>
      <c r="V217" s="64"/>
      <c r="W217" s="64"/>
    </row>
    <row r="218" spans="1:23" s="8" customFormat="1" ht="12">
      <c r="A218" s="42">
        <f t="shared" si="239"/>
        <v>180</v>
      </c>
      <c r="B218" s="12" t="s">
        <v>220</v>
      </c>
      <c r="C218" s="12" t="s">
        <v>79</v>
      </c>
      <c r="D218" s="11" t="s">
        <v>27</v>
      </c>
      <c r="E218" s="11" t="s">
        <v>31</v>
      </c>
      <c r="F218" s="30">
        <v>44197</v>
      </c>
      <c r="G218" s="30">
        <v>44561</v>
      </c>
      <c r="H218" s="13">
        <v>17280</v>
      </c>
      <c r="I218" s="13">
        <v>0</v>
      </c>
      <c r="J218" s="13"/>
      <c r="K218" s="13">
        <f t="shared" si="229"/>
        <v>495.93599999999998</v>
      </c>
      <c r="L218" s="19">
        <f t="shared" si="230"/>
        <v>1226.8799999999999</v>
      </c>
      <c r="M218" s="19">
        <f t="shared" si="238"/>
        <v>198.72</v>
      </c>
      <c r="N218" s="13">
        <f t="shared" si="232"/>
        <v>525.31200000000001</v>
      </c>
      <c r="O218" s="19">
        <f t="shared" si="233"/>
        <v>1225.152</v>
      </c>
      <c r="P218" s="13"/>
      <c r="Q218" s="19">
        <f t="shared" si="234"/>
        <v>3672</v>
      </c>
      <c r="R218" s="19">
        <v>0</v>
      </c>
      <c r="S218" s="19">
        <f t="shared" si="235"/>
        <v>1021.248</v>
      </c>
      <c r="T218" s="19">
        <f t="shared" si="236"/>
        <v>2650.752</v>
      </c>
      <c r="U218" s="43">
        <f t="shared" si="237"/>
        <v>16258.752</v>
      </c>
      <c r="V218" s="64"/>
      <c r="W218" s="64"/>
    </row>
    <row r="219" spans="1:23" s="8" customFormat="1" ht="12">
      <c r="A219" s="42">
        <f t="shared" si="239"/>
        <v>181</v>
      </c>
      <c r="B219" s="12" t="s">
        <v>221</v>
      </c>
      <c r="C219" s="12" t="s">
        <v>79</v>
      </c>
      <c r="D219" s="11" t="s">
        <v>27</v>
      </c>
      <c r="E219" s="11" t="s">
        <v>31</v>
      </c>
      <c r="F219" s="30">
        <v>44197</v>
      </c>
      <c r="G219" s="30">
        <v>44561</v>
      </c>
      <c r="H219" s="13">
        <v>17280</v>
      </c>
      <c r="I219" s="13">
        <v>0</v>
      </c>
      <c r="J219" s="13"/>
      <c r="K219" s="13">
        <f t="shared" si="229"/>
        <v>495.93599999999998</v>
      </c>
      <c r="L219" s="19">
        <f t="shared" si="230"/>
        <v>1226.8799999999999</v>
      </c>
      <c r="M219" s="19">
        <f t="shared" si="238"/>
        <v>198.72</v>
      </c>
      <c r="N219" s="13">
        <f t="shared" si="232"/>
        <v>525.31200000000001</v>
      </c>
      <c r="O219" s="19">
        <f t="shared" si="233"/>
        <v>1225.152</v>
      </c>
      <c r="P219" s="13"/>
      <c r="Q219" s="19">
        <f t="shared" si="234"/>
        <v>3672</v>
      </c>
      <c r="R219" s="19">
        <v>0</v>
      </c>
      <c r="S219" s="19">
        <f t="shared" si="235"/>
        <v>1021.248</v>
      </c>
      <c r="T219" s="19">
        <f t="shared" si="236"/>
        <v>2650.752</v>
      </c>
      <c r="U219" s="43">
        <f t="shared" si="237"/>
        <v>16258.752</v>
      </c>
      <c r="V219" s="64"/>
      <c r="W219" s="64"/>
    </row>
    <row r="220" spans="1:23" s="8" customFormat="1" ht="12">
      <c r="A220" s="42">
        <f t="shared" si="239"/>
        <v>182</v>
      </c>
      <c r="B220" s="12" t="s">
        <v>222</v>
      </c>
      <c r="C220" s="12" t="s">
        <v>79</v>
      </c>
      <c r="D220" s="11" t="s">
        <v>27</v>
      </c>
      <c r="E220" s="11" t="s">
        <v>32</v>
      </c>
      <c r="F220" s="30">
        <v>44197</v>
      </c>
      <c r="G220" s="30">
        <v>44561</v>
      </c>
      <c r="H220" s="13">
        <v>30000</v>
      </c>
      <c r="I220" s="13">
        <v>9753.1200000000008</v>
      </c>
      <c r="J220" s="13"/>
      <c r="K220" s="13">
        <f t="shared" si="229"/>
        <v>861</v>
      </c>
      <c r="L220" s="19">
        <f t="shared" si="230"/>
        <v>2130</v>
      </c>
      <c r="M220" s="19">
        <f t="shared" si="238"/>
        <v>345</v>
      </c>
      <c r="N220" s="13">
        <f t="shared" si="232"/>
        <v>912</v>
      </c>
      <c r="O220" s="19">
        <f t="shared" si="233"/>
        <v>2127</v>
      </c>
      <c r="P220" s="13"/>
      <c r="Q220" s="19">
        <f t="shared" si="234"/>
        <v>6375</v>
      </c>
      <c r="R220" s="19">
        <v>0</v>
      </c>
      <c r="S220" s="19">
        <f t="shared" si="235"/>
        <v>11526.12</v>
      </c>
      <c r="T220" s="19">
        <f t="shared" si="236"/>
        <v>4602</v>
      </c>
      <c r="U220" s="43">
        <f t="shared" si="237"/>
        <v>18473.879999999997</v>
      </c>
      <c r="V220" s="64"/>
      <c r="W220" s="64"/>
    </row>
    <row r="221" spans="1:23" s="8" customFormat="1" ht="12">
      <c r="A221" s="42">
        <f t="shared" si="239"/>
        <v>183</v>
      </c>
      <c r="B221" s="12" t="s">
        <v>104</v>
      </c>
      <c r="C221" s="12" t="s">
        <v>79</v>
      </c>
      <c r="D221" s="11" t="s">
        <v>27</v>
      </c>
      <c r="E221" s="11" t="s">
        <v>31</v>
      </c>
      <c r="F221" s="30">
        <v>44197</v>
      </c>
      <c r="G221" s="30">
        <v>44561</v>
      </c>
      <c r="H221" s="13">
        <v>17280</v>
      </c>
      <c r="I221" s="13">
        <v>284.58</v>
      </c>
      <c r="J221" s="13"/>
      <c r="K221" s="13">
        <f t="shared" si="229"/>
        <v>495.93599999999998</v>
      </c>
      <c r="L221" s="19">
        <f t="shared" si="230"/>
        <v>1226.8799999999999</v>
      </c>
      <c r="M221" s="19">
        <f t="shared" si="238"/>
        <v>198.72</v>
      </c>
      <c r="N221" s="13">
        <f t="shared" si="232"/>
        <v>525.31200000000001</v>
      </c>
      <c r="O221" s="19">
        <f t="shared" si="233"/>
        <v>1225.152</v>
      </c>
      <c r="P221" s="13"/>
      <c r="Q221" s="19">
        <f t="shared" si="234"/>
        <v>3672</v>
      </c>
      <c r="R221" s="19">
        <v>0</v>
      </c>
      <c r="S221" s="19">
        <f t="shared" si="235"/>
        <v>1305.828</v>
      </c>
      <c r="T221" s="19">
        <f t="shared" si="236"/>
        <v>2650.752</v>
      </c>
      <c r="U221" s="43">
        <f t="shared" si="237"/>
        <v>15974.172</v>
      </c>
      <c r="V221" s="64"/>
      <c r="W221" s="64"/>
    </row>
    <row r="222" spans="1:23" s="8" customFormat="1" ht="12">
      <c r="A222" s="42">
        <f t="shared" si="239"/>
        <v>184</v>
      </c>
      <c r="B222" s="12" t="s">
        <v>223</v>
      </c>
      <c r="C222" s="12" t="s">
        <v>79</v>
      </c>
      <c r="D222" s="11" t="s">
        <v>27</v>
      </c>
      <c r="E222" s="11" t="s">
        <v>31</v>
      </c>
      <c r="F222" s="30">
        <v>44197</v>
      </c>
      <c r="G222" s="30">
        <v>44561</v>
      </c>
      <c r="H222" s="13">
        <v>30000</v>
      </c>
      <c r="I222" s="13">
        <v>0</v>
      </c>
      <c r="J222" s="13"/>
      <c r="K222" s="13">
        <f t="shared" si="229"/>
        <v>861</v>
      </c>
      <c r="L222" s="19">
        <f t="shared" si="230"/>
        <v>2130</v>
      </c>
      <c r="M222" s="19">
        <f t="shared" si="238"/>
        <v>345</v>
      </c>
      <c r="N222" s="13">
        <f t="shared" si="232"/>
        <v>912</v>
      </c>
      <c r="O222" s="19">
        <f t="shared" si="233"/>
        <v>2127</v>
      </c>
      <c r="P222" s="13"/>
      <c r="Q222" s="19">
        <f t="shared" si="234"/>
        <v>6375</v>
      </c>
      <c r="R222" s="19">
        <v>0</v>
      </c>
      <c r="S222" s="19">
        <f t="shared" si="235"/>
        <v>1773</v>
      </c>
      <c r="T222" s="19">
        <f t="shared" si="236"/>
        <v>4602</v>
      </c>
      <c r="U222" s="43">
        <f t="shared" si="237"/>
        <v>28227</v>
      </c>
      <c r="V222" s="64"/>
      <c r="W222" s="64"/>
    </row>
    <row r="223" spans="1:23" s="8" customFormat="1" ht="12">
      <c r="A223" s="42">
        <f t="shared" si="239"/>
        <v>185</v>
      </c>
      <c r="B223" s="12" t="s">
        <v>224</v>
      </c>
      <c r="C223" s="12" t="s">
        <v>79</v>
      </c>
      <c r="D223" s="11" t="s">
        <v>27</v>
      </c>
      <c r="E223" s="11" t="s">
        <v>31</v>
      </c>
      <c r="F223" s="30">
        <v>44197</v>
      </c>
      <c r="G223" s="30">
        <v>44561</v>
      </c>
      <c r="H223" s="13">
        <v>54000</v>
      </c>
      <c r="I223" s="13">
        <v>0</v>
      </c>
      <c r="J223" s="13"/>
      <c r="K223" s="13">
        <f t="shared" si="229"/>
        <v>1549.8</v>
      </c>
      <c r="L223" s="19">
        <f t="shared" si="230"/>
        <v>3833.9999999999995</v>
      </c>
      <c r="M223" s="19">
        <f t="shared" si="238"/>
        <v>621</v>
      </c>
      <c r="N223" s="13">
        <f t="shared" si="232"/>
        <v>1641.6</v>
      </c>
      <c r="O223" s="19">
        <f t="shared" si="233"/>
        <v>3828.6000000000004</v>
      </c>
      <c r="P223" s="13"/>
      <c r="Q223" s="19">
        <f t="shared" si="234"/>
        <v>11475</v>
      </c>
      <c r="R223" s="19">
        <v>0</v>
      </c>
      <c r="S223" s="19">
        <f t="shared" si="235"/>
        <v>3191.3999999999996</v>
      </c>
      <c r="T223" s="19">
        <f t="shared" si="236"/>
        <v>8283.6</v>
      </c>
      <c r="U223" s="43">
        <f t="shared" si="237"/>
        <v>50808.6</v>
      </c>
      <c r="V223" s="64"/>
      <c r="W223" s="64"/>
    </row>
    <row r="224" spans="1:23" s="8" customFormat="1" ht="12">
      <c r="A224" s="42">
        <f t="shared" si="239"/>
        <v>186</v>
      </c>
      <c r="B224" s="12" t="s">
        <v>225</v>
      </c>
      <c r="C224" s="12" t="s">
        <v>79</v>
      </c>
      <c r="D224" s="11" t="s">
        <v>27</v>
      </c>
      <c r="E224" s="11" t="s">
        <v>31</v>
      </c>
      <c r="F224" s="30">
        <v>44197</v>
      </c>
      <c r="G224" s="30">
        <v>44561</v>
      </c>
      <c r="H224" s="13">
        <v>16000</v>
      </c>
      <c r="I224" s="13">
        <v>0</v>
      </c>
      <c r="J224" s="13"/>
      <c r="K224" s="13">
        <f t="shared" si="229"/>
        <v>459.2</v>
      </c>
      <c r="L224" s="19">
        <f t="shared" si="230"/>
        <v>1136</v>
      </c>
      <c r="M224" s="19">
        <f t="shared" si="238"/>
        <v>184</v>
      </c>
      <c r="N224" s="13">
        <f t="shared" si="232"/>
        <v>486.4</v>
      </c>
      <c r="O224" s="19">
        <f t="shared" si="233"/>
        <v>1134.4000000000001</v>
      </c>
      <c r="P224" s="13"/>
      <c r="Q224" s="19">
        <f t="shared" si="234"/>
        <v>3400</v>
      </c>
      <c r="R224" s="19">
        <v>0</v>
      </c>
      <c r="S224" s="19">
        <f t="shared" si="235"/>
        <v>945.59999999999991</v>
      </c>
      <c r="T224" s="19">
        <f t="shared" si="236"/>
        <v>2454.4</v>
      </c>
      <c r="U224" s="43">
        <f t="shared" si="237"/>
        <v>15054.4</v>
      </c>
      <c r="V224" s="64"/>
      <c r="W224" s="64"/>
    </row>
    <row r="225" spans="1:23" s="8" customFormat="1" ht="12">
      <c r="A225" s="42">
        <f t="shared" si="239"/>
        <v>187</v>
      </c>
      <c r="B225" s="12" t="s">
        <v>226</v>
      </c>
      <c r="C225" s="12" t="s">
        <v>79</v>
      </c>
      <c r="D225" s="11" t="s">
        <v>27</v>
      </c>
      <c r="E225" s="11" t="s">
        <v>32</v>
      </c>
      <c r="F225" s="30">
        <v>44317</v>
      </c>
      <c r="G225" s="30">
        <v>44561</v>
      </c>
      <c r="H225" s="13">
        <v>6000</v>
      </c>
      <c r="I225" s="13">
        <v>0</v>
      </c>
      <c r="J225" s="13"/>
      <c r="K225" s="13">
        <f t="shared" si="229"/>
        <v>172.2</v>
      </c>
      <c r="L225" s="19">
        <f t="shared" si="230"/>
        <v>425.99999999999994</v>
      </c>
      <c r="M225" s="19">
        <f t="shared" si="238"/>
        <v>69</v>
      </c>
      <c r="N225" s="13">
        <f t="shared" si="232"/>
        <v>182.4</v>
      </c>
      <c r="O225" s="19">
        <f t="shared" si="233"/>
        <v>425.40000000000003</v>
      </c>
      <c r="P225" s="13"/>
      <c r="Q225" s="19">
        <f t="shared" si="234"/>
        <v>1275</v>
      </c>
      <c r="R225" s="19">
        <v>0</v>
      </c>
      <c r="S225" s="19">
        <f t="shared" si="235"/>
        <v>354.6</v>
      </c>
      <c r="T225" s="19">
        <f t="shared" si="236"/>
        <v>920.4</v>
      </c>
      <c r="U225" s="43">
        <f t="shared" si="237"/>
        <v>5645.4</v>
      </c>
      <c r="V225" s="64"/>
      <c r="W225" s="64"/>
    </row>
    <row r="226" spans="1:23" s="8" customFormat="1" ht="12">
      <c r="A226" s="42">
        <f t="shared" si="239"/>
        <v>188</v>
      </c>
      <c r="B226" s="12" t="s">
        <v>106</v>
      </c>
      <c r="C226" s="12" t="s">
        <v>79</v>
      </c>
      <c r="D226" s="11" t="s">
        <v>27</v>
      </c>
      <c r="E226" s="11" t="s">
        <v>32</v>
      </c>
      <c r="F226" s="30">
        <v>44197</v>
      </c>
      <c r="G226" s="30">
        <v>44561</v>
      </c>
      <c r="H226" s="13">
        <v>34800</v>
      </c>
      <c r="I226" s="13">
        <v>15868.97</v>
      </c>
      <c r="J226" s="13"/>
      <c r="K226" s="13">
        <f t="shared" si="229"/>
        <v>998.76</v>
      </c>
      <c r="L226" s="19">
        <f t="shared" si="230"/>
        <v>2470.7999999999997</v>
      </c>
      <c r="M226" s="19">
        <f t="shared" si="238"/>
        <v>400.2</v>
      </c>
      <c r="N226" s="13">
        <f t="shared" si="232"/>
        <v>1057.92</v>
      </c>
      <c r="O226" s="19">
        <f t="shared" si="233"/>
        <v>2467.3200000000002</v>
      </c>
      <c r="P226" s="13"/>
      <c r="Q226" s="19">
        <f t="shared" si="234"/>
        <v>7395</v>
      </c>
      <c r="R226" s="19">
        <v>0</v>
      </c>
      <c r="S226" s="19">
        <f t="shared" si="235"/>
        <v>17925.650000000001</v>
      </c>
      <c r="T226" s="19">
        <f t="shared" si="236"/>
        <v>5338.32</v>
      </c>
      <c r="U226" s="43">
        <f t="shared" si="237"/>
        <v>16874.349999999999</v>
      </c>
      <c r="V226" s="64"/>
      <c r="W226" s="64"/>
    </row>
    <row r="227" spans="1:23" s="8" customFormat="1" ht="12">
      <c r="A227" s="42">
        <f t="shared" si="239"/>
        <v>189</v>
      </c>
      <c r="B227" s="12" t="s">
        <v>227</v>
      </c>
      <c r="C227" s="12" t="s">
        <v>79</v>
      </c>
      <c r="D227" s="11" t="s">
        <v>27</v>
      </c>
      <c r="E227" s="11" t="s">
        <v>32</v>
      </c>
      <c r="F227" s="30">
        <v>44197</v>
      </c>
      <c r="G227" s="30">
        <v>44561</v>
      </c>
      <c r="H227" s="13">
        <v>90000</v>
      </c>
      <c r="I227" s="13">
        <v>0</v>
      </c>
      <c r="J227" s="13"/>
      <c r="K227" s="13">
        <f t="shared" si="229"/>
        <v>2583</v>
      </c>
      <c r="L227" s="19">
        <f t="shared" si="230"/>
        <v>6389.9999999999991</v>
      </c>
      <c r="M227" s="19">
        <f t="shared" ref="M227:M228" si="244">62400*1.15%</f>
        <v>717.6</v>
      </c>
      <c r="N227" s="13">
        <f t="shared" si="232"/>
        <v>2736</v>
      </c>
      <c r="O227" s="19">
        <f t="shared" si="233"/>
        <v>6381</v>
      </c>
      <c r="P227" s="13"/>
      <c r="Q227" s="19">
        <f t="shared" si="234"/>
        <v>18807.599999999999</v>
      </c>
      <c r="R227" s="19">
        <v>0</v>
      </c>
      <c r="S227" s="19">
        <f t="shared" si="235"/>
        <v>5319</v>
      </c>
      <c r="T227" s="19">
        <f t="shared" si="236"/>
        <v>13488.599999999999</v>
      </c>
      <c r="U227" s="43">
        <f t="shared" si="237"/>
        <v>84681</v>
      </c>
      <c r="V227" s="64"/>
      <c r="W227" s="64"/>
    </row>
    <row r="228" spans="1:23" s="8" customFormat="1" ht="12">
      <c r="A228" s="42">
        <f t="shared" si="239"/>
        <v>190</v>
      </c>
      <c r="B228" s="12" t="s">
        <v>228</v>
      </c>
      <c r="C228" s="12" t="s">
        <v>79</v>
      </c>
      <c r="D228" s="11" t="s">
        <v>27</v>
      </c>
      <c r="E228" s="11" t="s">
        <v>32</v>
      </c>
      <c r="F228" s="30">
        <v>44197</v>
      </c>
      <c r="G228" s="30">
        <v>44561</v>
      </c>
      <c r="H228" s="13">
        <v>76000</v>
      </c>
      <c r="I228" s="13">
        <v>6497.56</v>
      </c>
      <c r="J228" s="13"/>
      <c r="K228" s="13">
        <f t="shared" si="229"/>
        <v>2181.1999999999998</v>
      </c>
      <c r="L228" s="19">
        <f t="shared" si="230"/>
        <v>5395.9999999999991</v>
      </c>
      <c r="M228" s="19">
        <f t="shared" si="244"/>
        <v>717.6</v>
      </c>
      <c r="N228" s="13">
        <f t="shared" si="232"/>
        <v>2310.4</v>
      </c>
      <c r="O228" s="19">
        <f t="shared" si="233"/>
        <v>5388.4000000000005</v>
      </c>
      <c r="P228" s="13"/>
      <c r="Q228" s="19">
        <f t="shared" si="234"/>
        <v>15993.599999999999</v>
      </c>
      <c r="R228" s="19">
        <v>0</v>
      </c>
      <c r="S228" s="19">
        <f t="shared" si="235"/>
        <v>10989.16</v>
      </c>
      <c r="T228" s="19">
        <f t="shared" si="236"/>
        <v>11502</v>
      </c>
      <c r="U228" s="43">
        <f t="shared" si="237"/>
        <v>65010.84</v>
      </c>
      <c r="V228" s="64"/>
      <c r="W228" s="64"/>
    </row>
    <row r="229" spans="1:23" s="8" customFormat="1" ht="12">
      <c r="A229" s="42">
        <f t="shared" si="239"/>
        <v>191</v>
      </c>
      <c r="B229" s="12" t="s">
        <v>229</v>
      </c>
      <c r="C229" s="12" t="s">
        <v>79</v>
      </c>
      <c r="D229" s="11" t="s">
        <v>27</v>
      </c>
      <c r="E229" s="11" t="s">
        <v>32</v>
      </c>
      <c r="F229" s="30">
        <v>44197</v>
      </c>
      <c r="G229" s="30">
        <v>44561</v>
      </c>
      <c r="H229" s="13">
        <v>46000</v>
      </c>
      <c r="I229" s="13">
        <v>1289.46</v>
      </c>
      <c r="J229" s="13"/>
      <c r="K229" s="13">
        <f t="shared" si="229"/>
        <v>1320.2</v>
      </c>
      <c r="L229" s="19">
        <f t="shared" si="230"/>
        <v>3265.9999999999995</v>
      </c>
      <c r="M229" s="19">
        <f t="shared" si="238"/>
        <v>529</v>
      </c>
      <c r="N229" s="13">
        <f t="shared" si="232"/>
        <v>1398.4</v>
      </c>
      <c r="O229" s="19">
        <f t="shared" si="233"/>
        <v>3261.4</v>
      </c>
      <c r="P229" s="13"/>
      <c r="Q229" s="19">
        <f t="shared" si="234"/>
        <v>9775</v>
      </c>
      <c r="R229" s="19">
        <v>0</v>
      </c>
      <c r="S229" s="19">
        <f t="shared" si="235"/>
        <v>4008.0600000000004</v>
      </c>
      <c r="T229" s="19">
        <f t="shared" si="236"/>
        <v>7056.4</v>
      </c>
      <c r="U229" s="43">
        <f t="shared" si="237"/>
        <v>41991.94</v>
      </c>
      <c r="V229" s="64"/>
      <c r="W229" s="64"/>
    </row>
    <row r="230" spans="1:23" s="8" customFormat="1" ht="12">
      <c r="A230" s="42">
        <f t="shared" si="239"/>
        <v>192</v>
      </c>
      <c r="B230" s="12" t="s">
        <v>230</v>
      </c>
      <c r="C230" s="12" t="s">
        <v>79</v>
      </c>
      <c r="D230" s="11" t="s">
        <v>27</v>
      </c>
      <c r="E230" s="11" t="s">
        <v>31</v>
      </c>
      <c r="F230" s="30">
        <v>44197</v>
      </c>
      <c r="G230" s="30">
        <v>44561</v>
      </c>
      <c r="H230" s="13">
        <v>52000</v>
      </c>
      <c r="I230" s="13">
        <v>2136.27</v>
      </c>
      <c r="J230" s="13"/>
      <c r="K230" s="13">
        <f t="shared" si="229"/>
        <v>1492.4</v>
      </c>
      <c r="L230" s="19">
        <f t="shared" si="230"/>
        <v>3691.9999999999995</v>
      </c>
      <c r="M230" s="19">
        <f t="shared" si="238"/>
        <v>598</v>
      </c>
      <c r="N230" s="13">
        <f t="shared" si="232"/>
        <v>1580.8</v>
      </c>
      <c r="O230" s="19">
        <f t="shared" si="233"/>
        <v>3686.8</v>
      </c>
      <c r="P230" s="13"/>
      <c r="Q230" s="19">
        <f t="shared" si="234"/>
        <v>11050</v>
      </c>
      <c r="R230" s="19">
        <v>0</v>
      </c>
      <c r="S230" s="19">
        <f t="shared" si="235"/>
        <v>5209.4699999999993</v>
      </c>
      <c r="T230" s="19">
        <f t="shared" si="236"/>
        <v>7976.7999999999993</v>
      </c>
      <c r="U230" s="43">
        <f t="shared" si="237"/>
        <v>46790.53</v>
      </c>
      <c r="V230" s="64"/>
      <c r="W230" s="64"/>
    </row>
    <row r="231" spans="1:23" s="8" customFormat="1" ht="12">
      <c r="A231" s="42">
        <f t="shared" si="239"/>
        <v>193</v>
      </c>
      <c r="B231" s="12" t="s">
        <v>231</v>
      </c>
      <c r="C231" s="12" t="s">
        <v>79</v>
      </c>
      <c r="D231" s="11" t="s">
        <v>27</v>
      </c>
      <c r="E231" s="11" t="s">
        <v>31</v>
      </c>
      <c r="F231" s="30">
        <v>44197</v>
      </c>
      <c r="G231" s="30">
        <v>44561</v>
      </c>
      <c r="H231" s="13">
        <v>17280</v>
      </c>
      <c r="I231" s="13">
        <v>0</v>
      </c>
      <c r="J231" s="13"/>
      <c r="K231" s="13">
        <f t="shared" si="229"/>
        <v>495.93599999999998</v>
      </c>
      <c r="L231" s="19">
        <f t="shared" si="230"/>
        <v>1226.8799999999999</v>
      </c>
      <c r="M231" s="19">
        <f t="shared" si="238"/>
        <v>198.72</v>
      </c>
      <c r="N231" s="13">
        <f t="shared" si="232"/>
        <v>525.31200000000001</v>
      </c>
      <c r="O231" s="19">
        <f t="shared" si="233"/>
        <v>1225.152</v>
      </c>
      <c r="P231" s="13"/>
      <c r="Q231" s="19">
        <f t="shared" si="234"/>
        <v>3672</v>
      </c>
      <c r="R231" s="19">
        <v>0</v>
      </c>
      <c r="S231" s="19">
        <f t="shared" si="235"/>
        <v>1021.248</v>
      </c>
      <c r="T231" s="19">
        <f t="shared" si="236"/>
        <v>2650.752</v>
      </c>
      <c r="U231" s="43">
        <f t="shared" si="237"/>
        <v>16258.752</v>
      </c>
      <c r="V231" s="64"/>
      <c r="W231" s="64"/>
    </row>
    <row r="232" spans="1:23" s="8" customFormat="1" ht="12">
      <c r="A232" s="42">
        <f t="shared" si="239"/>
        <v>194</v>
      </c>
      <c r="B232" s="12" t="s">
        <v>108</v>
      </c>
      <c r="C232" s="12" t="s">
        <v>79</v>
      </c>
      <c r="D232" s="11" t="s">
        <v>27</v>
      </c>
      <c r="E232" s="11" t="s">
        <v>32</v>
      </c>
      <c r="F232" s="30">
        <v>44317</v>
      </c>
      <c r="G232" s="30">
        <v>44561</v>
      </c>
      <c r="H232" s="13">
        <v>10000</v>
      </c>
      <c r="I232" s="13">
        <v>0</v>
      </c>
      <c r="J232" s="13"/>
      <c r="K232" s="13">
        <f t="shared" si="229"/>
        <v>287</v>
      </c>
      <c r="L232" s="19">
        <f t="shared" si="230"/>
        <v>709.99999999999989</v>
      </c>
      <c r="M232" s="19">
        <f t="shared" si="238"/>
        <v>115</v>
      </c>
      <c r="N232" s="13">
        <f t="shared" si="232"/>
        <v>304</v>
      </c>
      <c r="O232" s="19">
        <f t="shared" si="233"/>
        <v>709</v>
      </c>
      <c r="P232" s="13"/>
      <c r="Q232" s="19">
        <f t="shared" si="234"/>
        <v>2125</v>
      </c>
      <c r="R232" s="19">
        <v>0</v>
      </c>
      <c r="S232" s="19">
        <f t="shared" si="235"/>
        <v>591</v>
      </c>
      <c r="T232" s="19">
        <f t="shared" si="236"/>
        <v>1534</v>
      </c>
      <c r="U232" s="43">
        <f t="shared" si="237"/>
        <v>9409</v>
      </c>
      <c r="V232" s="64"/>
      <c r="W232" s="64"/>
    </row>
    <row r="233" spans="1:23" s="8" customFormat="1" ht="12">
      <c r="A233" s="42">
        <f t="shared" si="239"/>
        <v>195</v>
      </c>
      <c r="B233" s="12" t="s">
        <v>232</v>
      </c>
      <c r="C233" s="12" t="s">
        <v>79</v>
      </c>
      <c r="D233" s="11" t="s">
        <v>27</v>
      </c>
      <c r="E233" s="11" t="s">
        <v>32</v>
      </c>
      <c r="F233" s="30">
        <v>44197</v>
      </c>
      <c r="G233" s="30">
        <v>44561</v>
      </c>
      <c r="H233" s="13">
        <v>72000</v>
      </c>
      <c r="I233" s="13">
        <v>5744.84</v>
      </c>
      <c r="J233" s="13"/>
      <c r="K233" s="13">
        <f t="shared" si="229"/>
        <v>2066.4</v>
      </c>
      <c r="L233" s="19">
        <f t="shared" si="230"/>
        <v>5111.9999999999991</v>
      </c>
      <c r="M233" s="19">
        <f>62400*1.15%</f>
        <v>717.6</v>
      </c>
      <c r="N233" s="13">
        <f t="shared" si="232"/>
        <v>2188.8000000000002</v>
      </c>
      <c r="O233" s="19">
        <f t="shared" si="233"/>
        <v>5104.8</v>
      </c>
      <c r="P233" s="13"/>
      <c r="Q233" s="19">
        <f t="shared" si="234"/>
        <v>15189.599999999999</v>
      </c>
      <c r="R233" s="19">
        <v>0</v>
      </c>
      <c r="S233" s="19">
        <f t="shared" si="235"/>
        <v>10000.040000000001</v>
      </c>
      <c r="T233" s="19">
        <f t="shared" si="236"/>
        <v>10934.4</v>
      </c>
      <c r="U233" s="43">
        <f t="shared" si="237"/>
        <v>61999.96</v>
      </c>
      <c r="V233" s="64"/>
      <c r="W233" s="64"/>
    </row>
    <row r="234" spans="1:23" s="8" customFormat="1" ht="12">
      <c r="A234" s="42">
        <f t="shared" si="239"/>
        <v>196</v>
      </c>
      <c r="B234" s="12" t="s">
        <v>233</v>
      </c>
      <c r="C234" s="12" t="s">
        <v>79</v>
      </c>
      <c r="D234" s="11" t="s">
        <v>27</v>
      </c>
      <c r="E234" s="11" t="s">
        <v>31</v>
      </c>
      <c r="F234" s="30">
        <v>44197</v>
      </c>
      <c r="G234" s="30">
        <v>44561</v>
      </c>
      <c r="H234" s="13">
        <v>23200</v>
      </c>
      <c r="I234" s="13">
        <v>0</v>
      </c>
      <c r="J234" s="13"/>
      <c r="K234" s="13">
        <f t="shared" si="229"/>
        <v>665.84</v>
      </c>
      <c r="L234" s="19">
        <f t="shared" si="230"/>
        <v>1647.1999999999998</v>
      </c>
      <c r="M234" s="19">
        <f t="shared" si="238"/>
        <v>266.8</v>
      </c>
      <c r="N234" s="13">
        <f t="shared" si="232"/>
        <v>705.28</v>
      </c>
      <c r="O234" s="19">
        <f t="shared" si="233"/>
        <v>1644.88</v>
      </c>
      <c r="P234" s="13"/>
      <c r="Q234" s="19">
        <f t="shared" si="234"/>
        <v>4930</v>
      </c>
      <c r="R234" s="19">
        <v>0</v>
      </c>
      <c r="S234" s="19">
        <f t="shared" si="235"/>
        <v>1371.12</v>
      </c>
      <c r="T234" s="19">
        <f t="shared" si="236"/>
        <v>3558.88</v>
      </c>
      <c r="U234" s="43">
        <f t="shared" si="237"/>
        <v>21828.880000000001</v>
      </c>
      <c r="V234" s="64"/>
      <c r="W234" s="64"/>
    </row>
    <row r="235" spans="1:23" s="8" customFormat="1" ht="12">
      <c r="A235" s="42">
        <f t="shared" si="239"/>
        <v>197</v>
      </c>
      <c r="B235" s="12" t="s">
        <v>234</v>
      </c>
      <c r="C235" s="12" t="s">
        <v>79</v>
      </c>
      <c r="D235" s="11" t="s">
        <v>27</v>
      </c>
      <c r="E235" s="11" t="s">
        <v>32</v>
      </c>
      <c r="F235" s="30">
        <v>44197</v>
      </c>
      <c r="G235" s="30">
        <v>44561</v>
      </c>
      <c r="H235" s="13">
        <v>70000</v>
      </c>
      <c r="I235" s="13">
        <v>5368.48</v>
      </c>
      <c r="J235" s="13"/>
      <c r="K235" s="13">
        <f t="shared" si="229"/>
        <v>2009</v>
      </c>
      <c r="L235" s="19">
        <f t="shared" si="230"/>
        <v>4970</v>
      </c>
      <c r="M235" s="19">
        <f t="shared" ref="M235:M236" si="245">62400*1.15%</f>
        <v>717.6</v>
      </c>
      <c r="N235" s="13">
        <f t="shared" si="232"/>
        <v>2128</v>
      </c>
      <c r="O235" s="19">
        <f t="shared" si="233"/>
        <v>4963</v>
      </c>
      <c r="P235" s="13"/>
      <c r="Q235" s="19">
        <f t="shared" si="234"/>
        <v>14787.6</v>
      </c>
      <c r="R235" s="19">
        <v>0</v>
      </c>
      <c r="S235" s="19">
        <f t="shared" si="235"/>
        <v>9505.48</v>
      </c>
      <c r="T235" s="19">
        <f t="shared" si="236"/>
        <v>10650.6</v>
      </c>
      <c r="U235" s="43">
        <f t="shared" si="237"/>
        <v>60494.520000000004</v>
      </c>
      <c r="V235" s="64"/>
      <c r="W235" s="64"/>
    </row>
    <row r="236" spans="1:23" s="8" customFormat="1" ht="12">
      <c r="A236" s="42">
        <f t="shared" si="239"/>
        <v>198</v>
      </c>
      <c r="B236" s="12" t="s">
        <v>235</v>
      </c>
      <c r="C236" s="12" t="s">
        <v>79</v>
      </c>
      <c r="D236" s="11" t="s">
        <v>27</v>
      </c>
      <c r="E236" s="11" t="s">
        <v>32</v>
      </c>
      <c r="F236" s="30">
        <v>44197</v>
      </c>
      <c r="G236" s="30">
        <v>44561</v>
      </c>
      <c r="H236" s="13">
        <v>71920</v>
      </c>
      <c r="I236" s="13">
        <v>5729.78</v>
      </c>
      <c r="J236" s="13"/>
      <c r="K236" s="13">
        <f t="shared" si="229"/>
        <v>2064.1039999999998</v>
      </c>
      <c r="L236" s="19">
        <f t="shared" si="230"/>
        <v>5106.32</v>
      </c>
      <c r="M236" s="19">
        <f t="shared" si="245"/>
        <v>717.6</v>
      </c>
      <c r="N236" s="13">
        <f t="shared" si="232"/>
        <v>2186.3679999999999</v>
      </c>
      <c r="O236" s="19">
        <f t="shared" si="233"/>
        <v>5099.1280000000006</v>
      </c>
      <c r="P236" s="13"/>
      <c r="Q236" s="19">
        <f t="shared" si="234"/>
        <v>15173.52</v>
      </c>
      <c r="R236" s="19">
        <v>0</v>
      </c>
      <c r="S236" s="19">
        <f t="shared" si="235"/>
        <v>9980.2520000000004</v>
      </c>
      <c r="T236" s="19">
        <f t="shared" si="236"/>
        <v>10923.048000000001</v>
      </c>
      <c r="U236" s="43">
        <f t="shared" si="237"/>
        <v>61939.748</v>
      </c>
      <c r="V236" s="64"/>
      <c r="W236" s="64"/>
    </row>
    <row r="237" spans="1:23" s="8" customFormat="1" ht="12">
      <c r="A237" s="42">
        <f t="shared" si="239"/>
        <v>199</v>
      </c>
      <c r="B237" s="12" t="s">
        <v>236</v>
      </c>
      <c r="C237" s="12" t="s">
        <v>79</v>
      </c>
      <c r="D237" s="11" t="s">
        <v>27</v>
      </c>
      <c r="E237" s="11" t="s">
        <v>32</v>
      </c>
      <c r="F237" s="30">
        <v>44197</v>
      </c>
      <c r="G237" s="30">
        <v>44561</v>
      </c>
      <c r="H237" s="13">
        <v>18000</v>
      </c>
      <c r="I237" s="13">
        <v>0</v>
      </c>
      <c r="J237" s="13"/>
      <c r="K237" s="13">
        <f t="shared" si="229"/>
        <v>516.6</v>
      </c>
      <c r="L237" s="19">
        <f t="shared" si="230"/>
        <v>1277.9999999999998</v>
      </c>
      <c r="M237" s="19">
        <f t="shared" si="238"/>
        <v>207</v>
      </c>
      <c r="N237" s="13">
        <f t="shared" si="232"/>
        <v>547.20000000000005</v>
      </c>
      <c r="O237" s="19">
        <f t="shared" si="233"/>
        <v>1276.2</v>
      </c>
      <c r="P237" s="13"/>
      <c r="Q237" s="19">
        <f t="shared" si="234"/>
        <v>3825</v>
      </c>
      <c r="R237" s="19">
        <v>0</v>
      </c>
      <c r="S237" s="19">
        <f t="shared" si="235"/>
        <v>1063.8000000000002</v>
      </c>
      <c r="T237" s="19">
        <f t="shared" si="236"/>
        <v>2761.2</v>
      </c>
      <c r="U237" s="43">
        <f t="shared" si="237"/>
        <v>16936.2</v>
      </c>
      <c r="V237" s="64"/>
      <c r="W237" s="64"/>
    </row>
    <row r="238" spans="1:23" s="8" customFormat="1" ht="12">
      <c r="A238" s="42">
        <f t="shared" si="239"/>
        <v>200</v>
      </c>
      <c r="B238" s="12" t="s">
        <v>237</v>
      </c>
      <c r="C238" s="12" t="s">
        <v>79</v>
      </c>
      <c r="D238" s="11" t="s">
        <v>27</v>
      </c>
      <c r="E238" s="11" t="s">
        <v>32</v>
      </c>
      <c r="F238" s="30">
        <v>44197</v>
      </c>
      <c r="G238" s="30">
        <v>44561</v>
      </c>
      <c r="H238" s="13">
        <v>43200</v>
      </c>
      <c r="I238" s="13">
        <v>894.28</v>
      </c>
      <c r="J238" s="13"/>
      <c r="K238" s="13">
        <f t="shared" si="229"/>
        <v>1239.8399999999999</v>
      </c>
      <c r="L238" s="19">
        <f t="shared" si="230"/>
        <v>3067.2</v>
      </c>
      <c r="M238" s="19">
        <f t="shared" si="238"/>
        <v>496.8</v>
      </c>
      <c r="N238" s="13">
        <f t="shared" si="232"/>
        <v>1313.28</v>
      </c>
      <c r="O238" s="19">
        <f t="shared" si="233"/>
        <v>3062.88</v>
      </c>
      <c r="P238" s="13"/>
      <c r="Q238" s="19">
        <f t="shared" si="234"/>
        <v>9180</v>
      </c>
      <c r="R238" s="19">
        <v>0</v>
      </c>
      <c r="S238" s="19">
        <f t="shared" si="235"/>
        <v>3447.3999999999996</v>
      </c>
      <c r="T238" s="19">
        <f t="shared" si="236"/>
        <v>6626.88</v>
      </c>
      <c r="U238" s="43">
        <f t="shared" si="237"/>
        <v>39752.6</v>
      </c>
      <c r="V238" s="64"/>
      <c r="W238" s="64"/>
    </row>
    <row r="239" spans="1:23" s="8" customFormat="1" ht="12">
      <c r="A239" s="42">
        <f t="shared" si="239"/>
        <v>201</v>
      </c>
      <c r="B239" s="12" t="s">
        <v>238</v>
      </c>
      <c r="C239" s="12" t="s">
        <v>79</v>
      </c>
      <c r="D239" s="11" t="s">
        <v>27</v>
      </c>
      <c r="E239" s="11" t="s">
        <v>31</v>
      </c>
      <c r="F239" s="30">
        <v>44197</v>
      </c>
      <c r="G239" s="30">
        <v>44561</v>
      </c>
      <c r="H239" s="13">
        <v>36000</v>
      </c>
      <c r="I239" s="13">
        <v>0</v>
      </c>
      <c r="J239" s="13"/>
      <c r="K239" s="13">
        <f t="shared" si="229"/>
        <v>1033.2</v>
      </c>
      <c r="L239" s="19">
        <f t="shared" si="230"/>
        <v>2555.9999999999995</v>
      </c>
      <c r="M239" s="19">
        <f t="shared" si="238"/>
        <v>414</v>
      </c>
      <c r="N239" s="13">
        <f t="shared" si="232"/>
        <v>1094.4000000000001</v>
      </c>
      <c r="O239" s="19">
        <f t="shared" si="233"/>
        <v>2552.4</v>
      </c>
      <c r="P239" s="13"/>
      <c r="Q239" s="19">
        <f t="shared" si="234"/>
        <v>7650</v>
      </c>
      <c r="R239" s="19">
        <v>0</v>
      </c>
      <c r="S239" s="19">
        <f t="shared" si="235"/>
        <v>2127.6000000000004</v>
      </c>
      <c r="T239" s="19">
        <f t="shared" si="236"/>
        <v>5522.4</v>
      </c>
      <c r="U239" s="43">
        <f t="shared" si="237"/>
        <v>33872.400000000001</v>
      </c>
      <c r="V239" s="64"/>
      <c r="W239" s="64"/>
    </row>
    <row r="240" spans="1:23" s="8" customFormat="1" ht="12">
      <c r="A240" s="42">
        <f t="shared" si="239"/>
        <v>202</v>
      </c>
      <c r="B240" s="12" t="s">
        <v>239</v>
      </c>
      <c r="C240" s="12" t="s">
        <v>79</v>
      </c>
      <c r="D240" s="11" t="s">
        <v>27</v>
      </c>
      <c r="E240" s="11" t="s">
        <v>32</v>
      </c>
      <c r="F240" s="30">
        <v>44197</v>
      </c>
      <c r="G240" s="30">
        <v>44561</v>
      </c>
      <c r="H240" s="13">
        <v>32000</v>
      </c>
      <c r="I240" s="13">
        <v>0</v>
      </c>
      <c r="J240" s="13"/>
      <c r="K240" s="13">
        <f t="shared" si="229"/>
        <v>918.4</v>
      </c>
      <c r="L240" s="19">
        <f t="shared" si="230"/>
        <v>2272</v>
      </c>
      <c r="M240" s="19">
        <f t="shared" si="238"/>
        <v>368</v>
      </c>
      <c r="N240" s="13">
        <f t="shared" si="232"/>
        <v>972.8</v>
      </c>
      <c r="O240" s="19">
        <f t="shared" si="233"/>
        <v>2268.8000000000002</v>
      </c>
      <c r="P240" s="13"/>
      <c r="Q240" s="19">
        <f t="shared" si="234"/>
        <v>6800</v>
      </c>
      <c r="R240" s="19">
        <v>0</v>
      </c>
      <c r="S240" s="19">
        <f t="shared" si="235"/>
        <v>1891.1999999999998</v>
      </c>
      <c r="T240" s="19">
        <f t="shared" si="236"/>
        <v>4908.8</v>
      </c>
      <c r="U240" s="43">
        <f t="shared" si="237"/>
        <v>30108.799999999999</v>
      </c>
      <c r="V240" s="64"/>
      <c r="W240" s="64"/>
    </row>
    <row r="241" spans="1:23" s="8" customFormat="1" ht="12">
      <c r="A241" s="42">
        <f t="shared" si="239"/>
        <v>203</v>
      </c>
      <c r="B241" s="12" t="s">
        <v>240</v>
      </c>
      <c r="C241" s="12" t="s">
        <v>79</v>
      </c>
      <c r="D241" s="11" t="s">
        <v>27</v>
      </c>
      <c r="E241" s="11" t="s">
        <v>31</v>
      </c>
      <c r="F241" s="30">
        <v>44197</v>
      </c>
      <c r="G241" s="30">
        <v>44561</v>
      </c>
      <c r="H241" s="13">
        <v>64000</v>
      </c>
      <c r="I241" s="13">
        <v>4239.3999999999996</v>
      </c>
      <c r="J241" s="13"/>
      <c r="K241" s="13">
        <f t="shared" si="229"/>
        <v>1836.8</v>
      </c>
      <c r="L241" s="19">
        <f t="shared" si="230"/>
        <v>4544</v>
      </c>
      <c r="M241" s="19">
        <f t="shared" ref="M241:M242" si="246">62400*1.15%</f>
        <v>717.6</v>
      </c>
      <c r="N241" s="13">
        <f t="shared" si="232"/>
        <v>1945.6</v>
      </c>
      <c r="O241" s="19">
        <f t="shared" si="233"/>
        <v>4537.6000000000004</v>
      </c>
      <c r="P241" s="13"/>
      <c r="Q241" s="19">
        <f t="shared" si="234"/>
        <v>13581.6</v>
      </c>
      <c r="R241" s="19">
        <v>0</v>
      </c>
      <c r="S241" s="19">
        <f t="shared" si="235"/>
        <v>8021.7999999999993</v>
      </c>
      <c r="T241" s="19">
        <f t="shared" si="236"/>
        <v>9799.2000000000007</v>
      </c>
      <c r="U241" s="43">
        <f t="shared" si="237"/>
        <v>55978.2</v>
      </c>
      <c r="V241" s="64"/>
      <c r="W241" s="64"/>
    </row>
    <row r="242" spans="1:23" s="8" customFormat="1" ht="12">
      <c r="A242" s="42">
        <f t="shared" si="239"/>
        <v>204</v>
      </c>
      <c r="B242" s="12" t="s">
        <v>241</v>
      </c>
      <c r="C242" s="12" t="s">
        <v>79</v>
      </c>
      <c r="D242" s="11" t="s">
        <v>27</v>
      </c>
      <c r="E242" s="11" t="s">
        <v>32</v>
      </c>
      <c r="F242" s="30">
        <v>44197</v>
      </c>
      <c r="G242" s="30">
        <v>44561</v>
      </c>
      <c r="H242" s="13">
        <v>72000</v>
      </c>
      <c r="I242" s="13">
        <v>5744.84</v>
      </c>
      <c r="J242" s="13"/>
      <c r="K242" s="13">
        <f t="shared" si="229"/>
        <v>2066.4</v>
      </c>
      <c r="L242" s="19">
        <f t="shared" si="230"/>
        <v>5111.9999999999991</v>
      </c>
      <c r="M242" s="19">
        <f t="shared" si="246"/>
        <v>717.6</v>
      </c>
      <c r="N242" s="13">
        <f t="shared" si="232"/>
        <v>2188.8000000000002</v>
      </c>
      <c r="O242" s="19">
        <f t="shared" si="233"/>
        <v>5104.8</v>
      </c>
      <c r="P242" s="13"/>
      <c r="Q242" s="19">
        <f t="shared" si="234"/>
        <v>15189.599999999999</v>
      </c>
      <c r="R242" s="19">
        <v>0</v>
      </c>
      <c r="S242" s="19">
        <f t="shared" si="235"/>
        <v>10000.040000000001</v>
      </c>
      <c r="T242" s="19">
        <f t="shared" si="236"/>
        <v>10934.4</v>
      </c>
      <c r="U242" s="43">
        <f t="shared" si="237"/>
        <v>61999.96</v>
      </c>
      <c r="V242" s="64"/>
      <c r="W242" s="64"/>
    </row>
    <row r="243" spans="1:23" s="8" customFormat="1" ht="12">
      <c r="A243" s="42">
        <f t="shared" si="239"/>
        <v>205</v>
      </c>
      <c r="B243" s="12" t="s">
        <v>118</v>
      </c>
      <c r="C243" s="12" t="s">
        <v>79</v>
      </c>
      <c r="D243" s="11" t="s">
        <v>27</v>
      </c>
      <c r="E243" s="11" t="s">
        <v>32</v>
      </c>
      <c r="F243" s="30">
        <v>44317</v>
      </c>
      <c r="G243" s="30">
        <v>44561</v>
      </c>
      <c r="H243" s="13">
        <v>56000</v>
      </c>
      <c r="I243" s="13">
        <v>7400.87</v>
      </c>
      <c r="J243" s="13"/>
      <c r="K243" s="13">
        <f t="shared" si="229"/>
        <v>1607.2</v>
      </c>
      <c r="L243" s="19">
        <f t="shared" si="230"/>
        <v>3975.9999999999995</v>
      </c>
      <c r="M243" s="19">
        <f t="shared" si="238"/>
        <v>644</v>
      </c>
      <c r="N243" s="13">
        <f t="shared" si="232"/>
        <v>1702.4</v>
      </c>
      <c r="O243" s="19">
        <f t="shared" si="233"/>
        <v>3970.4</v>
      </c>
      <c r="P243" s="13"/>
      <c r="Q243" s="19">
        <f t="shared" si="234"/>
        <v>11900</v>
      </c>
      <c r="R243" s="19">
        <v>0</v>
      </c>
      <c r="S243" s="19">
        <f t="shared" si="235"/>
        <v>10710.470000000001</v>
      </c>
      <c r="T243" s="19">
        <f t="shared" si="236"/>
        <v>8590.4</v>
      </c>
      <c r="U243" s="43">
        <f t="shared" si="237"/>
        <v>45289.53</v>
      </c>
      <c r="V243" s="64"/>
      <c r="W243" s="64"/>
    </row>
    <row r="244" spans="1:23" s="8" customFormat="1" ht="12">
      <c r="A244" s="42">
        <f t="shared" si="239"/>
        <v>206</v>
      </c>
      <c r="B244" s="12" t="s">
        <v>242</v>
      </c>
      <c r="C244" s="12" t="s">
        <v>79</v>
      </c>
      <c r="D244" s="11" t="s">
        <v>27</v>
      </c>
      <c r="E244" s="11" t="s">
        <v>32</v>
      </c>
      <c r="F244" s="30">
        <v>44197</v>
      </c>
      <c r="G244" s="30">
        <v>44561</v>
      </c>
      <c r="H244" s="13">
        <v>70000</v>
      </c>
      <c r="I244" s="13">
        <v>5368.48</v>
      </c>
      <c r="J244" s="13"/>
      <c r="K244" s="13">
        <f t="shared" si="229"/>
        <v>2009</v>
      </c>
      <c r="L244" s="19">
        <f t="shared" si="230"/>
        <v>4970</v>
      </c>
      <c r="M244" s="19">
        <f t="shared" ref="M244" si="247">62400*1.15%</f>
        <v>717.6</v>
      </c>
      <c r="N244" s="13">
        <f t="shared" si="232"/>
        <v>2128</v>
      </c>
      <c r="O244" s="19">
        <f t="shared" si="233"/>
        <v>4963</v>
      </c>
      <c r="P244" s="13"/>
      <c r="Q244" s="19">
        <f t="shared" si="234"/>
        <v>14787.6</v>
      </c>
      <c r="R244" s="19">
        <v>0</v>
      </c>
      <c r="S244" s="19">
        <f t="shared" si="235"/>
        <v>9505.48</v>
      </c>
      <c r="T244" s="19">
        <f t="shared" si="236"/>
        <v>10650.6</v>
      </c>
      <c r="U244" s="43">
        <f t="shared" si="237"/>
        <v>60494.520000000004</v>
      </c>
      <c r="V244" s="64"/>
      <c r="W244" s="64"/>
    </row>
    <row r="245" spans="1:23" s="8" customFormat="1" ht="12">
      <c r="A245" s="42">
        <f t="shared" si="239"/>
        <v>207</v>
      </c>
      <c r="B245" s="12" t="s">
        <v>243</v>
      </c>
      <c r="C245" s="12" t="s">
        <v>79</v>
      </c>
      <c r="D245" s="11" t="s">
        <v>27</v>
      </c>
      <c r="E245" s="11" t="s">
        <v>32</v>
      </c>
      <c r="F245" s="30">
        <v>44197</v>
      </c>
      <c r="G245" s="30">
        <v>44561</v>
      </c>
      <c r="H245" s="13">
        <v>32000</v>
      </c>
      <c r="I245" s="13">
        <v>0</v>
      </c>
      <c r="J245" s="13"/>
      <c r="K245" s="13">
        <f t="shared" si="229"/>
        <v>918.4</v>
      </c>
      <c r="L245" s="19">
        <f t="shared" si="230"/>
        <v>2272</v>
      </c>
      <c r="M245" s="19">
        <f t="shared" si="238"/>
        <v>368</v>
      </c>
      <c r="N245" s="13">
        <f t="shared" si="232"/>
        <v>972.8</v>
      </c>
      <c r="O245" s="19">
        <f t="shared" si="233"/>
        <v>2268.8000000000002</v>
      </c>
      <c r="P245" s="13"/>
      <c r="Q245" s="19">
        <f t="shared" si="234"/>
        <v>6800</v>
      </c>
      <c r="R245" s="19">
        <v>0</v>
      </c>
      <c r="S245" s="19">
        <f t="shared" si="235"/>
        <v>1891.1999999999998</v>
      </c>
      <c r="T245" s="19">
        <f t="shared" si="236"/>
        <v>4908.8</v>
      </c>
      <c r="U245" s="43">
        <f t="shared" si="237"/>
        <v>30108.799999999999</v>
      </c>
      <c r="V245" s="64"/>
      <c r="W245" s="64"/>
    </row>
    <row r="246" spans="1:23" s="8" customFormat="1" ht="12">
      <c r="A246" s="42">
        <f t="shared" si="239"/>
        <v>208</v>
      </c>
      <c r="B246" s="12" t="s">
        <v>244</v>
      </c>
      <c r="C246" s="12" t="s">
        <v>79</v>
      </c>
      <c r="D246" s="11" t="s">
        <v>27</v>
      </c>
      <c r="E246" s="11" t="s">
        <v>31</v>
      </c>
      <c r="F246" s="30">
        <v>44317</v>
      </c>
      <c r="G246" s="30">
        <v>44561</v>
      </c>
      <c r="H246" s="13">
        <v>92800</v>
      </c>
      <c r="I246" s="13">
        <v>10411.75</v>
      </c>
      <c r="J246" s="13"/>
      <c r="K246" s="13">
        <f t="shared" si="229"/>
        <v>2663.36</v>
      </c>
      <c r="L246" s="19">
        <f t="shared" si="230"/>
        <v>6588.7999999999993</v>
      </c>
      <c r="M246" s="19">
        <f t="shared" ref="M246" si="248">62400*1.15%</f>
        <v>717.6</v>
      </c>
      <c r="N246" s="13">
        <f t="shared" si="232"/>
        <v>2821.12</v>
      </c>
      <c r="O246" s="19">
        <f t="shared" si="233"/>
        <v>6579.52</v>
      </c>
      <c r="P246" s="13"/>
      <c r="Q246" s="19">
        <f t="shared" si="234"/>
        <v>19370.400000000001</v>
      </c>
      <c r="R246" s="19">
        <v>0</v>
      </c>
      <c r="S246" s="19">
        <f t="shared" si="235"/>
        <v>15896.23</v>
      </c>
      <c r="T246" s="19">
        <f t="shared" si="236"/>
        <v>13885.92</v>
      </c>
      <c r="U246" s="43">
        <f t="shared" si="237"/>
        <v>76903.77</v>
      </c>
      <c r="V246" s="64"/>
      <c r="W246" s="64"/>
    </row>
    <row r="247" spans="1:23" s="8" customFormat="1" ht="12">
      <c r="A247" s="42">
        <f t="shared" si="239"/>
        <v>209</v>
      </c>
      <c r="B247" s="12" t="s">
        <v>245</v>
      </c>
      <c r="C247" s="12" t="s">
        <v>79</v>
      </c>
      <c r="D247" s="11" t="s">
        <v>27</v>
      </c>
      <c r="E247" s="11" t="s">
        <v>31</v>
      </c>
      <c r="F247" s="30">
        <v>44197</v>
      </c>
      <c r="G247" s="30">
        <v>44561</v>
      </c>
      <c r="H247" s="13">
        <v>34560</v>
      </c>
      <c r="I247" s="13">
        <v>0</v>
      </c>
      <c r="J247" s="13"/>
      <c r="K247" s="13">
        <f t="shared" si="229"/>
        <v>991.87199999999996</v>
      </c>
      <c r="L247" s="19">
        <f t="shared" si="230"/>
        <v>2453.7599999999998</v>
      </c>
      <c r="M247" s="19">
        <f t="shared" si="238"/>
        <v>397.44</v>
      </c>
      <c r="N247" s="13">
        <f t="shared" si="232"/>
        <v>1050.624</v>
      </c>
      <c r="O247" s="19">
        <f t="shared" si="233"/>
        <v>2450.3040000000001</v>
      </c>
      <c r="P247" s="13"/>
      <c r="Q247" s="19">
        <f t="shared" si="234"/>
        <v>7344</v>
      </c>
      <c r="R247" s="19">
        <v>0</v>
      </c>
      <c r="S247" s="19">
        <f t="shared" si="235"/>
        <v>2042.4960000000001</v>
      </c>
      <c r="T247" s="19">
        <f t="shared" si="236"/>
        <v>5301.5039999999999</v>
      </c>
      <c r="U247" s="43">
        <f t="shared" si="237"/>
        <v>32517.504000000001</v>
      </c>
      <c r="V247" s="64"/>
      <c r="W247" s="64"/>
    </row>
    <row r="248" spans="1:23" s="8" customFormat="1" ht="12">
      <c r="A248" s="42">
        <f t="shared" si="239"/>
        <v>210</v>
      </c>
      <c r="B248" s="12" t="s">
        <v>246</v>
      </c>
      <c r="C248" s="12" t="s">
        <v>79</v>
      </c>
      <c r="D248" s="11" t="s">
        <v>27</v>
      </c>
      <c r="E248" s="11" t="s">
        <v>31</v>
      </c>
      <c r="F248" s="30">
        <v>44197</v>
      </c>
      <c r="G248" s="30">
        <v>44561</v>
      </c>
      <c r="H248" s="13">
        <v>30000</v>
      </c>
      <c r="I248" s="13">
        <v>0</v>
      </c>
      <c r="J248" s="13"/>
      <c r="K248" s="13">
        <f t="shared" si="229"/>
        <v>861</v>
      </c>
      <c r="L248" s="19">
        <f t="shared" si="230"/>
        <v>2130</v>
      </c>
      <c r="M248" s="19">
        <f t="shared" si="238"/>
        <v>345</v>
      </c>
      <c r="N248" s="13">
        <f t="shared" si="232"/>
        <v>912</v>
      </c>
      <c r="O248" s="19">
        <f t="shared" si="233"/>
        <v>2127</v>
      </c>
      <c r="P248" s="13"/>
      <c r="Q248" s="19">
        <f t="shared" si="234"/>
        <v>6375</v>
      </c>
      <c r="R248" s="19">
        <v>0</v>
      </c>
      <c r="S248" s="19">
        <f t="shared" si="235"/>
        <v>1773</v>
      </c>
      <c r="T248" s="19">
        <f t="shared" si="236"/>
        <v>4602</v>
      </c>
      <c r="U248" s="43">
        <f t="shared" si="237"/>
        <v>28227</v>
      </c>
      <c r="V248" s="64"/>
      <c r="W248" s="64"/>
    </row>
    <row r="249" spans="1:23" s="8" customFormat="1" ht="12">
      <c r="A249" s="42">
        <f t="shared" si="239"/>
        <v>211</v>
      </c>
      <c r="B249" s="12" t="s">
        <v>247</v>
      </c>
      <c r="C249" s="12" t="s">
        <v>79</v>
      </c>
      <c r="D249" s="11" t="s">
        <v>27</v>
      </c>
      <c r="E249" s="11" t="s">
        <v>31</v>
      </c>
      <c r="F249" s="30">
        <v>44197</v>
      </c>
      <c r="G249" s="30">
        <v>44561</v>
      </c>
      <c r="H249" s="13">
        <v>54000</v>
      </c>
      <c r="I249" s="13">
        <v>2418.54</v>
      </c>
      <c r="J249" s="13"/>
      <c r="K249" s="13">
        <f t="shared" ref="K249:K276" si="249">+H249*2.87%</f>
        <v>1549.8</v>
      </c>
      <c r="L249" s="19">
        <f t="shared" ref="L249:L276" si="250">H249*7.1%</f>
        <v>3833.9999999999995</v>
      </c>
      <c r="M249" s="19">
        <f t="shared" ref="M249:M276" si="251">H249*1.15%</f>
        <v>621</v>
      </c>
      <c r="N249" s="13">
        <f t="shared" ref="N249:N276" si="252">+H249*3.04%</f>
        <v>1641.6</v>
      </c>
      <c r="O249" s="19">
        <f t="shared" ref="O249:O276" si="253">H249*7.09%</f>
        <v>3828.6000000000004</v>
      </c>
      <c r="P249" s="13"/>
      <c r="Q249" s="19">
        <f t="shared" ref="Q249:Q276" si="254">K249+L249+M249+N249+O249</f>
        <v>11475</v>
      </c>
      <c r="R249" s="19">
        <v>6237.6</v>
      </c>
      <c r="S249" s="19">
        <f t="shared" ref="S249:S276" si="255">+K249+N249+P249+R249+I249+J249</f>
        <v>11847.54</v>
      </c>
      <c r="T249" s="19">
        <f t="shared" ref="T249:T276" si="256">+O249+M249+L249</f>
        <v>8283.6</v>
      </c>
      <c r="U249" s="43">
        <f t="shared" ref="U249:U276" si="257">+H249-S249</f>
        <v>42152.46</v>
      </c>
      <c r="V249" s="64"/>
      <c r="W249" s="64"/>
    </row>
    <row r="250" spans="1:23" s="8" customFormat="1" ht="12">
      <c r="A250" s="42">
        <f t="shared" si="239"/>
        <v>212</v>
      </c>
      <c r="B250" s="12" t="s">
        <v>248</v>
      </c>
      <c r="C250" s="12" t="s">
        <v>79</v>
      </c>
      <c r="D250" s="11" t="s">
        <v>27</v>
      </c>
      <c r="E250" s="11" t="s">
        <v>32</v>
      </c>
      <c r="F250" s="30">
        <v>44197</v>
      </c>
      <c r="G250" s="30">
        <v>44561</v>
      </c>
      <c r="H250" s="13">
        <v>20000</v>
      </c>
      <c r="I250" s="13">
        <v>0</v>
      </c>
      <c r="J250" s="13"/>
      <c r="K250" s="13">
        <f t="shared" si="249"/>
        <v>574</v>
      </c>
      <c r="L250" s="19">
        <f t="shared" si="250"/>
        <v>1419.9999999999998</v>
      </c>
      <c r="M250" s="19">
        <f t="shared" si="251"/>
        <v>230</v>
      </c>
      <c r="N250" s="13">
        <f t="shared" si="252"/>
        <v>608</v>
      </c>
      <c r="O250" s="19">
        <f t="shared" si="253"/>
        <v>1418</v>
      </c>
      <c r="P250" s="13"/>
      <c r="Q250" s="19">
        <f t="shared" si="254"/>
        <v>4250</v>
      </c>
      <c r="R250" s="19">
        <v>0</v>
      </c>
      <c r="S250" s="19">
        <f t="shared" si="255"/>
        <v>1182</v>
      </c>
      <c r="T250" s="19">
        <f t="shared" si="256"/>
        <v>3068</v>
      </c>
      <c r="U250" s="43">
        <f t="shared" si="257"/>
        <v>18818</v>
      </c>
      <c r="V250" s="64"/>
      <c r="W250" s="64"/>
    </row>
    <row r="251" spans="1:23" s="8" customFormat="1" ht="12">
      <c r="A251" s="42">
        <f t="shared" ref="A251:A276" si="258">A250+1</f>
        <v>213</v>
      </c>
      <c r="B251" s="12" t="s">
        <v>249</v>
      </c>
      <c r="C251" s="12" t="s">
        <v>79</v>
      </c>
      <c r="D251" s="11" t="s">
        <v>27</v>
      </c>
      <c r="E251" s="11" t="s">
        <v>32</v>
      </c>
      <c r="F251" s="30">
        <v>44197</v>
      </c>
      <c r="G251" s="30">
        <v>44561</v>
      </c>
      <c r="H251" s="13">
        <v>27840</v>
      </c>
      <c r="I251" s="13">
        <v>0</v>
      </c>
      <c r="J251" s="13"/>
      <c r="K251" s="13">
        <f t="shared" si="249"/>
        <v>799.00800000000004</v>
      </c>
      <c r="L251" s="19">
        <f t="shared" si="250"/>
        <v>1976.6399999999999</v>
      </c>
      <c r="M251" s="19">
        <f t="shared" si="251"/>
        <v>320.15999999999997</v>
      </c>
      <c r="N251" s="13">
        <f t="shared" si="252"/>
        <v>846.33600000000001</v>
      </c>
      <c r="O251" s="19">
        <f t="shared" si="253"/>
        <v>1973.8560000000002</v>
      </c>
      <c r="P251" s="13"/>
      <c r="Q251" s="19">
        <f t="shared" si="254"/>
        <v>5916</v>
      </c>
      <c r="R251" s="19">
        <v>0</v>
      </c>
      <c r="S251" s="19">
        <f t="shared" si="255"/>
        <v>1645.3440000000001</v>
      </c>
      <c r="T251" s="19">
        <f t="shared" si="256"/>
        <v>4270.6559999999999</v>
      </c>
      <c r="U251" s="43">
        <f t="shared" si="257"/>
        <v>26194.655999999999</v>
      </c>
      <c r="V251" s="64"/>
      <c r="W251" s="64"/>
    </row>
    <row r="252" spans="1:23" s="8" customFormat="1" ht="12">
      <c r="A252" s="42">
        <f t="shared" si="258"/>
        <v>214</v>
      </c>
      <c r="B252" s="12" t="s">
        <v>250</v>
      </c>
      <c r="C252" s="12" t="s">
        <v>79</v>
      </c>
      <c r="D252" s="11" t="s">
        <v>27</v>
      </c>
      <c r="E252" s="11" t="s">
        <v>31</v>
      </c>
      <c r="F252" s="30">
        <v>44317</v>
      </c>
      <c r="G252" s="30">
        <v>44561</v>
      </c>
      <c r="H252" s="13">
        <v>102080</v>
      </c>
      <c r="I252" s="13">
        <v>12594.64</v>
      </c>
      <c r="J252" s="13"/>
      <c r="K252" s="13">
        <f t="shared" si="249"/>
        <v>2929.6959999999999</v>
      </c>
      <c r="L252" s="19">
        <f t="shared" si="250"/>
        <v>7247.6799999999994</v>
      </c>
      <c r="M252" s="19">
        <f t="shared" ref="M252" si="259">62400*1.15%</f>
        <v>717.6</v>
      </c>
      <c r="N252" s="13">
        <f t="shared" si="252"/>
        <v>3103.232</v>
      </c>
      <c r="O252" s="19">
        <f t="shared" si="253"/>
        <v>7237.4720000000007</v>
      </c>
      <c r="P252" s="13"/>
      <c r="Q252" s="19">
        <f t="shared" si="254"/>
        <v>21235.68</v>
      </c>
      <c r="R252" s="19">
        <v>0</v>
      </c>
      <c r="S252" s="19">
        <f t="shared" si="255"/>
        <v>18627.567999999999</v>
      </c>
      <c r="T252" s="19">
        <f t="shared" si="256"/>
        <v>15202.752</v>
      </c>
      <c r="U252" s="43">
        <f t="shared" si="257"/>
        <v>83452.432000000001</v>
      </c>
      <c r="V252" s="64"/>
      <c r="W252" s="64"/>
    </row>
    <row r="253" spans="1:23" s="8" customFormat="1" ht="12">
      <c r="A253" s="42">
        <f t="shared" si="258"/>
        <v>215</v>
      </c>
      <c r="B253" s="12" t="s">
        <v>120</v>
      </c>
      <c r="C253" s="12" t="s">
        <v>79</v>
      </c>
      <c r="D253" s="11" t="s">
        <v>27</v>
      </c>
      <c r="E253" s="11" t="s">
        <v>32</v>
      </c>
      <c r="F253" s="30">
        <v>44197</v>
      </c>
      <c r="G253" s="30">
        <v>44561</v>
      </c>
      <c r="H253" s="13">
        <v>17280</v>
      </c>
      <c r="I253" s="13">
        <v>284.58</v>
      </c>
      <c r="J253" s="13"/>
      <c r="K253" s="13">
        <f t="shared" si="249"/>
        <v>495.93599999999998</v>
      </c>
      <c r="L253" s="19">
        <f t="shared" si="250"/>
        <v>1226.8799999999999</v>
      </c>
      <c r="M253" s="19">
        <f t="shared" si="251"/>
        <v>198.72</v>
      </c>
      <c r="N253" s="13">
        <f t="shared" si="252"/>
        <v>525.31200000000001</v>
      </c>
      <c r="O253" s="19">
        <f t="shared" si="253"/>
        <v>1225.152</v>
      </c>
      <c r="P253" s="13"/>
      <c r="Q253" s="19">
        <f t="shared" si="254"/>
        <v>3672</v>
      </c>
      <c r="R253" s="19">
        <v>0</v>
      </c>
      <c r="S253" s="19">
        <f t="shared" si="255"/>
        <v>1305.828</v>
      </c>
      <c r="T253" s="19">
        <f t="shared" si="256"/>
        <v>2650.752</v>
      </c>
      <c r="U253" s="43">
        <f t="shared" si="257"/>
        <v>15974.172</v>
      </c>
      <c r="V253" s="64"/>
      <c r="W253" s="64"/>
    </row>
    <row r="254" spans="1:23" s="8" customFormat="1" ht="12">
      <c r="A254" s="42">
        <f t="shared" si="258"/>
        <v>216</v>
      </c>
      <c r="B254" s="12" t="s">
        <v>251</v>
      </c>
      <c r="C254" s="12" t="s">
        <v>79</v>
      </c>
      <c r="D254" s="11" t="s">
        <v>27</v>
      </c>
      <c r="E254" s="11" t="s">
        <v>31</v>
      </c>
      <c r="F254" s="30">
        <v>44197</v>
      </c>
      <c r="G254" s="30">
        <v>44561</v>
      </c>
      <c r="H254" s="13">
        <v>27840</v>
      </c>
      <c r="I254" s="13">
        <v>0</v>
      </c>
      <c r="J254" s="13"/>
      <c r="K254" s="13">
        <f t="shared" si="249"/>
        <v>799.00800000000004</v>
      </c>
      <c r="L254" s="19">
        <f t="shared" si="250"/>
        <v>1976.6399999999999</v>
      </c>
      <c r="M254" s="19">
        <f t="shared" si="251"/>
        <v>320.15999999999997</v>
      </c>
      <c r="N254" s="13">
        <f t="shared" si="252"/>
        <v>846.33600000000001</v>
      </c>
      <c r="O254" s="19">
        <f t="shared" si="253"/>
        <v>1973.8560000000002</v>
      </c>
      <c r="P254" s="13"/>
      <c r="Q254" s="19">
        <f t="shared" si="254"/>
        <v>5916</v>
      </c>
      <c r="R254" s="19">
        <v>0</v>
      </c>
      <c r="S254" s="19">
        <f t="shared" si="255"/>
        <v>1645.3440000000001</v>
      </c>
      <c r="T254" s="19">
        <f t="shared" si="256"/>
        <v>4270.6559999999999</v>
      </c>
      <c r="U254" s="43">
        <f t="shared" si="257"/>
        <v>26194.655999999999</v>
      </c>
      <c r="V254" s="64"/>
      <c r="W254" s="64"/>
    </row>
    <row r="255" spans="1:23" s="8" customFormat="1" ht="12">
      <c r="A255" s="42">
        <f t="shared" si="258"/>
        <v>217</v>
      </c>
      <c r="B255" s="12" t="s">
        <v>252</v>
      </c>
      <c r="C255" s="12" t="s">
        <v>79</v>
      </c>
      <c r="D255" s="11" t="s">
        <v>27</v>
      </c>
      <c r="E255" s="11" t="s">
        <v>31</v>
      </c>
      <c r="F255" s="30">
        <v>44317</v>
      </c>
      <c r="G255" s="30">
        <v>44561</v>
      </c>
      <c r="H255" s="13">
        <v>104400</v>
      </c>
      <c r="I255" s="13">
        <v>13140.36</v>
      </c>
      <c r="J255" s="13"/>
      <c r="K255" s="13">
        <f t="shared" si="249"/>
        <v>2996.28</v>
      </c>
      <c r="L255" s="19">
        <f t="shared" si="250"/>
        <v>7412.4</v>
      </c>
      <c r="M255" s="19">
        <f t="shared" ref="M255" si="260">62400*1.15%</f>
        <v>717.6</v>
      </c>
      <c r="N255" s="13">
        <f t="shared" si="252"/>
        <v>3173.76</v>
      </c>
      <c r="O255" s="19">
        <f t="shared" si="253"/>
        <v>7401.96</v>
      </c>
      <c r="P255" s="13"/>
      <c r="Q255" s="19">
        <f t="shared" si="254"/>
        <v>21702</v>
      </c>
      <c r="R255" s="19">
        <v>0</v>
      </c>
      <c r="S255" s="19">
        <f t="shared" si="255"/>
        <v>19310.400000000001</v>
      </c>
      <c r="T255" s="19">
        <f t="shared" si="256"/>
        <v>15531.96</v>
      </c>
      <c r="U255" s="43">
        <f t="shared" si="257"/>
        <v>85089.600000000006</v>
      </c>
      <c r="V255" s="64"/>
      <c r="W255" s="64"/>
    </row>
    <row r="256" spans="1:23" s="8" customFormat="1" ht="12">
      <c r="A256" s="42">
        <f t="shared" si="258"/>
        <v>218</v>
      </c>
      <c r="B256" s="12" t="s">
        <v>253</v>
      </c>
      <c r="C256" s="12" t="s">
        <v>79</v>
      </c>
      <c r="D256" s="11" t="s">
        <v>27</v>
      </c>
      <c r="E256" s="11" t="s">
        <v>31</v>
      </c>
      <c r="F256" s="30">
        <v>44197</v>
      </c>
      <c r="G256" s="30">
        <v>44561</v>
      </c>
      <c r="H256" s="13">
        <v>30000</v>
      </c>
      <c r="I256" s="13">
        <v>0</v>
      </c>
      <c r="J256" s="13"/>
      <c r="K256" s="13">
        <f t="shared" si="249"/>
        <v>861</v>
      </c>
      <c r="L256" s="19">
        <f t="shared" si="250"/>
        <v>2130</v>
      </c>
      <c r="M256" s="19">
        <f t="shared" si="251"/>
        <v>345</v>
      </c>
      <c r="N256" s="13">
        <f t="shared" si="252"/>
        <v>912</v>
      </c>
      <c r="O256" s="19">
        <f t="shared" si="253"/>
        <v>2127</v>
      </c>
      <c r="P256" s="13"/>
      <c r="Q256" s="19">
        <f t="shared" si="254"/>
        <v>6375</v>
      </c>
      <c r="R256" s="19">
        <v>0</v>
      </c>
      <c r="S256" s="19">
        <f t="shared" si="255"/>
        <v>1773</v>
      </c>
      <c r="T256" s="19">
        <f t="shared" si="256"/>
        <v>4602</v>
      </c>
      <c r="U256" s="43">
        <f t="shared" si="257"/>
        <v>28227</v>
      </c>
      <c r="V256" s="64"/>
      <c r="W256" s="64"/>
    </row>
    <row r="257" spans="1:23" s="8" customFormat="1" ht="12">
      <c r="A257" s="42">
        <f t="shared" si="258"/>
        <v>219</v>
      </c>
      <c r="B257" s="12" t="s">
        <v>254</v>
      </c>
      <c r="C257" s="12" t="s">
        <v>79</v>
      </c>
      <c r="D257" s="11" t="s">
        <v>27</v>
      </c>
      <c r="E257" s="11" t="s">
        <v>31</v>
      </c>
      <c r="F257" s="30">
        <v>44197</v>
      </c>
      <c r="G257" s="30">
        <v>44561</v>
      </c>
      <c r="H257" s="13">
        <v>48000</v>
      </c>
      <c r="I257" s="13">
        <v>1571.73</v>
      </c>
      <c r="J257" s="13"/>
      <c r="K257" s="13">
        <f t="shared" si="249"/>
        <v>1377.6</v>
      </c>
      <c r="L257" s="19">
        <f t="shared" si="250"/>
        <v>3407.9999999999995</v>
      </c>
      <c r="M257" s="19">
        <f t="shared" si="251"/>
        <v>552</v>
      </c>
      <c r="N257" s="13">
        <f t="shared" si="252"/>
        <v>1459.2</v>
      </c>
      <c r="O257" s="19">
        <f t="shared" si="253"/>
        <v>3403.2000000000003</v>
      </c>
      <c r="P257" s="13"/>
      <c r="Q257" s="19">
        <f t="shared" si="254"/>
        <v>10200</v>
      </c>
      <c r="R257" s="19">
        <v>0</v>
      </c>
      <c r="S257" s="19">
        <f t="shared" si="255"/>
        <v>4408.5300000000007</v>
      </c>
      <c r="T257" s="19">
        <f t="shared" si="256"/>
        <v>7363.2</v>
      </c>
      <c r="U257" s="43">
        <f t="shared" si="257"/>
        <v>43591.47</v>
      </c>
      <c r="V257" s="64"/>
      <c r="W257" s="64"/>
    </row>
    <row r="258" spans="1:23" s="8" customFormat="1" ht="12">
      <c r="A258" s="42">
        <f t="shared" si="258"/>
        <v>220</v>
      </c>
      <c r="B258" s="12" t="s">
        <v>255</v>
      </c>
      <c r="C258" s="12" t="s">
        <v>79</v>
      </c>
      <c r="D258" s="11" t="s">
        <v>27</v>
      </c>
      <c r="E258" s="11" t="s">
        <v>31</v>
      </c>
      <c r="F258" s="30">
        <v>44317</v>
      </c>
      <c r="G258" s="30">
        <v>44561</v>
      </c>
      <c r="H258" s="13">
        <v>84000</v>
      </c>
      <c r="I258" s="13">
        <v>8341.77</v>
      </c>
      <c r="J258" s="13"/>
      <c r="K258" s="13">
        <f t="shared" si="249"/>
        <v>2410.8000000000002</v>
      </c>
      <c r="L258" s="19">
        <f t="shared" si="250"/>
        <v>5963.9999999999991</v>
      </c>
      <c r="M258" s="19">
        <f t="shared" ref="M258" si="261">62400*1.15%</f>
        <v>717.6</v>
      </c>
      <c r="N258" s="13">
        <f t="shared" si="252"/>
        <v>2553.6</v>
      </c>
      <c r="O258" s="19">
        <f t="shared" si="253"/>
        <v>5955.6</v>
      </c>
      <c r="P258" s="13"/>
      <c r="Q258" s="19">
        <f t="shared" si="254"/>
        <v>17601.599999999999</v>
      </c>
      <c r="R258" s="19">
        <v>0</v>
      </c>
      <c r="S258" s="19">
        <f t="shared" si="255"/>
        <v>13306.17</v>
      </c>
      <c r="T258" s="19">
        <f t="shared" si="256"/>
        <v>12637.2</v>
      </c>
      <c r="U258" s="43">
        <f t="shared" si="257"/>
        <v>70693.83</v>
      </c>
      <c r="V258" s="64"/>
      <c r="W258" s="64"/>
    </row>
    <row r="259" spans="1:23" s="8" customFormat="1" ht="12">
      <c r="A259" s="42">
        <f t="shared" si="258"/>
        <v>221</v>
      </c>
      <c r="B259" s="12" t="s">
        <v>256</v>
      </c>
      <c r="C259" s="12" t="s">
        <v>79</v>
      </c>
      <c r="D259" s="11" t="s">
        <v>27</v>
      </c>
      <c r="E259" s="11" t="s">
        <v>32</v>
      </c>
      <c r="F259" s="30">
        <v>44317</v>
      </c>
      <c r="G259" s="30">
        <v>44561</v>
      </c>
      <c r="H259" s="13">
        <v>6000</v>
      </c>
      <c r="I259" s="13">
        <v>0</v>
      </c>
      <c r="J259" s="13"/>
      <c r="K259" s="13">
        <f t="shared" si="249"/>
        <v>172.2</v>
      </c>
      <c r="L259" s="19">
        <f t="shared" si="250"/>
        <v>425.99999999999994</v>
      </c>
      <c r="M259" s="19">
        <f t="shared" si="251"/>
        <v>69</v>
      </c>
      <c r="N259" s="13">
        <f t="shared" si="252"/>
        <v>182.4</v>
      </c>
      <c r="O259" s="19">
        <f t="shared" si="253"/>
        <v>425.40000000000003</v>
      </c>
      <c r="P259" s="13"/>
      <c r="Q259" s="19">
        <f t="shared" si="254"/>
        <v>1275</v>
      </c>
      <c r="R259" s="19">
        <v>0</v>
      </c>
      <c r="S259" s="19">
        <f t="shared" si="255"/>
        <v>354.6</v>
      </c>
      <c r="T259" s="19">
        <f t="shared" si="256"/>
        <v>920.4</v>
      </c>
      <c r="U259" s="43">
        <f t="shared" si="257"/>
        <v>5645.4</v>
      </c>
      <c r="V259" s="64"/>
      <c r="W259" s="64"/>
    </row>
    <row r="260" spans="1:23" s="8" customFormat="1" ht="12">
      <c r="A260" s="42">
        <f t="shared" si="258"/>
        <v>222</v>
      </c>
      <c r="B260" s="12" t="s">
        <v>257</v>
      </c>
      <c r="C260" s="12" t="s">
        <v>79</v>
      </c>
      <c r="D260" s="11" t="s">
        <v>27</v>
      </c>
      <c r="E260" s="11" t="s">
        <v>31</v>
      </c>
      <c r="F260" s="30">
        <v>44197</v>
      </c>
      <c r="G260" s="30">
        <v>44561</v>
      </c>
      <c r="H260" s="13">
        <v>34800</v>
      </c>
      <c r="I260" s="13">
        <v>0</v>
      </c>
      <c r="J260" s="13"/>
      <c r="K260" s="13">
        <f t="shared" si="249"/>
        <v>998.76</v>
      </c>
      <c r="L260" s="19">
        <f t="shared" si="250"/>
        <v>2470.7999999999997</v>
      </c>
      <c r="M260" s="19">
        <f t="shared" si="251"/>
        <v>400.2</v>
      </c>
      <c r="N260" s="13">
        <f t="shared" si="252"/>
        <v>1057.92</v>
      </c>
      <c r="O260" s="19">
        <f t="shared" si="253"/>
        <v>2467.3200000000002</v>
      </c>
      <c r="P260" s="13"/>
      <c r="Q260" s="19">
        <f t="shared" si="254"/>
        <v>7395</v>
      </c>
      <c r="R260" s="19">
        <v>0</v>
      </c>
      <c r="S260" s="19">
        <f t="shared" si="255"/>
        <v>2056.6800000000003</v>
      </c>
      <c r="T260" s="19">
        <f t="shared" si="256"/>
        <v>5338.32</v>
      </c>
      <c r="U260" s="43">
        <f t="shared" si="257"/>
        <v>32743.32</v>
      </c>
      <c r="V260" s="64"/>
      <c r="W260" s="64"/>
    </row>
    <row r="261" spans="1:23" s="8" customFormat="1" ht="12">
      <c r="A261" s="42">
        <f t="shared" si="258"/>
        <v>223</v>
      </c>
      <c r="B261" s="12" t="s">
        <v>258</v>
      </c>
      <c r="C261" s="12" t="s">
        <v>79</v>
      </c>
      <c r="D261" s="11" t="s">
        <v>27</v>
      </c>
      <c r="E261" s="11" t="s">
        <v>32</v>
      </c>
      <c r="F261" s="30">
        <v>44197</v>
      </c>
      <c r="G261" s="30">
        <v>44561</v>
      </c>
      <c r="H261" s="13">
        <v>48000</v>
      </c>
      <c r="I261" s="13">
        <v>9753.1200000000008</v>
      </c>
      <c r="J261" s="13"/>
      <c r="K261" s="13">
        <f t="shared" si="249"/>
        <v>1377.6</v>
      </c>
      <c r="L261" s="19">
        <f t="shared" si="250"/>
        <v>3407.9999999999995</v>
      </c>
      <c r="M261" s="19">
        <f t="shared" si="251"/>
        <v>552</v>
      </c>
      <c r="N261" s="13">
        <f t="shared" si="252"/>
        <v>1459.2</v>
      </c>
      <c r="O261" s="19">
        <f t="shared" si="253"/>
        <v>3403.2000000000003</v>
      </c>
      <c r="P261" s="13"/>
      <c r="Q261" s="19">
        <f t="shared" si="254"/>
        <v>10200</v>
      </c>
      <c r="R261" s="19">
        <v>0</v>
      </c>
      <c r="S261" s="19">
        <f t="shared" si="255"/>
        <v>12589.920000000002</v>
      </c>
      <c r="T261" s="19">
        <f t="shared" si="256"/>
        <v>7363.2</v>
      </c>
      <c r="U261" s="43">
        <f t="shared" si="257"/>
        <v>35410.080000000002</v>
      </c>
      <c r="V261" s="64"/>
      <c r="W261" s="64"/>
    </row>
    <row r="262" spans="1:23" s="8" customFormat="1" ht="12">
      <c r="A262" s="42">
        <f t="shared" si="258"/>
        <v>224</v>
      </c>
      <c r="B262" s="12" t="s">
        <v>259</v>
      </c>
      <c r="C262" s="12" t="s">
        <v>79</v>
      </c>
      <c r="D262" s="11" t="s">
        <v>27</v>
      </c>
      <c r="E262" s="11" t="s">
        <v>31</v>
      </c>
      <c r="F262" s="30">
        <v>44197</v>
      </c>
      <c r="G262" s="30">
        <v>44561</v>
      </c>
      <c r="H262" s="13">
        <v>11520</v>
      </c>
      <c r="I262" s="13">
        <v>0</v>
      </c>
      <c r="J262" s="13"/>
      <c r="K262" s="13">
        <f t="shared" si="249"/>
        <v>330.62400000000002</v>
      </c>
      <c r="L262" s="19">
        <f t="shared" si="250"/>
        <v>817.92</v>
      </c>
      <c r="M262" s="19">
        <f t="shared" si="251"/>
        <v>132.47999999999999</v>
      </c>
      <c r="N262" s="13">
        <f t="shared" si="252"/>
        <v>350.20800000000003</v>
      </c>
      <c r="O262" s="19">
        <f t="shared" si="253"/>
        <v>816.76800000000003</v>
      </c>
      <c r="P262" s="13"/>
      <c r="Q262" s="19">
        <f t="shared" si="254"/>
        <v>2448</v>
      </c>
      <c r="R262" s="19">
        <v>0</v>
      </c>
      <c r="S262" s="19">
        <f t="shared" si="255"/>
        <v>680.83200000000011</v>
      </c>
      <c r="T262" s="19">
        <f t="shared" si="256"/>
        <v>1767.1680000000001</v>
      </c>
      <c r="U262" s="43">
        <f t="shared" si="257"/>
        <v>10839.168</v>
      </c>
      <c r="V262" s="64"/>
      <c r="W262" s="64"/>
    </row>
    <row r="263" spans="1:23" s="8" customFormat="1" ht="12">
      <c r="A263" s="42">
        <f t="shared" si="258"/>
        <v>225</v>
      </c>
      <c r="B263" s="12" t="s">
        <v>260</v>
      </c>
      <c r="C263" s="12" t="s">
        <v>79</v>
      </c>
      <c r="D263" s="11" t="s">
        <v>27</v>
      </c>
      <c r="E263" s="11" t="s">
        <v>32</v>
      </c>
      <c r="F263" s="30">
        <v>44197</v>
      </c>
      <c r="G263" s="30">
        <v>44561</v>
      </c>
      <c r="H263" s="13">
        <v>62000</v>
      </c>
      <c r="I263" s="13">
        <v>3863.04</v>
      </c>
      <c r="J263" s="13"/>
      <c r="K263" s="13">
        <f t="shared" si="249"/>
        <v>1779.4</v>
      </c>
      <c r="L263" s="19">
        <f t="shared" si="250"/>
        <v>4402</v>
      </c>
      <c r="M263" s="19">
        <f t="shared" si="251"/>
        <v>713</v>
      </c>
      <c r="N263" s="13">
        <f t="shared" si="252"/>
        <v>1884.8</v>
      </c>
      <c r="O263" s="19">
        <f t="shared" si="253"/>
        <v>4395.8</v>
      </c>
      <c r="P263" s="13"/>
      <c r="Q263" s="19">
        <f t="shared" si="254"/>
        <v>13175</v>
      </c>
      <c r="R263" s="19">
        <v>0</v>
      </c>
      <c r="S263" s="19">
        <f t="shared" si="255"/>
        <v>7527.24</v>
      </c>
      <c r="T263" s="19">
        <f t="shared" si="256"/>
        <v>9510.7999999999993</v>
      </c>
      <c r="U263" s="43">
        <f t="shared" si="257"/>
        <v>54472.76</v>
      </c>
      <c r="V263" s="64"/>
      <c r="W263" s="64"/>
    </row>
    <row r="264" spans="1:23" s="8" customFormat="1" ht="12">
      <c r="A264" s="42">
        <f t="shared" si="258"/>
        <v>226</v>
      </c>
      <c r="B264" s="12" t="s">
        <v>126</v>
      </c>
      <c r="C264" s="12" t="s">
        <v>79</v>
      </c>
      <c r="D264" s="11" t="s">
        <v>27</v>
      </c>
      <c r="E264" s="11" t="s">
        <v>31</v>
      </c>
      <c r="F264" s="30">
        <v>44197</v>
      </c>
      <c r="G264" s="30">
        <v>44561</v>
      </c>
      <c r="H264" s="13">
        <v>17280</v>
      </c>
      <c r="I264" s="13">
        <v>284.58</v>
      </c>
      <c r="J264" s="13"/>
      <c r="K264" s="13">
        <f t="shared" si="249"/>
        <v>495.93599999999998</v>
      </c>
      <c r="L264" s="19">
        <f t="shared" si="250"/>
        <v>1226.8799999999999</v>
      </c>
      <c r="M264" s="19">
        <f t="shared" si="251"/>
        <v>198.72</v>
      </c>
      <c r="N264" s="13">
        <f t="shared" si="252"/>
        <v>525.31200000000001</v>
      </c>
      <c r="O264" s="19">
        <f t="shared" si="253"/>
        <v>1225.152</v>
      </c>
      <c r="P264" s="13"/>
      <c r="Q264" s="19">
        <f t="shared" si="254"/>
        <v>3672</v>
      </c>
      <c r="R264" s="19">
        <v>0</v>
      </c>
      <c r="S264" s="19">
        <f t="shared" si="255"/>
        <v>1305.828</v>
      </c>
      <c r="T264" s="19">
        <f t="shared" si="256"/>
        <v>2650.752</v>
      </c>
      <c r="U264" s="43">
        <f t="shared" si="257"/>
        <v>15974.172</v>
      </c>
      <c r="V264" s="64"/>
      <c r="W264" s="64"/>
    </row>
    <row r="265" spans="1:23" s="8" customFormat="1" ht="12">
      <c r="A265" s="42">
        <f t="shared" si="258"/>
        <v>227</v>
      </c>
      <c r="B265" s="12" t="s">
        <v>261</v>
      </c>
      <c r="C265" s="12" t="s">
        <v>79</v>
      </c>
      <c r="D265" s="11" t="s">
        <v>27</v>
      </c>
      <c r="E265" s="11" t="s">
        <v>31</v>
      </c>
      <c r="F265" s="30">
        <v>44317</v>
      </c>
      <c r="G265" s="30">
        <v>44561</v>
      </c>
      <c r="H265" s="13">
        <v>104400</v>
      </c>
      <c r="I265" s="13">
        <v>13140.36</v>
      </c>
      <c r="J265" s="13"/>
      <c r="K265" s="13">
        <f t="shared" si="249"/>
        <v>2996.28</v>
      </c>
      <c r="L265" s="19">
        <f t="shared" si="250"/>
        <v>7412.4</v>
      </c>
      <c r="M265" s="19">
        <f t="shared" ref="M265" si="262">62400*1.15%</f>
        <v>717.6</v>
      </c>
      <c r="N265" s="13">
        <f t="shared" si="252"/>
        <v>3173.76</v>
      </c>
      <c r="O265" s="19">
        <f t="shared" si="253"/>
        <v>7401.96</v>
      </c>
      <c r="P265" s="13"/>
      <c r="Q265" s="19">
        <f t="shared" si="254"/>
        <v>21702</v>
      </c>
      <c r="R265" s="19">
        <v>0</v>
      </c>
      <c r="S265" s="19">
        <f t="shared" si="255"/>
        <v>19310.400000000001</v>
      </c>
      <c r="T265" s="19">
        <f t="shared" si="256"/>
        <v>15531.96</v>
      </c>
      <c r="U265" s="43">
        <f t="shared" si="257"/>
        <v>85089.600000000006</v>
      </c>
      <c r="V265" s="64"/>
      <c r="W265" s="64"/>
    </row>
    <row r="266" spans="1:23" s="8" customFormat="1" ht="12">
      <c r="A266" s="42">
        <f t="shared" si="258"/>
        <v>228</v>
      </c>
      <c r="B266" s="12" t="s">
        <v>262</v>
      </c>
      <c r="C266" s="12" t="s">
        <v>79</v>
      </c>
      <c r="D266" s="11" t="s">
        <v>27</v>
      </c>
      <c r="E266" s="11" t="s">
        <v>32</v>
      </c>
      <c r="F266" s="30">
        <v>44197</v>
      </c>
      <c r="G266" s="30">
        <v>44561</v>
      </c>
      <c r="H266" s="13">
        <v>18000</v>
      </c>
      <c r="I266" s="13">
        <v>0</v>
      </c>
      <c r="J266" s="13"/>
      <c r="K266" s="13">
        <f t="shared" si="249"/>
        <v>516.6</v>
      </c>
      <c r="L266" s="19">
        <f t="shared" si="250"/>
        <v>1277.9999999999998</v>
      </c>
      <c r="M266" s="19">
        <f t="shared" si="251"/>
        <v>207</v>
      </c>
      <c r="N266" s="13">
        <f t="shared" si="252"/>
        <v>547.20000000000005</v>
      </c>
      <c r="O266" s="19">
        <f t="shared" si="253"/>
        <v>1276.2</v>
      </c>
      <c r="P266" s="13"/>
      <c r="Q266" s="19">
        <f t="shared" si="254"/>
        <v>3825</v>
      </c>
      <c r="R266" s="19">
        <v>0</v>
      </c>
      <c r="S266" s="19">
        <f t="shared" si="255"/>
        <v>1063.8000000000002</v>
      </c>
      <c r="T266" s="19">
        <f t="shared" si="256"/>
        <v>2761.2</v>
      </c>
      <c r="U266" s="43">
        <f t="shared" si="257"/>
        <v>16936.2</v>
      </c>
      <c r="V266" s="64"/>
      <c r="W266" s="64"/>
    </row>
    <row r="267" spans="1:23" s="8" customFormat="1" ht="12">
      <c r="A267" s="42">
        <f t="shared" si="258"/>
        <v>229</v>
      </c>
      <c r="B267" s="12" t="s">
        <v>263</v>
      </c>
      <c r="C267" s="12" t="s">
        <v>79</v>
      </c>
      <c r="D267" s="11" t="s">
        <v>27</v>
      </c>
      <c r="E267" s="11" t="s">
        <v>32</v>
      </c>
      <c r="F267" s="30">
        <v>44197</v>
      </c>
      <c r="G267" s="30">
        <v>44561</v>
      </c>
      <c r="H267" s="13">
        <v>55680</v>
      </c>
      <c r="I267" s="13">
        <v>2673.74</v>
      </c>
      <c r="J267" s="13"/>
      <c r="K267" s="13">
        <f t="shared" si="249"/>
        <v>1598.0160000000001</v>
      </c>
      <c r="L267" s="19">
        <f t="shared" si="250"/>
        <v>3953.2799999999997</v>
      </c>
      <c r="M267" s="19">
        <f t="shared" si="251"/>
        <v>640.31999999999994</v>
      </c>
      <c r="N267" s="13">
        <f t="shared" si="252"/>
        <v>1692.672</v>
      </c>
      <c r="O267" s="19">
        <f t="shared" si="253"/>
        <v>3947.7120000000004</v>
      </c>
      <c r="P267" s="13"/>
      <c r="Q267" s="19">
        <f t="shared" si="254"/>
        <v>11832</v>
      </c>
      <c r="R267" s="19">
        <v>0</v>
      </c>
      <c r="S267" s="19">
        <f t="shared" si="255"/>
        <v>5964.4279999999999</v>
      </c>
      <c r="T267" s="19">
        <f t="shared" si="256"/>
        <v>8541.3119999999999</v>
      </c>
      <c r="U267" s="43">
        <f t="shared" si="257"/>
        <v>49715.572</v>
      </c>
      <c r="V267" s="64"/>
      <c r="W267" s="64"/>
    </row>
    <row r="268" spans="1:23" s="8" customFormat="1" ht="12">
      <c r="A268" s="42">
        <f t="shared" si="258"/>
        <v>230</v>
      </c>
      <c r="B268" s="12" t="s">
        <v>264</v>
      </c>
      <c r="C268" s="12" t="s">
        <v>79</v>
      </c>
      <c r="D268" s="11" t="s">
        <v>27</v>
      </c>
      <c r="E268" s="11" t="s">
        <v>31</v>
      </c>
      <c r="F268" s="30">
        <v>44197</v>
      </c>
      <c r="G268" s="30">
        <v>44561</v>
      </c>
      <c r="H268" s="13">
        <v>12000</v>
      </c>
      <c r="I268" s="13">
        <v>0</v>
      </c>
      <c r="J268" s="13"/>
      <c r="K268" s="13">
        <f t="shared" si="249"/>
        <v>344.4</v>
      </c>
      <c r="L268" s="19">
        <f t="shared" si="250"/>
        <v>851.99999999999989</v>
      </c>
      <c r="M268" s="19">
        <f t="shared" si="251"/>
        <v>138</v>
      </c>
      <c r="N268" s="13">
        <f t="shared" si="252"/>
        <v>364.8</v>
      </c>
      <c r="O268" s="19">
        <f t="shared" si="253"/>
        <v>850.80000000000007</v>
      </c>
      <c r="P268" s="13"/>
      <c r="Q268" s="19">
        <f t="shared" si="254"/>
        <v>2550</v>
      </c>
      <c r="R268" s="19">
        <v>0</v>
      </c>
      <c r="S268" s="19">
        <f t="shared" si="255"/>
        <v>709.2</v>
      </c>
      <c r="T268" s="19">
        <f t="shared" si="256"/>
        <v>1840.8</v>
      </c>
      <c r="U268" s="43">
        <f t="shared" si="257"/>
        <v>11290.8</v>
      </c>
      <c r="V268" s="64"/>
      <c r="W268" s="64"/>
    </row>
    <row r="269" spans="1:23" s="8" customFormat="1" ht="12">
      <c r="A269" s="42">
        <f t="shared" si="258"/>
        <v>231</v>
      </c>
      <c r="B269" s="12" t="s">
        <v>522</v>
      </c>
      <c r="C269" s="12" t="s">
        <v>79</v>
      </c>
      <c r="D269" s="11" t="s">
        <v>27</v>
      </c>
      <c r="E269" s="11" t="s">
        <v>31</v>
      </c>
      <c r="F269" s="30">
        <v>44317</v>
      </c>
      <c r="G269" s="30">
        <v>44561</v>
      </c>
      <c r="H269" s="13">
        <v>8000</v>
      </c>
      <c r="I269" s="13">
        <v>0</v>
      </c>
      <c r="J269" s="13"/>
      <c r="K269" s="13">
        <f t="shared" si="249"/>
        <v>229.6</v>
      </c>
      <c r="L269" s="19">
        <f t="shared" si="250"/>
        <v>568</v>
      </c>
      <c r="M269" s="19">
        <f t="shared" si="251"/>
        <v>92</v>
      </c>
      <c r="N269" s="13">
        <f t="shared" si="252"/>
        <v>243.2</v>
      </c>
      <c r="O269" s="19">
        <f t="shared" si="253"/>
        <v>567.20000000000005</v>
      </c>
      <c r="P269" s="13"/>
      <c r="Q269" s="19">
        <f t="shared" si="254"/>
        <v>1700</v>
      </c>
      <c r="R269" s="19">
        <v>0</v>
      </c>
      <c r="S269" s="19">
        <f t="shared" si="255"/>
        <v>472.79999999999995</v>
      </c>
      <c r="T269" s="19">
        <f t="shared" si="256"/>
        <v>1227.2</v>
      </c>
      <c r="U269" s="43">
        <f t="shared" si="257"/>
        <v>7527.2</v>
      </c>
      <c r="V269" s="64"/>
      <c r="W269" s="64"/>
    </row>
    <row r="270" spans="1:23" s="8" customFormat="1" ht="12">
      <c r="A270" s="42">
        <f t="shared" si="258"/>
        <v>232</v>
      </c>
      <c r="B270" s="12" t="s">
        <v>265</v>
      </c>
      <c r="C270" s="12" t="s">
        <v>79</v>
      </c>
      <c r="D270" s="11" t="s">
        <v>27</v>
      </c>
      <c r="E270" s="11" t="s">
        <v>32</v>
      </c>
      <c r="F270" s="30">
        <v>44317</v>
      </c>
      <c r="G270" s="30">
        <v>44561</v>
      </c>
      <c r="H270" s="13">
        <v>104400</v>
      </c>
      <c r="I270" s="13">
        <v>13140.36</v>
      </c>
      <c r="J270" s="13"/>
      <c r="K270" s="13">
        <f t="shared" si="249"/>
        <v>2996.28</v>
      </c>
      <c r="L270" s="19">
        <f t="shared" si="250"/>
        <v>7412.4</v>
      </c>
      <c r="M270" s="19">
        <f t="shared" ref="M270" si="263">62400*1.15%</f>
        <v>717.6</v>
      </c>
      <c r="N270" s="13">
        <f t="shared" si="252"/>
        <v>3173.76</v>
      </c>
      <c r="O270" s="19">
        <f t="shared" si="253"/>
        <v>7401.96</v>
      </c>
      <c r="P270" s="13"/>
      <c r="Q270" s="19">
        <f t="shared" si="254"/>
        <v>21702</v>
      </c>
      <c r="R270" s="19">
        <v>0</v>
      </c>
      <c r="S270" s="19">
        <f t="shared" si="255"/>
        <v>19310.400000000001</v>
      </c>
      <c r="T270" s="19">
        <f t="shared" si="256"/>
        <v>15531.96</v>
      </c>
      <c r="U270" s="43">
        <f t="shared" si="257"/>
        <v>85089.600000000006</v>
      </c>
      <c r="V270" s="64"/>
      <c r="W270" s="64"/>
    </row>
    <row r="271" spans="1:23" s="8" customFormat="1" ht="12">
      <c r="A271" s="42">
        <f t="shared" si="258"/>
        <v>233</v>
      </c>
      <c r="B271" s="12" t="s">
        <v>266</v>
      </c>
      <c r="C271" s="12" t="s">
        <v>79</v>
      </c>
      <c r="D271" s="11" t="s">
        <v>27</v>
      </c>
      <c r="E271" s="11" t="s">
        <v>32</v>
      </c>
      <c r="F271" s="30">
        <v>44197</v>
      </c>
      <c r="G271" s="30">
        <v>44561</v>
      </c>
      <c r="H271" s="13">
        <v>56000</v>
      </c>
      <c r="I271" s="13">
        <v>2733.96</v>
      </c>
      <c r="J271" s="13"/>
      <c r="K271" s="13">
        <f t="shared" si="249"/>
        <v>1607.2</v>
      </c>
      <c r="L271" s="19">
        <f t="shared" si="250"/>
        <v>3975.9999999999995</v>
      </c>
      <c r="M271" s="19">
        <f t="shared" si="251"/>
        <v>644</v>
      </c>
      <c r="N271" s="13">
        <f t="shared" si="252"/>
        <v>1702.4</v>
      </c>
      <c r="O271" s="19">
        <f t="shared" si="253"/>
        <v>3970.4</v>
      </c>
      <c r="P271" s="13"/>
      <c r="Q271" s="19">
        <f t="shared" si="254"/>
        <v>11900</v>
      </c>
      <c r="R271" s="19">
        <v>0</v>
      </c>
      <c r="S271" s="19">
        <f t="shared" si="255"/>
        <v>6043.56</v>
      </c>
      <c r="T271" s="19">
        <f t="shared" si="256"/>
        <v>8590.4</v>
      </c>
      <c r="U271" s="43">
        <f t="shared" si="257"/>
        <v>49956.44</v>
      </c>
      <c r="V271" s="64"/>
      <c r="W271" s="64"/>
    </row>
    <row r="272" spans="1:23" s="8" customFormat="1" ht="12">
      <c r="A272" s="42">
        <f t="shared" si="258"/>
        <v>234</v>
      </c>
      <c r="B272" s="12" t="s">
        <v>523</v>
      </c>
      <c r="C272" s="12" t="s">
        <v>79</v>
      </c>
      <c r="D272" s="11" t="s">
        <v>27</v>
      </c>
      <c r="E272" s="11" t="s">
        <v>32</v>
      </c>
      <c r="F272" s="30">
        <v>44317</v>
      </c>
      <c r="G272" s="30">
        <v>44561</v>
      </c>
      <c r="H272" s="13">
        <v>6000</v>
      </c>
      <c r="I272" s="13">
        <v>0</v>
      </c>
      <c r="J272" s="13"/>
      <c r="K272" s="13">
        <f t="shared" si="249"/>
        <v>172.2</v>
      </c>
      <c r="L272" s="19">
        <f t="shared" si="250"/>
        <v>425.99999999999994</v>
      </c>
      <c r="M272" s="19">
        <f t="shared" si="251"/>
        <v>69</v>
      </c>
      <c r="N272" s="13">
        <f t="shared" si="252"/>
        <v>182.4</v>
      </c>
      <c r="O272" s="19">
        <f t="shared" si="253"/>
        <v>425.40000000000003</v>
      </c>
      <c r="P272" s="13"/>
      <c r="Q272" s="19">
        <f t="shared" si="254"/>
        <v>1275</v>
      </c>
      <c r="R272" s="19">
        <v>0</v>
      </c>
      <c r="S272" s="19">
        <f t="shared" si="255"/>
        <v>354.6</v>
      </c>
      <c r="T272" s="19">
        <f t="shared" si="256"/>
        <v>920.4</v>
      </c>
      <c r="U272" s="43">
        <f t="shared" si="257"/>
        <v>5645.4</v>
      </c>
      <c r="V272" s="64"/>
      <c r="W272" s="64"/>
    </row>
    <row r="273" spans="1:23" s="8" customFormat="1" ht="12">
      <c r="A273" s="42">
        <f t="shared" si="258"/>
        <v>235</v>
      </c>
      <c r="B273" s="12" t="s">
        <v>267</v>
      </c>
      <c r="C273" s="12" t="s">
        <v>79</v>
      </c>
      <c r="D273" s="11" t="s">
        <v>27</v>
      </c>
      <c r="E273" s="11" t="s">
        <v>32</v>
      </c>
      <c r="F273" s="30">
        <v>44197</v>
      </c>
      <c r="G273" s="30">
        <v>44561</v>
      </c>
      <c r="H273" s="13">
        <v>34560</v>
      </c>
      <c r="I273" s="13">
        <v>0</v>
      </c>
      <c r="J273" s="13"/>
      <c r="K273" s="13">
        <f t="shared" si="249"/>
        <v>991.87199999999996</v>
      </c>
      <c r="L273" s="19">
        <f t="shared" si="250"/>
        <v>2453.7599999999998</v>
      </c>
      <c r="M273" s="19">
        <f t="shared" si="251"/>
        <v>397.44</v>
      </c>
      <c r="N273" s="13">
        <f t="shared" si="252"/>
        <v>1050.624</v>
      </c>
      <c r="O273" s="19">
        <f t="shared" si="253"/>
        <v>2450.3040000000001</v>
      </c>
      <c r="P273" s="13"/>
      <c r="Q273" s="19">
        <f t="shared" si="254"/>
        <v>7344</v>
      </c>
      <c r="R273" s="19">
        <v>0</v>
      </c>
      <c r="S273" s="19">
        <f t="shared" si="255"/>
        <v>2042.4960000000001</v>
      </c>
      <c r="T273" s="19">
        <f t="shared" si="256"/>
        <v>5301.5039999999999</v>
      </c>
      <c r="U273" s="43">
        <f t="shared" si="257"/>
        <v>32517.504000000001</v>
      </c>
      <c r="V273" s="64"/>
      <c r="W273" s="64"/>
    </row>
    <row r="274" spans="1:23" s="8" customFormat="1" ht="12">
      <c r="A274" s="42">
        <f t="shared" si="258"/>
        <v>236</v>
      </c>
      <c r="B274" s="12" t="s">
        <v>268</v>
      </c>
      <c r="C274" s="12" t="s">
        <v>79</v>
      </c>
      <c r="D274" s="11" t="s">
        <v>27</v>
      </c>
      <c r="E274" s="11" t="s">
        <v>31</v>
      </c>
      <c r="F274" s="30">
        <v>44197</v>
      </c>
      <c r="G274" s="30">
        <v>44561</v>
      </c>
      <c r="H274" s="13">
        <v>8000</v>
      </c>
      <c r="I274" s="13">
        <v>0</v>
      </c>
      <c r="J274" s="13"/>
      <c r="K274" s="13">
        <f t="shared" si="249"/>
        <v>229.6</v>
      </c>
      <c r="L274" s="19">
        <f t="shared" si="250"/>
        <v>568</v>
      </c>
      <c r="M274" s="19">
        <f t="shared" si="251"/>
        <v>92</v>
      </c>
      <c r="N274" s="13">
        <f t="shared" si="252"/>
        <v>243.2</v>
      </c>
      <c r="O274" s="19">
        <f t="shared" si="253"/>
        <v>567.20000000000005</v>
      </c>
      <c r="P274" s="13"/>
      <c r="Q274" s="19">
        <f t="shared" si="254"/>
        <v>1700</v>
      </c>
      <c r="R274" s="19">
        <v>0</v>
      </c>
      <c r="S274" s="19">
        <f t="shared" si="255"/>
        <v>472.79999999999995</v>
      </c>
      <c r="T274" s="19">
        <f t="shared" si="256"/>
        <v>1227.2</v>
      </c>
      <c r="U274" s="43">
        <f t="shared" si="257"/>
        <v>7527.2</v>
      </c>
      <c r="V274" s="64"/>
      <c r="W274" s="64"/>
    </row>
    <row r="275" spans="1:23" s="8" customFormat="1" ht="12">
      <c r="A275" s="42">
        <f t="shared" si="258"/>
        <v>237</v>
      </c>
      <c r="B275" s="12" t="s">
        <v>269</v>
      </c>
      <c r="C275" s="12" t="s">
        <v>79</v>
      </c>
      <c r="D275" s="11" t="s">
        <v>27</v>
      </c>
      <c r="E275" s="11" t="s">
        <v>32</v>
      </c>
      <c r="F275" s="30">
        <v>44197</v>
      </c>
      <c r="G275" s="30">
        <v>44561</v>
      </c>
      <c r="H275" s="13">
        <v>85840</v>
      </c>
      <c r="I275" s="13">
        <v>8774.58</v>
      </c>
      <c r="J275" s="13"/>
      <c r="K275" s="13">
        <f t="shared" si="249"/>
        <v>2463.6080000000002</v>
      </c>
      <c r="L275" s="19">
        <f t="shared" si="250"/>
        <v>6094.6399999999994</v>
      </c>
      <c r="M275" s="19">
        <f t="shared" ref="M275" si="264">62400*1.15%</f>
        <v>717.6</v>
      </c>
      <c r="N275" s="13">
        <f t="shared" si="252"/>
        <v>2609.5360000000001</v>
      </c>
      <c r="O275" s="19">
        <f t="shared" si="253"/>
        <v>6086.0560000000005</v>
      </c>
      <c r="P275" s="13"/>
      <c r="Q275" s="19">
        <f t="shared" si="254"/>
        <v>17971.440000000002</v>
      </c>
      <c r="R275" s="19">
        <v>0</v>
      </c>
      <c r="S275" s="19">
        <f t="shared" si="255"/>
        <v>13847.724</v>
      </c>
      <c r="T275" s="19">
        <f t="shared" si="256"/>
        <v>12898.296</v>
      </c>
      <c r="U275" s="43">
        <f t="shared" si="257"/>
        <v>71992.275999999998</v>
      </c>
      <c r="V275" s="64"/>
      <c r="W275" s="64"/>
    </row>
    <row r="276" spans="1:23" s="8" customFormat="1" ht="12">
      <c r="A276" s="42">
        <f t="shared" si="258"/>
        <v>238</v>
      </c>
      <c r="B276" s="12" t="s">
        <v>270</v>
      </c>
      <c r="C276" s="12" t="s">
        <v>79</v>
      </c>
      <c r="D276" s="11" t="s">
        <v>27</v>
      </c>
      <c r="E276" s="11" t="s">
        <v>32</v>
      </c>
      <c r="F276" s="30">
        <v>44197</v>
      </c>
      <c r="G276" s="30">
        <v>44561</v>
      </c>
      <c r="H276" s="13">
        <v>12000</v>
      </c>
      <c r="I276" s="13">
        <v>0</v>
      </c>
      <c r="J276" s="13"/>
      <c r="K276" s="13">
        <f t="shared" si="249"/>
        <v>344.4</v>
      </c>
      <c r="L276" s="19">
        <f t="shared" si="250"/>
        <v>851.99999999999989</v>
      </c>
      <c r="M276" s="19">
        <f t="shared" si="251"/>
        <v>138</v>
      </c>
      <c r="N276" s="13">
        <f t="shared" si="252"/>
        <v>364.8</v>
      </c>
      <c r="O276" s="19">
        <f t="shared" si="253"/>
        <v>850.80000000000007</v>
      </c>
      <c r="P276" s="13"/>
      <c r="Q276" s="19">
        <f t="shared" si="254"/>
        <v>2550</v>
      </c>
      <c r="R276" s="19">
        <v>0</v>
      </c>
      <c r="S276" s="19">
        <f t="shared" si="255"/>
        <v>709.2</v>
      </c>
      <c r="T276" s="19">
        <f t="shared" si="256"/>
        <v>1840.8</v>
      </c>
      <c r="U276" s="43">
        <f t="shared" si="257"/>
        <v>11290.8</v>
      </c>
      <c r="V276" s="64"/>
      <c r="W276" s="64"/>
    </row>
    <row r="277" spans="1:23" s="8" customFormat="1" ht="12">
      <c r="A277" s="51" t="s">
        <v>30</v>
      </c>
      <c r="B277" s="52"/>
      <c r="C277" s="52"/>
      <c r="D277" s="53"/>
      <c r="E277" s="53"/>
      <c r="F277" s="54"/>
      <c r="G277" s="54"/>
      <c r="H277" s="55"/>
      <c r="I277" s="55"/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6"/>
      <c r="V277" s="64"/>
      <c r="W277" s="64"/>
    </row>
    <row r="278" spans="1:23" s="8" customFormat="1" ht="12">
      <c r="A278" s="42">
        <f>A276+1</f>
        <v>239</v>
      </c>
      <c r="B278" s="12" t="s">
        <v>33</v>
      </c>
      <c r="C278" s="12" t="s">
        <v>29</v>
      </c>
      <c r="D278" s="11" t="s">
        <v>27</v>
      </c>
      <c r="E278" s="11" t="s">
        <v>32</v>
      </c>
      <c r="F278" s="30">
        <v>44228</v>
      </c>
      <c r="G278" s="30">
        <v>44561</v>
      </c>
      <c r="H278" s="13">
        <v>30000</v>
      </c>
      <c r="I278" s="13">
        <v>0</v>
      </c>
      <c r="J278" s="13">
        <v>0</v>
      </c>
      <c r="K278" s="13">
        <f t="shared" ref="K278" si="265">+H278*2.87%</f>
        <v>861</v>
      </c>
      <c r="L278" s="19">
        <f t="shared" ref="L278" si="266">H278*7.1%</f>
        <v>2130</v>
      </c>
      <c r="M278" s="19">
        <f t="shared" ref="M278" si="267">H278*1.15%</f>
        <v>345</v>
      </c>
      <c r="N278" s="13">
        <f t="shared" ref="N278" si="268">+H278*3.04%</f>
        <v>912</v>
      </c>
      <c r="O278" s="19">
        <f t="shared" ref="O278" si="269">H278*7.09%</f>
        <v>2127</v>
      </c>
      <c r="P278" s="13"/>
      <c r="Q278" s="19">
        <f t="shared" ref="Q278" si="270">K278+L278+M278+N278+O278</f>
        <v>6375</v>
      </c>
      <c r="R278" s="19">
        <v>0</v>
      </c>
      <c r="S278" s="19">
        <f t="shared" ref="S278" si="271">+K278+N278+P278+R278+I278+J278</f>
        <v>1773</v>
      </c>
      <c r="T278" s="19">
        <f t="shared" ref="T278" si="272">+O278+M278+L278</f>
        <v>4602</v>
      </c>
      <c r="U278" s="43">
        <f t="shared" ref="U278" si="273">+H278-S278</f>
        <v>28227</v>
      </c>
      <c r="V278" s="64"/>
      <c r="W278" s="64"/>
    </row>
    <row r="279" spans="1:23" s="8" customFormat="1" ht="12">
      <c r="A279" s="42">
        <f>A278+1</f>
        <v>240</v>
      </c>
      <c r="B279" s="12" t="s">
        <v>34</v>
      </c>
      <c r="C279" s="12" t="s">
        <v>29</v>
      </c>
      <c r="D279" s="11" t="s">
        <v>27</v>
      </c>
      <c r="E279" s="11" t="s">
        <v>31</v>
      </c>
      <c r="F279" s="30">
        <v>44228</v>
      </c>
      <c r="G279" s="30">
        <v>44561</v>
      </c>
      <c r="H279" s="13">
        <v>30000</v>
      </c>
      <c r="I279" s="13">
        <v>0</v>
      </c>
      <c r="J279" s="13">
        <v>0</v>
      </c>
      <c r="K279" s="13">
        <f t="shared" ref="K279" si="274">+H279*2.87%</f>
        <v>861</v>
      </c>
      <c r="L279" s="19">
        <f t="shared" ref="L279" si="275">H279*7.1%</f>
        <v>2130</v>
      </c>
      <c r="M279" s="19">
        <f t="shared" ref="M279" si="276">H279*1.15%</f>
        <v>345</v>
      </c>
      <c r="N279" s="13">
        <f t="shared" ref="N279" si="277">+H279*3.04%</f>
        <v>912</v>
      </c>
      <c r="O279" s="19">
        <f t="shared" ref="O279" si="278">H279*7.09%</f>
        <v>2127</v>
      </c>
      <c r="P279" s="13"/>
      <c r="Q279" s="19">
        <f t="shared" ref="Q279" si="279">K279+L279+M279+N279+O279</f>
        <v>6375</v>
      </c>
      <c r="R279" s="19">
        <v>200</v>
      </c>
      <c r="S279" s="19">
        <f t="shared" ref="S279" si="280">+K279+N279+P279+R279+I279+J279</f>
        <v>1973</v>
      </c>
      <c r="T279" s="19">
        <f t="shared" ref="T279" si="281">+O279+M279+L279</f>
        <v>4602</v>
      </c>
      <c r="U279" s="43">
        <f t="shared" ref="U279" si="282">+H279-S279</f>
        <v>28027</v>
      </c>
      <c r="V279" s="64"/>
      <c r="W279" s="64"/>
    </row>
    <row r="280" spans="1:23">
      <c r="A280" s="83" t="s">
        <v>514</v>
      </c>
      <c r="B280" s="84"/>
      <c r="C280" s="84"/>
      <c r="D280" s="21"/>
      <c r="E280" s="21"/>
      <c r="F280" s="31"/>
      <c r="G280" s="31"/>
      <c r="H280" s="22"/>
      <c r="I280" s="22"/>
      <c r="J280" s="22"/>
      <c r="K280" s="22"/>
      <c r="L280" s="22"/>
      <c r="M280" s="22"/>
      <c r="N280" s="23"/>
      <c r="O280" s="22"/>
      <c r="P280" s="23"/>
      <c r="Q280" s="22"/>
      <c r="R280" s="22"/>
      <c r="S280" s="22"/>
      <c r="T280" s="24"/>
      <c r="U280" s="50"/>
      <c r="V280" s="64"/>
      <c r="W280" s="64"/>
    </row>
    <row r="281" spans="1:23" s="8" customFormat="1" ht="12">
      <c r="A281" s="51" t="s">
        <v>36</v>
      </c>
      <c r="B281" s="45"/>
      <c r="C281" s="45"/>
      <c r="D281" s="46"/>
      <c r="E281" s="46"/>
      <c r="F281" s="47"/>
      <c r="G281" s="47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9"/>
      <c r="V281" s="64"/>
      <c r="W281" s="64"/>
    </row>
    <row r="282" spans="1:23" s="8" customFormat="1" ht="12">
      <c r="A282" s="42">
        <f>A279+1</f>
        <v>241</v>
      </c>
      <c r="B282" s="12" t="s">
        <v>63</v>
      </c>
      <c r="C282" s="12" t="s">
        <v>61</v>
      </c>
      <c r="D282" s="11" t="s">
        <v>27</v>
      </c>
      <c r="E282" s="11" t="s">
        <v>31</v>
      </c>
      <c r="F282" s="30">
        <v>44197</v>
      </c>
      <c r="G282" s="30">
        <v>44561</v>
      </c>
      <c r="H282" s="13">
        <v>46200</v>
      </c>
      <c r="I282" s="13">
        <v>1317.69</v>
      </c>
      <c r="J282" s="13">
        <v>0</v>
      </c>
      <c r="K282" s="13">
        <f t="shared" ref="K282" si="283">+H282*2.87%</f>
        <v>1325.94</v>
      </c>
      <c r="L282" s="19">
        <f t="shared" ref="L282" si="284">H282*7.1%</f>
        <v>3280.2</v>
      </c>
      <c r="M282" s="19">
        <f t="shared" ref="M282" si="285">H282*1.15%</f>
        <v>531.29999999999995</v>
      </c>
      <c r="N282" s="13">
        <f t="shared" ref="N282" si="286">+H282*3.04%</f>
        <v>1404.48</v>
      </c>
      <c r="O282" s="19">
        <f t="shared" ref="O282" si="287">H282*7.09%</f>
        <v>3275.5800000000004</v>
      </c>
      <c r="P282" s="13"/>
      <c r="Q282" s="19">
        <f t="shared" ref="Q282" si="288">K282+L282+M282+N282+O282</f>
        <v>9817.5</v>
      </c>
      <c r="R282" s="19">
        <v>0</v>
      </c>
      <c r="S282" s="19">
        <f t="shared" ref="S282" si="289">+K282+N282+P282+R282+I282+J282</f>
        <v>4048.11</v>
      </c>
      <c r="T282" s="19">
        <f t="shared" ref="T282" si="290">+O282+M282+L282</f>
        <v>7087.08</v>
      </c>
      <c r="U282" s="43">
        <f t="shared" ref="U282" si="291">+H282-S282</f>
        <v>42151.89</v>
      </c>
      <c r="V282" s="64"/>
      <c r="W282" s="64"/>
    </row>
    <row r="283" spans="1:23" s="8" customFormat="1" ht="12">
      <c r="A283" s="42">
        <f>A282+1</f>
        <v>242</v>
      </c>
      <c r="B283" s="12" t="s">
        <v>35</v>
      </c>
      <c r="C283" s="12" t="s">
        <v>29</v>
      </c>
      <c r="D283" s="11" t="s">
        <v>27</v>
      </c>
      <c r="E283" s="11" t="s">
        <v>31</v>
      </c>
      <c r="F283" s="30">
        <v>44197</v>
      </c>
      <c r="G283" s="30">
        <v>44561</v>
      </c>
      <c r="H283" s="13">
        <v>45000</v>
      </c>
      <c r="I283" s="13">
        <v>1148.33</v>
      </c>
      <c r="J283" s="13">
        <v>0</v>
      </c>
      <c r="K283" s="13">
        <f t="shared" ref="K283" si="292">+H283*2.87%</f>
        <v>1291.5</v>
      </c>
      <c r="L283" s="19">
        <f t="shared" ref="L283" si="293">H283*7.1%</f>
        <v>3194.9999999999995</v>
      </c>
      <c r="M283" s="19">
        <f t="shared" ref="M283" si="294">H283*1.15%</f>
        <v>517.5</v>
      </c>
      <c r="N283" s="13">
        <f t="shared" ref="N283" si="295">+H283*3.04%</f>
        <v>1368</v>
      </c>
      <c r="O283" s="19">
        <f t="shared" ref="O283" si="296">H283*7.09%</f>
        <v>3190.5</v>
      </c>
      <c r="P283" s="13"/>
      <c r="Q283" s="19">
        <f t="shared" ref="Q283" si="297">K283+L283+M283+N283+O283</f>
        <v>9562.5</v>
      </c>
      <c r="R283" s="19">
        <v>0</v>
      </c>
      <c r="S283" s="19">
        <f t="shared" ref="S283" si="298">+K283+N283+P283+R283+I283+J283</f>
        <v>3807.83</v>
      </c>
      <c r="T283" s="19">
        <f t="shared" ref="T283" si="299">+O283+M283+L283</f>
        <v>6903</v>
      </c>
      <c r="U283" s="43">
        <f t="shared" ref="U283" si="300">+H283-S283</f>
        <v>41192.17</v>
      </c>
      <c r="V283" s="64"/>
      <c r="W283" s="64"/>
    </row>
    <row r="284" spans="1:23" s="8" customFormat="1" ht="12">
      <c r="A284" s="51" t="s">
        <v>40</v>
      </c>
      <c r="B284" s="52"/>
      <c r="C284" s="52"/>
      <c r="D284" s="53"/>
      <c r="E284" s="53"/>
      <c r="F284" s="54"/>
      <c r="G284" s="54"/>
      <c r="H284" s="55"/>
      <c r="I284" s="55"/>
      <c r="J284" s="55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6"/>
      <c r="V284" s="64"/>
      <c r="W284" s="64"/>
    </row>
    <row r="285" spans="1:23" s="8" customFormat="1" ht="12">
      <c r="A285" s="42">
        <f>A283+1</f>
        <v>243</v>
      </c>
      <c r="B285" s="12" t="s">
        <v>271</v>
      </c>
      <c r="C285" s="12" t="s">
        <v>79</v>
      </c>
      <c r="D285" s="11" t="s">
        <v>27</v>
      </c>
      <c r="E285" s="11" t="s">
        <v>32</v>
      </c>
      <c r="F285" s="30">
        <v>44317</v>
      </c>
      <c r="G285" s="30">
        <v>44561</v>
      </c>
      <c r="H285" s="13">
        <v>23200</v>
      </c>
      <c r="I285" s="13">
        <v>0</v>
      </c>
      <c r="J285" s="13">
        <v>0</v>
      </c>
      <c r="K285" s="13">
        <f t="shared" ref="K285" si="301">+H285*2.87%</f>
        <v>665.84</v>
      </c>
      <c r="L285" s="19">
        <f t="shared" ref="L285" si="302">H285*7.1%</f>
        <v>1647.1999999999998</v>
      </c>
      <c r="M285" s="19">
        <f t="shared" ref="M285" si="303">H285*1.15%</f>
        <v>266.8</v>
      </c>
      <c r="N285" s="13">
        <f t="shared" ref="N285" si="304">+H285*3.04%</f>
        <v>705.28</v>
      </c>
      <c r="O285" s="19">
        <f t="shared" ref="O285" si="305">H285*7.09%</f>
        <v>1644.88</v>
      </c>
      <c r="P285" s="13"/>
      <c r="Q285" s="19">
        <f t="shared" ref="Q285" si="306">K285+L285+M285+N285+O285</f>
        <v>4930</v>
      </c>
      <c r="R285" s="19">
        <v>0</v>
      </c>
      <c r="S285" s="19">
        <f t="shared" ref="S285" si="307">+K285+N285+P285+R285+I285+J285</f>
        <v>1371.12</v>
      </c>
      <c r="T285" s="19">
        <f t="shared" ref="T285" si="308">+O285+M285+L285</f>
        <v>3558.88</v>
      </c>
      <c r="U285" s="43">
        <f t="shared" ref="U285" si="309">+H285-S285</f>
        <v>21828.880000000001</v>
      </c>
      <c r="V285" s="64"/>
      <c r="W285" s="64"/>
    </row>
    <row r="286" spans="1:23" s="8" customFormat="1" ht="12">
      <c r="A286" s="42">
        <f>A285+1</f>
        <v>244</v>
      </c>
      <c r="B286" s="12" t="s">
        <v>272</v>
      </c>
      <c r="C286" s="12" t="s">
        <v>79</v>
      </c>
      <c r="D286" s="11" t="s">
        <v>27</v>
      </c>
      <c r="E286" s="11" t="s">
        <v>31</v>
      </c>
      <c r="F286" s="30">
        <v>44197</v>
      </c>
      <c r="G286" s="30">
        <v>44561</v>
      </c>
      <c r="H286" s="13">
        <v>72000</v>
      </c>
      <c r="I286" s="13">
        <v>5744.84</v>
      </c>
      <c r="J286" s="13">
        <v>0</v>
      </c>
      <c r="K286" s="13">
        <f t="shared" ref="K286:K339" si="310">+H286*2.87%</f>
        <v>2066.4</v>
      </c>
      <c r="L286" s="19">
        <f t="shared" ref="L286:L339" si="311">H286*7.1%</f>
        <v>5111.9999999999991</v>
      </c>
      <c r="M286" s="19">
        <f t="shared" ref="M286" si="312">62400*1.15%</f>
        <v>717.6</v>
      </c>
      <c r="N286" s="13">
        <f t="shared" ref="N286:N339" si="313">+H286*3.04%</f>
        <v>2188.8000000000002</v>
      </c>
      <c r="O286" s="19">
        <f t="shared" ref="O286:O339" si="314">H286*7.09%</f>
        <v>5104.8</v>
      </c>
      <c r="P286" s="13"/>
      <c r="Q286" s="19">
        <f t="shared" ref="Q286:Q339" si="315">K286+L286+M286+N286+O286</f>
        <v>15189.599999999999</v>
      </c>
      <c r="R286" s="19">
        <v>0</v>
      </c>
      <c r="S286" s="19">
        <f t="shared" ref="S286:S339" si="316">+K286+N286+P286+R286+I286+J286</f>
        <v>10000.040000000001</v>
      </c>
      <c r="T286" s="19">
        <f t="shared" ref="T286:T339" si="317">+O286+M286+L286</f>
        <v>10934.4</v>
      </c>
      <c r="U286" s="43">
        <f t="shared" ref="U286:U339" si="318">+H286-S286</f>
        <v>61999.96</v>
      </c>
      <c r="V286" s="64"/>
      <c r="W286" s="64"/>
    </row>
    <row r="287" spans="1:23" s="8" customFormat="1" ht="12">
      <c r="A287" s="42">
        <f t="shared" ref="A287:A339" si="319">A286+1</f>
        <v>245</v>
      </c>
      <c r="B287" s="12" t="s">
        <v>273</v>
      </c>
      <c r="C287" s="12" t="s">
        <v>79</v>
      </c>
      <c r="D287" s="11" t="s">
        <v>27</v>
      </c>
      <c r="E287" s="11" t="s">
        <v>31</v>
      </c>
      <c r="F287" s="30">
        <v>44197</v>
      </c>
      <c r="G287" s="30">
        <v>44561</v>
      </c>
      <c r="H287" s="13">
        <v>34560</v>
      </c>
      <c r="I287" s="13">
        <v>0</v>
      </c>
      <c r="J287" s="13">
        <v>0</v>
      </c>
      <c r="K287" s="13">
        <f t="shared" si="310"/>
        <v>991.87199999999996</v>
      </c>
      <c r="L287" s="19">
        <f t="shared" si="311"/>
        <v>2453.7599999999998</v>
      </c>
      <c r="M287" s="19">
        <f t="shared" ref="M287:M339" si="320">H287*1.15%</f>
        <v>397.44</v>
      </c>
      <c r="N287" s="13">
        <f t="shared" si="313"/>
        <v>1050.624</v>
      </c>
      <c r="O287" s="19">
        <f t="shared" si="314"/>
        <v>2450.3040000000001</v>
      </c>
      <c r="P287" s="13"/>
      <c r="Q287" s="19">
        <f t="shared" si="315"/>
        <v>7344</v>
      </c>
      <c r="R287" s="19">
        <v>0</v>
      </c>
      <c r="S287" s="19">
        <f t="shared" si="316"/>
        <v>2042.4960000000001</v>
      </c>
      <c r="T287" s="19">
        <f t="shared" si="317"/>
        <v>5301.5039999999999</v>
      </c>
      <c r="U287" s="43">
        <f t="shared" si="318"/>
        <v>32517.504000000001</v>
      </c>
      <c r="V287" s="64"/>
      <c r="W287" s="64"/>
    </row>
    <row r="288" spans="1:23" s="8" customFormat="1" ht="12">
      <c r="A288" s="42">
        <f t="shared" si="319"/>
        <v>246</v>
      </c>
      <c r="B288" s="12" t="s">
        <v>274</v>
      </c>
      <c r="C288" s="12" t="s">
        <v>79</v>
      </c>
      <c r="D288" s="11" t="s">
        <v>27</v>
      </c>
      <c r="E288" s="11" t="s">
        <v>31</v>
      </c>
      <c r="F288" s="30">
        <v>44317</v>
      </c>
      <c r="G288" s="30">
        <v>44561</v>
      </c>
      <c r="H288" s="13">
        <v>34560</v>
      </c>
      <c r="I288" s="13">
        <v>0</v>
      </c>
      <c r="J288" s="13">
        <v>0</v>
      </c>
      <c r="K288" s="13">
        <f t="shared" si="310"/>
        <v>991.87199999999996</v>
      </c>
      <c r="L288" s="19">
        <f t="shared" si="311"/>
        <v>2453.7599999999998</v>
      </c>
      <c r="M288" s="19">
        <f t="shared" si="320"/>
        <v>397.44</v>
      </c>
      <c r="N288" s="13">
        <f t="shared" si="313"/>
        <v>1050.624</v>
      </c>
      <c r="O288" s="19">
        <f t="shared" si="314"/>
        <v>2450.3040000000001</v>
      </c>
      <c r="P288" s="13"/>
      <c r="Q288" s="19">
        <f t="shared" si="315"/>
        <v>7344</v>
      </c>
      <c r="R288" s="19">
        <v>0</v>
      </c>
      <c r="S288" s="19">
        <f t="shared" si="316"/>
        <v>2042.4960000000001</v>
      </c>
      <c r="T288" s="19">
        <f t="shared" si="317"/>
        <v>5301.5039999999999</v>
      </c>
      <c r="U288" s="43">
        <f t="shared" si="318"/>
        <v>32517.504000000001</v>
      </c>
      <c r="V288" s="64"/>
      <c r="W288" s="64"/>
    </row>
    <row r="289" spans="1:23" s="8" customFormat="1" ht="12">
      <c r="A289" s="42">
        <f t="shared" si="319"/>
        <v>247</v>
      </c>
      <c r="B289" s="12" t="s">
        <v>275</v>
      </c>
      <c r="C289" s="12" t="s">
        <v>79</v>
      </c>
      <c r="D289" s="11" t="s">
        <v>27</v>
      </c>
      <c r="E289" s="11" t="s">
        <v>31</v>
      </c>
      <c r="F289" s="30">
        <v>44197</v>
      </c>
      <c r="G289" s="30">
        <v>44561</v>
      </c>
      <c r="H289" s="13">
        <v>30000</v>
      </c>
      <c r="I289" s="13">
        <v>0</v>
      </c>
      <c r="J289" s="13">
        <v>0</v>
      </c>
      <c r="K289" s="13">
        <f t="shared" si="310"/>
        <v>861</v>
      </c>
      <c r="L289" s="19">
        <f t="shared" si="311"/>
        <v>2130</v>
      </c>
      <c r="M289" s="19">
        <f t="shared" si="320"/>
        <v>345</v>
      </c>
      <c r="N289" s="13">
        <f t="shared" si="313"/>
        <v>912</v>
      </c>
      <c r="O289" s="19">
        <f t="shared" si="314"/>
        <v>2127</v>
      </c>
      <c r="P289" s="13"/>
      <c r="Q289" s="19">
        <f t="shared" si="315"/>
        <v>6375</v>
      </c>
      <c r="R289" s="19">
        <v>0</v>
      </c>
      <c r="S289" s="19">
        <f t="shared" si="316"/>
        <v>1773</v>
      </c>
      <c r="T289" s="19">
        <f t="shared" si="317"/>
        <v>4602</v>
      </c>
      <c r="U289" s="43">
        <f t="shared" si="318"/>
        <v>28227</v>
      </c>
      <c r="V289" s="64"/>
      <c r="W289" s="64"/>
    </row>
    <row r="290" spans="1:23" s="8" customFormat="1" ht="12">
      <c r="A290" s="42">
        <f t="shared" si="319"/>
        <v>248</v>
      </c>
      <c r="B290" s="12" t="s">
        <v>276</v>
      </c>
      <c r="C290" s="12" t="s">
        <v>79</v>
      </c>
      <c r="D290" s="11" t="s">
        <v>27</v>
      </c>
      <c r="E290" s="11" t="s">
        <v>31</v>
      </c>
      <c r="F290" s="30">
        <v>44317</v>
      </c>
      <c r="G290" s="30">
        <v>44561</v>
      </c>
      <c r="H290" s="13">
        <v>90000</v>
      </c>
      <c r="I290" s="13">
        <v>9753.1200000000008</v>
      </c>
      <c r="J290" s="13">
        <v>0</v>
      </c>
      <c r="K290" s="13">
        <f t="shared" si="310"/>
        <v>2583</v>
      </c>
      <c r="L290" s="19">
        <f t="shared" si="311"/>
        <v>6389.9999999999991</v>
      </c>
      <c r="M290" s="19">
        <f t="shared" ref="M290:M291" si="321">62400*1.15%</f>
        <v>717.6</v>
      </c>
      <c r="N290" s="13">
        <f t="shared" si="313"/>
        <v>2736</v>
      </c>
      <c r="O290" s="19">
        <f t="shared" si="314"/>
        <v>6381</v>
      </c>
      <c r="P290" s="13"/>
      <c r="Q290" s="19">
        <f t="shared" si="315"/>
        <v>18807.599999999999</v>
      </c>
      <c r="R290" s="19">
        <v>0</v>
      </c>
      <c r="S290" s="19">
        <f t="shared" si="316"/>
        <v>15072.12</v>
      </c>
      <c r="T290" s="19">
        <f t="shared" si="317"/>
        <v>13488.599999999999</v>
      </c>
      <c r="U290" s="43">
        <f t="shared" si="318"/>
        <v>74927.88</v>
      </c>
      <c r="V290" s="64"/>
      <c r="W290" s="64"/>
    </row>
    <row r="291" spans="1:23" s="8" customFormat="1" ht="12">
      <c r="A291" s="42">
        <f t="shared" si="319"/>
        <v>249</v>
      </c>
      <c r="B291" s="12" t="s">
        <v>277</v>
      </c>
      <c r="C291" s="12" t="s">
        <v>79</v>
      </c>
      <c r="D291" s="11" t="s">
        <v>27</v>
      </c>
      <c r="E291" s="11" t="s">
        <v>32</v>
      </c>
      <c r="F291" s="30">
        <v>44197</v>
      </c>
      <c r="G291" s="30">
        <v>44561</v>
      </c>
      <c r="H291" s="13">
        <v>66000</v>
      </c>
      <c r="I291" s="13">
        <v>4615.76</v>
      </c>
      <c r="J291" s="13">
        <v>0</v>
      </c>
      <c r="K291" s="13">
        <f t="shared" si="310"/>
        <v>1894.2</v>
      </c>
      <c r="L291" s="19">
        <f t="shared" si="311"/>
        <v>4686</v>
      </c>
      <c r="M291" s="19">
        <f t="shared" si="321"/>
        <v>717.6</v>
      </c>
      <c r="N291" s="13">
        <f t="shared" si="313"/>
        <v>2006.4</v>
      </c>
      <c r="O291" s="19">
        <f t="shared" si="314"/>
        <v>4679.4000000000005</v>
      </c>
      <c r="P291" s="13"/>
      <c r="Q291" s="19">
        <f t="shared" si="315"/>
        <v>13983.600000000002</v>
      </c>
      <c r="R291" s="19">
        <v>7486.94</v>
      </c>
      <c r="S291" s="19">
        <f t="shared" si="316"/>
        <v>16003.300000000001</v>
      </c>
      <c r="T291" s="19">
        <f t="shared" si="317"/>
        <v>10083</v>
      </c>
      <c r="U291" s="43">
        <f t="shared" si="318"/>
        <v>49996.7</v>
      </c>
      <c r="V291" s="64"/>
      <c r="W291" s="64"/>
    </row>
    <row r="292" spans="1:23" s="8" customFormat="1" ht="12">
      <c r="A292" s="42">
        <f t="shared" si="319"/>
        <v>250</v>
      </c>
      <c r="B292" s="12" t="s">
        <v>278</v>
      </c>
      <c r="C292" s="12" t="s">
        <v>79</v>
      </c>
      <c r="D292" s="11" t="s">
        <v>27</v>
      </c>
      <c r="E292" s="11" t="s">
        <v>32</v>
      </c>
      <c r="F292" s="30">
        <v>44197</v>
      </c>
      <c r="G292" s="30">
        <v>44561</v>
      </c>
      <c r="H292" s="13">
        <v>82000</v>
      </c>
      <c r="I292" s="13">
        <v>7871.32</v>
      </c>
      <c r="J292" s="13">
        <v>0</v>
      </c>
      <c r="K292" s="13">
        <f t="shared" si="310"/>
        <v>2353.4</v>
      </c>
      <c r="L292" s="19">
        <f t="shared" si="311"/>
        <v>5821.9999999999991</v>
      </c>
      <c r="M292" s="19">
        <f>62400*1.15%</f>
        <v>717.6</v>
      </c>
      <c r="N292" s="13">
        <f t="shared" si="313"/>
        <v>2492.8000000000002</v>
      </c>
      <c r="O292" s="19">
        <f t="shared" si="314"/>
        <v>5813.8</v>
      </c>
      <c r="P292" s="13"/>
      <c r="Q292" s="19">
        <f t="shared" si="315"/>
        <v>17199.599999999999</v>
      </c>
      <c r="R292" s="19">
        <v>0</v>
      </c>
      <c r="S292" s="19">
        <f t="shared" si="316"/>
        <v>12717.52</v>
      </c>
      <c r="T292" s="19">
        <f t="shared" si="317"/>
        <v>12353.4</v>
      </c>
      <c r="U292" s="43">
        <f t="shared" si="318"/>
        <v>69282.48</v>
      </c>
      <c r="V292" s="64"/>
      <c r="W292" s="64"/>
    </row>
    <row r="293" spans="1:23" s="8" customFormat="1" ht="12">
      <c r="A293" s="42">
        <f t="shared" si="319"/>
        <v>251</v>
      </c>
      <c r="B293" s="12" t="s">
        <v>279</v>
      </c>
      <c r="C293" s="12" t="s">
        <v>79</v>
      </c>
      <c r="D293" s="11" t="s">
        <v>27</v>
      </c>
      <c r="E293" s="11" t="s">
        <v>31</v>
      </c>
      <c r="F293" s="30">
        <v>44197</v>
      </c>
      <c r="G293" s="30">
        <v>44561</v>
      </c>
      <c r="H293" s="13">
        <v>34560</v>
      </c>
      <c r="I293" s="13">
        <v>0</v>
      </c>
      <c r="J293" s="13">
        <v>0</v>
      </c>
      <c r="K293" s="13">
        <f t="shared" si="310"/>
        <v>991.87199999999996</v>
      </c>
      <c r="L293" s="19">
        <f t="shared" si="311"/>
        <v>2453.7599999999998</v>
      </c>
      <c r="M293" s="19">
        <f t="shared" si="320"/>
        <v>397.44</v>
      </c>
      <c r="N293" s="13">
        <f t="shared" si="313"/>
        <v>1050.624</v>
      </c>
      <c r="O293" s="19">
        <f t="shared" si="314"/>
        <v>2450.3040000000001</v>
      </c>
      <c r="P293" s="13">
        <v>1190.1199999999999</v>
      </c>
      <c r="Q293" s="19">
        <f t="shared" si="315"/>
        <v>7344</v>
      </c>
      <c r="R293" s="19">
        <v>0</v>
      </c>
      <c r="S293" s="19">
        <f t="shared" si="316"/>
        <v>3232.616</v>
      </c>
      <c r="T293" s="19">
        <f t="shared" si="317"/>
        <v>5301.5039999999999</v>
      </c>
      <c r="U293" s="43">
        <f t="shared" si="318"/>
        <v>31327.383999999998</v>
      </c>
      <c r="V293" s="64"/>
      <c r="W293" s="64"/>
    </row>
    <row r="294" spans="1:23" s="8" customFormat="1" ht="12">
      <c r="A294" s="42">
        <f t="shared" si="319"/>
        <v>252</v>
      </c>
      <c r="B294" s="12" t="s">
        <v>280</v>
      </c>
      <c r="C294" s="12" t="s">
        <v>79</v>
      </c>
      <c r="D294" s="11" t="s">
        <v>27</v>
      </c>
      <c r="E294" s="11" t="s">
        <v>31</v>
      </c>
      <c r="F294" s="30">
        <v>44197</v>
      </c>
      <c r="G294" s="30">
        <v>44561</v>
      </c>
      <c r="H294" s="13">
        <v>30000</v>
      </c>
      <c r="I294" s="13">
        <v>0</v>
      </c>
      <c r="J294" s="13">
        <v>0</v>
      </c>
      <c r="K294" s="13">
        <f t="shared" si="310"/>
        <v>861</v>
      </c>
      <c r="L294" s="19">
        <f t="shared" si="311"/>
        <v>2130</v>
      </c>
      <c r="M294" s="19">
        <f t="shared" si="320"/>
        <v>345</v>
      </c>
      <c r="N294" s="13">
        <f t="shared" si="313"/>
        <v>912</v>
      </c>
      <c r="O294" s="19">
        <f t="shared" si="314"/>
        <v>2127</v>
      </c>
      <c r="P294" s="13"/>
      <c r="Q294" s="19">
        <f t="shared" si="315"/>
        <v>6375</v>
      </c>
      <c r="R294" s="19">
        <v>0</v>
      </c>
      <c r="S294" s="19">
        <f t="shared" si="316"/>
        <v>1773</v>
      </c>
      <c r="T294" s="19">
        <f t="shared" si="317"/>
        <v>4602</v>
      </c>
      <c r="U294" s="43">
        <f t="shared" si="318"/>
        <v>28227</v>
      </c>
      <c r="V294" s="64"/>
      <c r="W294" s="64"/>
    </row>
    <row r="295" spans="1:23" s="8" customFormat="1" ht="12">
      <c r="A295" s="42">
        <f t="shared" si="319"/>
        <v>253</v>
      </c>
      <c r="B295" s="12" t="s">
        <v>281</v>
      </c>
      <c r="C295" s="12" t="s">
        <v>79</v>
      </c>
      <c r="D295" s="11" t="s">
        <v>27</v>
      </c>
      <c r="E295" s="11" t="s">
        <v>32</v>
      </c>
      <c r="F295" s="30">
        <v>44197</v>
      </c>
      <c r="G295" s="30">
        <v>44561</v>
      </c>
      <c r="H295" s="13">
        <v>26000</v>
      </c>
      <c r="I295" s="13">
        <v>0</v>
      </c>
      <c r="J295" s="13">
        <v>0</v>
      </c>
      <c r="K295" s="13">
        <f t="shared" si="310"/>
        <v>746.2</v>
      </c>
      <c r="L295" s="19">
        <f t="shared" si="311"/>
        <v>1845.9999999999998</v>
      </c>
      <c r="M295" s="19">
        <f t="shared" si="320"/>
        <v>299</v>
      </c>
      <c r="N295" s="13">
        <f t="shared" si="313"/>
        <v>790.4</v>
      </c>
      <c r="O295" s="19">
        <f t="shared" si="314"/>
        <v>1843.4</v>
      </c>
      <c r="P295" s="13"/>
      <c r="Q295" s="19">
        <f t="shared" si="315"/>
        <v>5525</v>
      </c>
      <c r="R295" s="19">
        <v>0</v>
      </c>
      <c r="S295" s="19">
        <f t="shared" si="316"/>
        <v>1536.6</v>
      </c>
      <c r="T295" s="19">
        <f t="shared" si="317"/>
        <v>3988.3999999999996</v>
      </c>
      <c r="U295" s="43">
        <f t="shared" si="318"/>
        <v>24463.4</v>
      </c>
      <c r="V295" s="64"/>
      <c r="W295" s="64"/>
    </row>
    <row r="296" spans="1:23" s="8" customFormat="1" ht="12">
      <c r="A296" s="42">
        <f t="shared" si="319"/>
        <v>254</v>
      </c>
      <c r="B296" s="12" t="s">
        <v>282</v>
      </c>
      <c r="C296" s="12" t="s">
        <v>79</v>
      </c>
      <c r="D296" s="11" t="s">
        <v>27</v>
      </c>
      <c r="E296" s="11" t="s">
        <v>32</v>
      </c>
      <c r="F296" s="30">
        <v>44197</v>
      </c>
      <c r="G296" s="30">
        <v>44561</v>
      </c>
      <c r="H296" s="13">
        <v>34560</v>
      </c>
      <c r="I296" s="13">
        <v>0</v>
      </c>
      <c r="J296" s="13">
        <v>0</v>
      </c>
      <c r="K296" s="13">
        <f t="shared" si="310"/>
        <v>991.87199999999996</v>
      </c>
      <c r="L296" s="19">
        <f t="shared" si="311"/>
        <v>2453.7599999999998</v>
      </c>
      <c r="M296" s="19">
        <f t="shared" si="320"/>
        <v>397.44</v>
      </c>
      <c r="N296" s="13">
        <f t="shared" si="313"/>
        <v>1050.624</v>
      </c>
      <c r="O296" s="19">
        <f t="shared" si="314"/>
        <v>2450.3040000000001</v>
      </c>
      <c r="P296" s="13"/>
      <c r="Q296" s="19">
        <f t="shared" si="315"/>
        <v>7344</v>
      </c>
      <c r="R296" s="19">
        <v>0</v>
      </c>
      <c r="S296" s="19">
        <f t="shared" si="316"/>
        <v>2042.4960000000001</v>
      </c>
      <c r="T296" s="19">
        <f t="shared" si="317"/>
        <v>5301.5039999999999</v>
      </c>
      <c r="U296" s="43">
        <f t="shared" si="318"/>
        <v>32517.504000000001</v>
      </c>
      <c r="V296" s="64"/>
      <c r="W296" s="64"/>
    </row>
    <row r="297" spans="1:23" s="8" customFormat="1" ht="12">
      <c r="A297" s="42">
        <f t="shared" si="319"/>
        <v>255</v>
      </c>
      <c r="B297" s="12" t="s">
        <v>283</v>
      </c>
      <c r="C297" s="12" t="s">
        <v>79</v>
      </c>
      <c r="D297" s="11" t="s">
        <v>27</v>
      </c>
      <c r="E297" s="11" t="s">
        <v>32</v>
      </c>
      <c r="F297" s="30">
        <v>44197</v>
      </c>
      <c r="G297" s="30">
        <v>44561</v>
      </c>
      <c r="H297" s="13">
        <v>66000</v>
      </c>
      <c r="I297" s="13">
        <v>4615.76</v>
      </c>
      <c r="J297" s="13">
        <v>0</v>
      </c>
      <c r="K297" s="13">
        <f t="shared" si="310"/>
        <v>1894.2</v>
      </c>
      <c r="L297" s="19">
        <f t="shared" si="311"/>
        <v>4686</v>
      </c>
      <c r="M297" s="19">
        <f>62400*1.15%</f>
        <v>717.6</v>
      </c>
      <c r="N297" s="13">
        <f t="shared" si="313"/>
        <v>2006.4</v>
      </c>
      <c r="O297" s="19">
        <f t="shared" si="314"/>
        <v>4679.4000000000005</v>
      </c>
      <c r="P297" s="13"/>
      <c r="Q297" s="19">
        <f t="shared" si="315"/>
        <v>13983.600000000002</v>
      </c>
      <c r="R297" s="19">
        <v>0</v>
      </c>
      <c r="S297" s="19">
        <f t="shared" si="316"/>
        <v>8516.36</v>
      </c>
      <c r="T297" s="19">
        <f t="shared" si="317"/>
        <v>10083</v>
      </c>
      <c r="U297" s="43">
        <f t="shared" si="318"/>
        <v>57483.64</v>
      </c>
      <c r="V297" s="64"/>
      <c r="W297" s="64"/>
    </row>
    <row r="298" spans="1:23" s="8" customFormat="1" ht="12">
      <c r="A298" s="42">
        <f t="shared" si="319"/>
        <v>256</v>
      </c>
      <c r="B298" s="12" t="s">
        <v>284</v>
      </c>
      <c r="C298" s="12" t="s">
        <v>79</v>
      </c>
      <c r="D298" s="11" t="s">
        <v>27</v>
      </c>
      <c r="E298" s="11" t="s">
        <v>31</v>
      </c>
      <c r="F298" s="30">
        <v>44197</v>
      </c>
      <c r="G298" s="30">
        <v>44561</v>
      </c>
      <c r="H298" s="13">
        <v>12000</v>
      </c>
      <c r="I298" s="13">
        <v>0</v>
      </c>
      <c r="J298" s="13">
        <v>0</v>
      </c>
      <c r="K298" s="13">
        <f t="shared" si="310"/>
        <v>344.4</v>
      </c>
      <c r="L298" s="19">
        <f t="shared" si="311"/>
        <v>851.99999999999989</v>
      </c>
      <c r="M298" s="19">
        <f t="shared" si="320"/>
        <v>138</v>
      </c>
      <c r="N298" s="13">
        <f t="shared" si="313"/>
        <v>364.8</v>
      </c>
      <c r="O298" s="19">
        <f t="shared" si="314"/>
        <v>850.80000000000007</v>
      </c>
      <c r="P298" s="13"/>
      <c r="Q298" s="19">
        <f t="shared" si="315"/>
        <v>2550</v>
      </c>
      <c r="R298" s="19">
        <v>0</v>
      </c>
      <c r="S298" s="19">
        <f t="shared" si="316"/>
        <v>709.2</v>
      </c>
      <c r="T298" s="19">
        <f t="shared" si="317"/>
        <v>1840.8</v>
      </c>
      <c r="U298" s="43">
        <f t="shared" si="318"/>
        <v>11290.8</v>
      </c>
      <c r="V298" s="64"/>
      <c r="W298" s="64"/>
    </row>
    <row r="299" spans="1:23" s="8" customFormat="1" ht="12">
      <c r="A299" s="42">
        <f t="shared" si="319"/>
        <v>257</v>
      </c>
      <c r="B299" s="12" t="s">
        <v>285</v>
      </c>
      <c r="C299" s="12" t="s">
        <v>79</v>
      </c>
      <c r="D299" s="11" t="s">
        <v>27</v>
      </c>
      <c r="E299" s="11" t="s">
        <v>31</v>
      </c>
      <c r="F299" s="30">
        <v>44317</v>
      </c>
      <c r="G299" s="30">
        <v>44561</v>
      </c>
      <c r="H299" s="13">
        <v>104400</v>
      </c>
      <c r="I299" s="13">
        <v>13140.36</v>
      </c>
      <c r="J299" s="13">
        <v>0</v>
      </c>
      <c r="K299" s="13">
        <f t="shared" si="310"/>
        <v>2996.28</v>
      </c>
      <c r="L299" s="19">
        <f t="shared" si="311"/>
        <v>7412.4</v>
      </c>
      <c r="M299" s="19">
        <v>717.6</v>
      </c>
      <c r="N299" s="13">
        <f t="shared" si="313"/>
        <v>3173.76</v>
      </c>
      <c r="O299" s="19">
        <f t="shared" si="314"/>
        <v>7401.96</v>
      </c>
      <c r="P299" s="13"/>
      <c r="Q299" s="19">
        <f t="shared" si="315"/>
        <v>21702</v>
      </c>
      <c r="R299" s="19">
        <v>0</v>
      </c>
      <c r="S299" s="19">
        <f t="shared" si="316"/>
        <v>19310.400000000001</v>
      </c>
      <c r="T299" s="19">
        <f t="shared" si="317"/>
        <v>15531.96</v>
      </c>
      <c r="U299" s="43">
        <f t="shared" si="318"/>
        <v>85089.600000000006</v>
      </c>
      <c r="V299" s="64"/>
      <c r="W299" s="64"/>
    </row>
    <row r="300" spans="1:23" s="8" customFormat="1" ht="12">
      <c r="A300" s="42">
        <f t="shared" si="319"/>
        <v>258</v>
      </c>
      <c r="B300" s="12" t="s">
        <v>286</v>
      </c>
      <c r="C300" s="12" t="s">
        <v>79</v>
      </c>
      <c r="D300" s="11" t="s">
        <v>27</v>
      </c>
      <c r="E300" s="11" t="s">
        <v>32</v>
      </c>
      <c r="F300" s="30">
        <v>44197</v>
      </c>
      <c r="G300" s="30">
        <v>44561</v>
      </c>
      <c r="H300" s="13">
        <v>24000</v>
      </c>
      <c r="I300" s="13">
        <v>0</v>
      </c>
      <c r="J300" s="13">
        <v>0</v>
      </c>
      <c r="K300" s="13">
        <f t="shared" si="310"/>
        <v>688.8</v>
      </c>
      <c r="L300" s="19">
        <f t="shared" si="311"/>
        <v>1703.9999999999998</v>
      </c>
      <c r="M300" s="19">
        <f t="shared" si="320"/>
        <v>276</v>
      </c>
      <c r="N300" s="13">
        <f t="shared" si="313"/>
        <v>729.6</v>
      </c>
      <c r="O300" s="19">
        <f t="shared" si="314"/>
        <v>1701.6000000000001</v>
      </c>
      <c r="P300" s="13"/>
      <c r="Q300" s="19">
        <f t="shared" si="315"/>
        <v>5100</v>
      </c>
      <c r="R300" s="19">
        <v>0</v>
      </c>
      <c r="S300" s="19">
        <f t="shared" si="316"/>
        <v>1418.4</v>
      </c>
      <c r="T300" s="19">
        <f t="shared" si="317"/>
        <v>3681.6</v>
      </c>
      <c r="U300" s="43">
        <f t="shared" si="318"/>
        <v>22581.599999999999</v>
      </c>
      <c r="V300" s="64"/>
      <c r="W300" s="64"/>
    </row>
    <row r="301" spans="1:23" s="8" customFormat="1" ht="12">
      <c r="A301" s="42">
        <f t="shared" si="319"/>
        <v>259</v>
      </c>
      <c r="B301" s="12" t="s">
        <v>287</v>
      </c>
      <c r="C301" s="12" t="s">
        <v>79</v>
      </c>
      <c r="D301" s="11" t="s">
        <v>27</v>
      </c>
      <c r="E301" s="11" t="s">
        <v>31</v>
      </c>
      <c r="F301" s="30">
        <v>44197</v>
      </c>
      <c r="G301" s="30">
        <v>44561</v>
      </c>
      <c r="H301" s="13">
        <v>34560</v>
      </c>
      <c r="I301" s="13">
        <v>0</v>
      </c>
      <c r="J301" s="13">
        <v>0</v>
      </c>
      <c r="K301" s="13">
        <f t="shared" si="310"/>
        <v>991.87199999999996</v>
      </c>
      <c r="L301" s="19">
        <f t="shared" si="311"/>
        <v>2453.7599999999998</v>
      </c>
      <c r="M301" s="19">
        <f t="shared" si="320"/>
        <v>397.44</v>
      </c>
      <c r="N301" s="13">
        <f t="shared" si="313"/>
        <v>1050.624</v>
      </c>
      <c r="O301" s="19">
        <f t="shared" si="314"/>
        <v>2450.3040000000001</v>
      </c>
      <c r="P301" s="13"/>
      <c r="Q301" s="19">
        <f t="shared" si="315"/>
        <v>7344</v>
      </c>
      <c r="R301" s="19">
        <v>0</v>
      </c>
      <c r="S301" s="19">
        <f t="shared" si="316"/>
        <v>2042.4960000000001</v>
      </c>
      <c r="T301" s="19">
        <f t="shared" si="317"/>
        <v>5301.5039999999999</v>
      </c>
      <c r="U301" s="43">
        <f t="shared" si="318"/>
        <v>32517.504000000001</v>
      </c>
      <c r="V301" s="64"/>
      <c r="W301" s="64"/>
    </row>
    <row r="302" spans="1:23" s="8" customFormat="1" ht="12">
      <c r="A302" s="42">
        <f t="shared" si="319"/>
        <v>260</v>
      </c>
      <c r="B302" s="12" t="s">
        <v>288</v>
      </c>
      <c r="C302" s="12" t="s">
        <v>79</v>
      </c>
      <c r="D302" s="11" t="s">
        <v>27</v>
      </c>
      <c r="E302" s="11" t="s">
        <v>31</v>
      </c>
      <c r="F302" s="30">
        <v>44317</v>
      </c>
      <c r="G302" s="30">
        <v>44561</v>
      </c>
      <c r="H302" s="13">
        <v>32000</v>
      </c>
      <c r="I302" s="13">
        <v>0</v>
      </c>
      <c r="J302" s="13">
        <v>0</v>
      </c>
      <c r="K302" s="13">
        <f t="shared" si="310"/>
        <v>918.4</v>
      </c>
      <c r="L302" s="19">
        <f t="shared" si="311"/>
        <v>2272</v>
      </c>
      <c r="M302" s="19">
        <f t="shared" si="320"/>
        <v>368</v>
      </c>
      <c r="N302" s="13">
        <f t="shared" si="313"/>
        <v>972.8</v>
      </c>
      <c r="O302" s="19">
        <f t="shared" si="314"/>
        <v>2268.8000000000002</v>
      </c>
      <c r="P302" s="13"/>
      <c r="Q302" s="19">
        <f t="shared" si="315"/>
        <v>6800</v>
      </c>
      <c r="R302" s="19">
        <v>0</v>
      </c>
      <c r="S302" s="19">
        <f t="shared" si="316"/>
        <v>1891.1999999999998</v>
      </c>
      <c r="T302" s="19">
        <f t="shared" si="317"/>
        <v>4908.8</v>
      </c>
      <c r="U302" s="43">
        <f t="shared" si="318"/>
        <v>30108.799999999999</v>
      </c>
      <c r="V302" s="64"/>
      <c r="W302" s="64"/>
    </row>
    <row r="303" spans="1:23" s="8" customFormat="1" ht="12">
      <c r="A303" s="42">
        <f t="shared" si="319"/>
        <v>261</v>
      </c>
      <c r="B303" s="12" t="s">
        <v>289</v>
      </c>
      <c r="C303" s="12" t="s">
        <v>79</v>
      </c>
      <c r="D303" s="11" t="s">
        <v>27</v>
      </c>
      <c r="E303" s="11" t="s">
        <v>32</v>
      </c>
      <c r="F303" s="30">
        <v>44197</v>
      </c>
      <c r="G303" s="30">
        <v>44561</v>
      </c>
      <c r="H303" s="13">
        <v>22000</v>
      </c>
      <c r="I303" s="13">
        <v>0</v>
      </c>
      <c r="J303" s="13">
        <v>0</v>
      </c>
      <c r="K303" s="13">
        <f t="shared" si="310"/>
        <v>631.4</v>
      </c>
      <c r="L303" s="19">
        <f t="shared" si="311"/>
        <v>1561.9999999999998</v>
      </c>
      <c r="M303" s="19">
        <f t="shared" si="320"/>
        <v>253</v>
      </c>
      <c r="N303" s="13">
        <f t="shared" si="313"/>
        <v>668.8</v>
      </c>
      <c r="O303" s="19">
        <f t="shared" si="314"/>
        <v>1559.8000000000002</v>
      </c>
      <c r="P303" s="13"/>
      <c r="Q303" s="19">
        <f t="shared" si="315"/>
        <v>4675</v>
      </c>
      <c r="R303" s="19">
        <v>0</v>
      </c>
      <c r="S303" s="19">
        <f t="shared" si="316"/>
        <v>1300.1999999999998</v>
      </c>
      <c r="T303" s="19">
        <f t="shared" si="317"/>
        <v>3374.8</v>
      </c>
      <c r="U303" s="43">
        <f t="shared" si="318"/>
        <v>20699.8</v>
      </c>
      <c r="V303" s="64"/>
      <c r="W303" s="64"/>
    </row>
    <row r="304" spans="1:23" s="8" customFormat="1" ht="12">
      <c r="A304" s="42">
        <f t="shared" si="319"/>
        <v>262</v>
      </c>
      <c r="B304" s="12" t="s">
        <v>290</v>
      </c>
      <c r="C304" s="12" t="s">
        <v>79</v>
      </c>
      <c r="D304" s="11" t="s">
        <v>27</v>
      </c>
      <c r="E304" s="11" t="s">
        <v>32</v>
      </c>
      <c r="F304" s="30">
        <v>44317</v>
      </c>
      <c r="G304" s="30">
        <v>44561</v>
      </c>
      <c r="H304" s="13">
        <v>104400</v>
      </c>
      <c r="I304" s="13">
        <v>13140.36</v>
      </c>
      <c r="J304" s="13">
        <v>0</v>
      </c>
      <c r="K304" s="13">
        <f t="shared" si="310"/>
        <v>2996.28</v>
      </c>
      <c r="L304" s="19">
        <f t="shared" si="311"/>
        <v>7412.4</v>
      </c>
      <c r="M304" s="19">
        <f>62400*1.15%</f>
        <v>717.6</v>
      </c>
      <c r="N304" s="13">
        <f t="shared" si="313"/>
        <v>3173.76</v>
      </c>
      <c r="O304" s="19">
        <f t="shared" si="314"/>
        <v>7401.96</v>
      </c>
      <c r="P304" s="13"/>
      <c r="Q304" s="19">
        <f t="shared" si="315"/>
        <v>21702</v>
      </c>
      <c r="R304" s="19">
        <v>0</v>
      </c>
      <c r="S304" s="19">
        <f t="shared" si="316"/>
        <v>19310.400000000001</v>
      </c>
      <c r="T304" s="19">
        <f t="shared" si="317"/>
        <v>15531.96</v>
      </c>
      <c r="U304" s="43">
        <f t="shared" si="318"/>
        <v>85089.600000000006</v>
      </c>
      <c r="V304" s="64"/>
      <c r="W304" s="64"/>
    </row>
    <row r="305" spans="1:23" s="8" customFormat="1" ht="12">
      <c r="A305" s="42">
        <f t="shared" si="319"/>
        <v>263</v>
      </c>
      <c r="B305" s="12" t="s">
        <v>222</v>
      </c>
      <c r="C305" s="12" t="s">
        <v>79</v>
      </c>
      <c r="D305" s="11" t="s">
        <v>27</v>
      </c>
      <c r="E305" s="11" t="s">
        <v>32</v>
      </c>
      <c r="F305" s="30">
        <v>44197</v>
      </c>
      <c r="G305" s="30">
        <v>44561</v>
      </c>
      <c r="H305" s="13">
        <v>60000</v>
      </c>
      <c r="I305" s="13">
        <v>0</v>
      </c>
      <c r="J305" s="13">
        <v>0</v>
      </c>
      <c r="K305" s="13">
        <f t="shared" si="310"/>
        <v>1722</v>
      </c>
      <c r="L305" s="19">
        <f t="shared" si="311"/>
        <v>4260</v>
      </c>
      <c r="M305" s="19">
        <f t="shared" si="320"/>
        <v>690</v>
      </c>
      <c r="N305" s="13">
        <f t="shared" si="313"/>
        <v>1824</v>
      </c>
      <c r="O305" s="19">
        <f t="shared" si="314"/>
        <v>4254</v>
      </c>
      <c r="P305" s="13"/>
      <c r="Q305" s="19">
        <f t="shared" si="315"/>
        <v>12750</v>
      </c>
      <c r="R305" s="19">
        <v>0</v>
      </c>
      <c r="S305" s="19">
        <f t="shared" si="316"/>
        <v>3546</v>
      </c>
      <c r="T305" s="19">
        <f t="shared" si="317"/>
        <v>9204</v>
      </c>
      <c r="U305" s="43">
        <f t="shared" si="318"/>
        <v>56454</v>
      </c>
      <c r="V305" s="64"/>
      <c r="W305" s="64"/>
    </row>
    <row r="306" spans="1:23" s="8" customFormat="1" ht="12">
      <c r="A306" s="42">
        <f t="shared" si="319"/>
        <v>264</v>
      </c>
      <c r="B306" s="12" t="s">
        <v>291</v>
      </c>
      <c r="C306" s="12" t="s">
        <v>79</v>
      </c>
      <c r="D306" s="11" t="s">
        <v>27</v>
      </c>
      <c r="E306" s="11" t="s">
        <v>32</v>
      </c>
      <c r="F306" s="30">
        <v>44197</v>
      </c>
      <c r="G306" s="30">
        <v>44561</v>
      </c>
      <c r="H306" s="13">
        <v>30000</v>
      </c>
      <c r="I306" s="13">
        <v>0</v>
      </c>
      <c r="J306" s="13">
        <v>0</v>
      </c>
      <c r="K306" s="13">
        <f t="shared" si="310"/>
        <v>861</v>
      </c>
      <c r="L306" s="19">
        <f t="shared" si="311"/>
        <v>2130</v>
      </c>
      <c r="M306" s="19">
        <f t="shared" si="320"/>
        <v>345</v>
      </c>
      <c r="N306" s="13">
        <f t="shared" si="313"/>
        <v>912</v>
      </c>
      <c r="O306" s="19">
        <f t="shared" si="314"/>
        <v>2127</v>
      </c>
      <c r="P306" s="13"/>
      <c r="Q306" s="19">
        <f t="shared" si="315"/>
        <v>6375</v>
      </c>
      <c r="R306" s="19">
        <v>0</v>
      </c>
      <c r="S306" s="19">
        <f t="shared" si="316"/>
        <v>1773</v>
      </c>
      <c r="T306" s="19">
        <f t="shared" si="317"/>
        <v>4602</v>
      </c>
      <c r="U306" s="43">
        <f t="shared" si="318"/>
        <v>28227</v>
      </c>
      <c r="V306" s="64"/>
      <c r="W306" s="64"/>
    </row>
    <row r="307" spans="1:23" s="8" customFormat="1" ht="12">
      <c r="A307" s="42">
        <f t="shared" si="319"/>
        <v>265</v>
      </c>
      <c r="B307" s="12" t="s">
        <v>545</v>
      </c>
      <c r="C307" s="12" t="s">
        <v>79</v>
      </c>
      <c r="D307" s="11" t="s">
        <v>27</v>
      </c>
      <c r="E307" s="11" t="s">
        <v>31</v>
      </c>
      <c r="F307" s="30">
        <v>44440</v>
      </c>
      <c r="G307" s="30">
        <v>44561</v>
      </c>
      <c r="H307" s="13">
        <v>30000</v>
      </c>
      <c r="I307" s="13">
        <v>0</v>
      </c>
      <c r="J307" s="13"/>
      <c r="K307" s="13">
        <f t="shared" si="310"/>
        <v>861</v>
      </c>
      <c r="L307" s="19">
        <f t="shared" si="311"/>
        <v>2130</v>
      </c>
      <c r="M307" s="19">
        <f t="shared" si="320"/>
        <v>345</v>
      </c>
      <c r="N307" s="13">
        <f t="shared" si="313"/>
        <v>912</v>
      </c>
      <c r="O307" s="19">
        <f t="shared" si="314"/>
        <v>2127</v>
      </c>
      <c r="P307" s="13"/>
      <c r="Q307" s="19">
        <f t="shared" si="315"/>
        <v>6375</v>
      </c>
      <c r="R307" s="19">
        <v>0</v>
      </c>
      <c r="S307" s="19">
        <f t="shared" si="316"/>
        <v>1773</v>
      </c>
      <c r="T307" s="19">
        <f t="shared" si="317"/>
        <v>4602</v>
      </c>
      <c r="U307" s="43">
        <f t="shared" si="318"/>
        <v>28227</v>
      </c>
      <c r="V307" s="64"/>
      <c r="W307" s="64"/>
    </row>
    <row r="308" spans="1:23" s="8" customFormat="1" ht="12">
      <c r="A308" s="42">
        <f t="shared" si="319"/>
        <v>266</v>
      </c>
      <c r="B308" s="12" t="s">
        <v>292</v>
      </c>
      <c r="C308" s="12" t="s">
        <v>79</v>
      </c>
      <c r="D308" s="11" t="s">
        <v>27</v>
      </c>
      <c r="E308" s="11" t="s">
        <v>31</v>
      </c>
      <c r="F308" s="30">
        <v>44197</v>
      </c>
      <c r="G308" s="30">
        <v>44561</v>
      </c>
      <c r="H308" s="13">
        <v>30000</v>
      </c>
      <c r="I308" s="13">
        <v>0</v>
      </c>
      <c r="J308" s="13">
        <v>0</v>
      </c>
      <c r="K308" s="13">
        <f t="shared" si="310"/>
        <v>861</v>
      </c>
      <c r="L308" s="19">
        <f t="shared" si="311"/>
        <v>2130</v>
      </c>
      <c r="M308" s="19">
        <f t="shared" si="320"/>
        <v>345</v>
      </c>
      <c r="N308" s="13">
        <f t="shared" si="313"/>
        <v>912</v>
      </c>
      <c r="O308" s="19">
        <f t="shared" si="314"/>
        <v>2127</v>
      </c>
      <c r="P308" s="13"/>
      <c r="Q308" s="19">
        <f t="shared" si="315"/>
        <v>6375</v>
      </c>
      <c r="R308" s="19">
        <v>0</v>
      </c>
      <c r="S308" s="19">
        <f t="shared" si="316"/>
        <v>1773</v>
      </c>
      <c r="T308" s="19">
        <f t="shared" si="317"/>
        <v>4602</v>
      </c>
      <c r="U308" s="43">
        <f t="shared" si="318"/>
        <v>28227</v>
      </c>
      <c r="V308" s="64"/>
      <c r="W308" s="64"/>
    </row>
    <row r="309" spans="1:23" s="8" customFormat="1" ht="12">
      <c r="A309" s="42">
        <f t="shared" si="319"/>
        <v>267</v>
      </c>
      <c r="B309" s="12" t="s">
        <v>548</v>
      </c>
      <c r="C309" s="12" t="s">
        <v>79</v>
      </c>
      <c r="D309" s="11" t="s">
        <v>27</v>
      </c>
      <c r="E309" s="11" t="s">
        <v>31</v>
      </c>
      <c r="F309" s="30">
        <v>44440</v>
      </c>
      <c r="G309" s="30">
        <v>44561</v>
      </c>
      <c r="H309" s="13">
        <v>18000</v>
      </c>
      <c r="I309" s="13">
        <v>0</v>
      </c>
      <c r="J309" s="13"/>
      <c r="K309" s="13">
        <f t="shared" si="310"/>
        <v>516.6</v>
      </c>
      <c r="L309" s="19">
        <f t="shared" si="311"/>
        <v>1277.9999999999998</v>
      </c>
      <c r="M309" s="19">
        <f t="shared" si="320"/>
        <v>207</v>
      </c>
      <c r="N309" s="13">
        <f t="shared" si="313"/>
        <v>547.20000000000005</v>
      </c>
      <c r="O309" s="19">
        <f t="shared" si="314"/>
        <v>1276.2</v>
      </c>
      <c r="P309" s="13"/>
      <c r="Q309" s="19">
        <f t="shared" si="315"/>
        <v>3825</v>
      </c>
      <c r="R309" s="19">
        <v>0</v>
      </c>
      <c r="S309" s="19">
        <f t="shared" si="316"/>
        <v>1063.8000000000002</v>
      </c>
      <c r="T309" s="19">
        <f t="shared" si="317"/>
        <v>2761.2</v>
      </c>
      <c r="U309" s="43">
        <f t="shared" si="318"/>
        <v>16936.2</v>
      </c>
      <c r="V309" s="64"/>
      <c r="W309" s="64"/>
    </row>
    <row r="310" spans="1:23" s="8" customFormat="1" ht="12">
      <c r="A310" s="42">
        <f t="shared" si="319"/>
        <v>268</v>
      </c>
      <c r="B310" s="12" t="s">
        <v>293</v>
      </c>
      <c r="C310" s="12" t="s">
        <v>79</v>
      </c>
      <c r="D310" s="11" t="s">
        <v>27</v>
      </c>
      <c r="E310" s="11" t="s">
        <v>31</v>
      </c>
      <c r="F310" s="30">
        <v>44197</v>
      </c>
      <c r="G310" s="30">
        <v>44561</v>
      </c>
      <c r="H310" s="13">
        <v>30000</v>
      </c>
      <c r="I310" s="13">
        <v>0</v>
      </c>
      <c r="J310" s="13">
        <v>0</v>
      </c>
      <c r="K310" s="13">
        <f t="shared" si="310"/>
        <v>861</v>
      </c>
      <c r="L310" s="19">
        <f t="shared" si="311"/>
        <v>2130</v>
      </c>
      <c r="M310" s="19">
        <f t="shared" si="320"/>
        <v>345</v>
      </c>
      <c r="N310" s="13">
        <f t="shared" si="313"/>
        <v>912</v>
      </c>
      <c r="O310" s="19">
        <f t="shared" si="314"/>
        <v>2127</v>
      </c>
      <c r="P310" s="13"/>
      <c r="Q310" s="19">
        <f t="shared" si="315"/>
        <v>6375</v>
      </c>
      <c r="R310" s="19">
        <v>0</v>
      </c>
      <c r="S310" s="19">
        <f t="shared" si="316"/>
        <v>1773</v>
      </c>
      <c r="T310" s="19">
        <f t="shared" si="317"/>
        <v>4602</v>
      </c>
      <c r="U310" s="43">
        <f t="shared" si="318"/>
        <v>28227</v>
      </c>
      <c r="V310" s="64"/>
      <c r="W310" s="64"/>
    </row>
    <row r="311" spans="1:23" s="8" customFormat="1" ht="12">
      <c r="A311" s="42">
        <f t="shared" si="319"/>
        <v>269</v>
      </c>
      <c r="B311" s="12" t="s">
        <v>294</v>
      </c>
      <c r="C311" s="12" t="s">
        <v>79</v>
      </c>
      <c r="D311" s="11" t="s">
        <v>27</v>
      </c>
      <c r="E311" s="11" t="s">
        <v>31</v>
      </c>
      <c r="F311" s="30">
        <v>44197</v>
      </c>
      <c r="G311" s="30">
        <v>44561</v>
      </c>
      <c r="H311" s="13">
        <v>30000</v>
      </c>
      <c r="I311" s="13">
        <v>0</v>
      </c>
      <c r="J311" s="13">
        <v>0</v>
      </c>
      <c r="K311" s="13">
        <f t="shared" si="310"/>
        <v>861</v>
      </c>
      <c r="L311" s="19">
        <f t="shared" si="311"/>
        <v>2130</v>
      </c>
      <c r="M311" s="19">
        <f t="shared" si="320"/>
        <v>345</v>
      </c>
      <c r="N311" s="13">
        <f t="shared" si="313"/>
        <v>912</v>
      </c>
      <c r="O311" s="19">
        <f t="shared" si="314"/>
        <v>2127</v>
      </c>
      <c r="P311" s="13"/>
      <c r="Q311" s="19">
        <f t="shared" si="315"/>
        <v>6375</v>
      </c>
      <c r="R311" s="19">
        <v>0</v>
      </c>
      <c r="S311" s="19">
        <f t="shared" si="316"/>
        <v>1773</v>
      </c>
      <c r="T311" s="19">
        <f t="shared" si="317"/>
        <v>4602</v>
      </c>
      <c r="U311" s="43">
        <f t="shared" si="318"/>
        <v>28227</v>
      </c>
      <c r="V311" s="64"/>
      <c r="W311" s="64"/>
    </row>
    <row r="312" spans="1:23" s="8" customFormat="1" ht="12">
      <c r="A312" s="42">
        <f t="shared" si="319"/>
        <v>270</v>
      </c>
      <c r="B312" s="12" t="s">
        <v>295</v>
      </c>
      <c r="C312" s="12" t="s">
        <v>79</v>
      </c>
      <c r="D312" s="11" t="s">
        <v>27</v>
      </c>
      <c r="E312" s="11" t="s">
        <v>31</v>
      </c>
      <c r="F312" s="30">
        <v>44197</v>
      </c>
      <c r="G312" s="30">
        <v>44561</v>
      </c>
      <c r="H312" s="13">
        <v>80000</v>
      </c>
      <c r="I312" s="13">
        <v>7400.87</v>
      </c>
      <c r="J312" s="13">
        <v>0</v>
      </c>
      <c r="K312" s="13">
        <f t="shared" si="310"/>
        <v>2296</v>
      </c>
      <c r="L312" s="19">
        <f t="shared" si="311"/>
        <v>5679.9999999999991</v>
      </c>
      <c r="M312" s="19">
        <f t="shared" ref="M312" si="322">62400*1.15%</f>
        <v>717.6</v>
      </c>
      <c r="N312" s="13">
        <f t="shared" si="313"/>
        <v>2432</v>
      </c>
      <c r="O312" s="19">
        <f t="shared" si="314"/>
        <v>5672</v>
      </c>
      <c r="P312" s="13"/>
      <c r="Q312" s="19">
        <f t="shared" si="315"/>
        <v>16797.599999999999</v>
      </c>
      <c r="R312" s="19">
        <v>0</v>
      </c>
      <c r="S312" s="19">
        <f t="shared" si="316"/>
        <v>12128.869999999999</v>
      </c>
      <c r="T312" s="19">
        <f t="shared" si="317"/>
        <v>12069.599999999999</v>
      </c>
      <c r="U312" s="43">
        <f t="shared" si="318"/>
        <v>67871.13</v>
      </c>
      <c r="V312" s="64"/>
      <c r="W312" s="64"/>
    </row>
    <row r="313" spans="1:23" s="8" customFormat="1" ht="12">
      <c r="A313" s="42">
        <f t="shared" si="319"/>
        <v>271</v>
      </c>
      <c r="B313" s="12" t="s">
        <v>546</v>
      </c>
      <c r="C313" s="12" t="s">
        <v>79</v>
      </c>
      <c r="D313" s="11" t="s">
        <v>27</v>
      </c>
      <c r="E313" s="11" t="s">
        <v>31</v>
      </c>
      <c r="F313" s="30">
        <v>44440</v>
      </c>
      <c r="G313" s="30">
        <v>44561</v>
      </c>
      <c r="H313" s="13">
        <v>30000</v>
      </c>
      <c r="I313" s="13">
        <v>0</v>
      </c>
      <c r="J313" s="13"/>
      <c r="K313" s="13">
        <f t="shared" si="310"/>
        <v>861</v>
      </c>
      <c r="L313" s="19">
        <f t="shared" si="311"/>
        <v>2130</v>
      </c>
      <c r="M313" s="19">
        <f t="shared" si="320"/>
        <v>345</v>
      </c>
      <c r="N313" s="13">
        <f t="shared" si="313"/>
        <v>912</v>
      </c>
      <c r="O313" s="19">
        <f t="shared" si="314"/>
        <v>2127</v>
      </c>
      <c r="P313" s="13"/>
      <c r="Q313" s="19">
        <f t="shared" si="315"/>
        <v>6375</v>
      </c>
      <c r="R313" s="19">
        <v>0</v>
      </c>
      <c r="S313" s="19">
        <f t="shared" si="316"/>
        <v>1773</v>
      </c>
      <c r="T313" s="19">
        <f t="shared" si="317"/>
        <v>4602</v>
      </c>
      <c r="U313" s="43">
        <f t="shared" si="318"/>
        <v>28227</v>
      </c>
      <c r="V313" s="64"/>
      <c r="W313" s="64"/>
    </row>
    <row r="314" spans="1:23" s="8" customFormat="1" ht="12">
      <c r="A314" s="42">
        <f t="shared" si="319"/>
        <v>272</v>
      </c>
      <c r="B314" s="12" t="s">
        <v>296</v>
      </c>
      <c r="C314" s="12" t="s">
        <v>79</v>
      </c>
      <c r="D314" s="11" t="s">
        <v>27</v>
      </c>
      <c r="E314" s="11" t="s">
        <v>32</v>
      </c>
      <c r="F314" s="30">
        <v>44197</v>
      </c>
      <c r="G314" s="30">
        <v>44561</v>
      </c>
      <c r="H314" s="13">
        <v>12000</v>
      </c>
      <c r="I314" s="13">
        <v>0</v>
      </c>
      <c r="J314" s="13">
        <v>0</v>
      </c>
      <c r="K314" s="13">
        <f t="shared" si="310"/>
        <v>344.4</v>
      </c>
      <c r="L314" s="19">
        <f t="shared" si="311"/>
        <v>851.99999999999989</v>
      </c>
      <c r="M314" s="19">
        <f t="shared" si="320"/>
        <v>138</v>
      </c>
      <c r="N314" s="13">
        <f t="shared" si="313"/>
        <v>364.8</v>
      </c>
      <c r="O314" s="19">
        <f t="shared" si="314"/>
        <v>850.80000000000007</v>
      </c>
      <c r="P314" s="13"/>
      <c r="Q314" s="19">
        <f t="shared" si="315"/>
        <v>2550</v>
      </c>
      <c r="R314" s="19">
        <v>0</v>
      </c>
      <c r="S314" s="19">
        <f t="shared" si="316"/>
        <v>709.2</v>
      </c>
      <c r="T314" s="19">
        <f t="shared" si="317"/>
        <v>1840.8</v>
      </c>
      <c r="U314" s="43">
        <f t="shared" si="318"/>
        <v>11290.8</v>
      </c>
      <c r="V314" s="64"/>
      <c r="W314" s="64"/>
    </row>
    <row r="315" spans="1:23" s="8" customFormat="1" ht="12">
      <c r="A315" s="42">
        <f t="shared" si="319"/>
        <v>273</v>
      </c>
      <c r="B315" s="12" t="s">
        <v>297</v>
      </c>
      <c r="C315" s="12" t="s">
        <v>79</v>
      </c>
      <c r="D315" s="11" t="s">
        <v>27</v>
      </c>
      <c r="E315" s="11" t="s">
        <v>32</v>
      </c>
      <c r="F315" s="30">
        <v>44197</v>
      </c>
      <c r="G315" s="30">
        <v>44561</v>
      </c>
      <c r="H315" s="13">
        <v>46080</v>
      </c>
      <c r="I315" s="13">
        <v>1300.75</v>
      </c>
      <c r="J315" s="13">
        <v>0</v>
      </c>
      <c r="K315" s="13">
        <f t="shared" si="310"/>
        <v>1322.4960000000001</v>
      </c>
      <c r="L315" s="19">
        <f t="shared" si="311"/>
        <v>3271.68</v>
      </c>
      <c r="M315" s="19">
        <f t="shared" si="320"/>
        <v>529.91999999999996</v>
      </c>
      <c r="N315" s="13">
        <f t="shared" si="313"/>
        <v>1400.8320000000001</v>
      </c>
      <c r="O315" s="19">
        <f t="shared" si="314"/>
        <v>3267.0720000000001</v>
      </c>
      <c r="P315" s="13"/>
      <c r="Q315" s="19">
        <f t="shared" si="315"/>
        <v>9792</v>
      </c>
      <c r="R315" s="19">
        <v>0</v>
      </c>
      <c r="S315" s="19">
        <f t="shared" si="316"/>
        <v>4024.0780000000004</v>
      </c>
      <c r="T315" s="19">
        <f t="shared" si="317"/>
        <v>7068.6720000000005</v>
      </c>
      <c r="U315" s="43">
        <f t="shared" si="318"/>
        <v>42055.921999999999</v>
      </c>
      <c r="V315" s="64"/>
      <c r="W315" s="64"/>
    </row>
    <row r="316" spans="1:23" s="8" customFormat="1" ht="12">
      <c r="A316" s="42">
        <f t="shared" si="319"/>
        <v>274</v>
      </c>
      <c r="B316" s="12" t="s">
        <v>298</v>
      </c>
      <c r="C316" s="12" t="s">
        <v>79</v>
      </c>
      <c r="D316" s="11" t="s">
        <v>27</v>
      </c>
      <c r="E316" s="11" t="s">
        <v>32</v>
      </c>
      <c r="F316" s="30">
        <v>44197</v>
      </c>
      <c r="G316" s="30">
        <v>44561</v>
      </c>
      <c r="H316" s="13">
        <v>90480</v>
      </c>
      <c r="I316" s="13">
        <v>9866.0300000000007</v>
      </c>
      <c r="J316" s="13">
        <v>0</v>
      </c>
      <c r="K316" s="13">
        <f t="shared" si="310"/>
        <v>2596.7759999999998</v>
      </c>
      <c r="L316" s="19">
        <f t="shared" si="311"/>
        <v>6424.079999999999</v>
      </c>
      <c r="M316" s="19">
        <f t="shared" ref="M316:M318" si="323">62400*1.15%</f>
        <v>717.6</v>
      </c>
      <c r="N316" s="13">
        <f t="shared" si="313"/>
        <v>2750.5920000000001</v>
      </c>
      <c r="O316" s="19">
        <f t="shared" si="314"/>
        <v>6415.0320000000002</v>
      </c>
      <c r="P316" s="13"/>
      <c r="Q316" s="19">
        <f t="shared" si="315"/>
        <v>18904.080000000002</v>
      </c>
      <c r="R316" s="19">
        <v>0</v>
      </c>
      <c r="S316" s="19">
        <f t="shared" si="316"/>
        <v>15213.398000000001</v>
      </c>
      <c r="T316" s="19">
        <f t="shared" si="317"/>
        <v>13556.712</v>
      </c>
      <c r="U316" s="43">
        <f t="shared" si="318"/>
        <v>75266.601999999999</v>
      </c>
      <c r="V316" s="64"/>
      <c r="W316" s="64"/>
    </row>
    <row r="317" spans="1:23" s="8" customFormat="1" ht="12">
      <c r="A317" s="42">
        <f t="shared" si="319"/>
        <v>275</v>
      </c>
      <c r="B317" s="12" t="s">
        <v>299</v>
      </c>
      <c r="C317" s="12" t="s">
        <v>79</v>
      </c>
      <c r="D317" s="11" t="s">
        <v>27</v>
      </c>
      <c r="E317" s="11" t="s">
        <v>32</v>
      </c>
      <c r="F317" s="30">
        <v>44317</v>
      </c>
      <c r="G317" s="30">
        <v>44561</v>
      </c>
      <c r="H317" s="13">
        <v>104400</v>
      </c>
      <c r="I317" s="13">
        <v>13140.36</v>
      </c>
      <c r="J317" s="13">
        <v>0</v>
      </c>
      <c r="K317" s="13">
        <f t="shared" si="310"/>
        <v>2996.28</v>
      </c>
      <c r="L317" s="19">
        <f t="shared" si="311"/>
        <v>7412.4</v>
      </c>
      <c r="M317" s="19">
        <f t="shared" si="323"/>
        <v>717.6</v>
      </c>
      <c r="N317" s="13">
        <f t="shared" si="313"/>
        <v>3173.76</v>
      </c>
      <c r="O317" s="19">
        <f t="shared" si="314"/>
        <v>7401.96</v>
      </c>
      <c r="P317" s="13"/>
      <c r="Q317" s="19">
        <f t="shared" si="315"/>
        <v>21702</v>
      </c>
      <c r="R317" s="19">
        <v>0</v>
      </c>
      <c r="S317" s="19">
        <f t="shared" si="316"/>
        <v>19310.400000000001</v>
      </c>
      <c r="T317" s="19">
        <f t="shared" si="317"/>
        <v>15531.96</v>
      </c>
      <c r="U317" s="43">
        <f t="shared" si="318"/>
        <v>85089.600000000006</v>
      </c>
      <c r="V317" s="64"/>
      <c r="W317" s="64"/>
    </row>
    <row r="318" spans="1:23" s="8" customFormat="1" ht="12">
      <c r="A318" s="42">
        <f t="shared" si="319"/>
        <v>276</v>
      </c>
      <c r="B318" s="12" t="s">
        <v>300</v>
      </c>
      <c r="C318" s="12" t="s">
        <v>79</v>
      </c>
      <c r="D318" s="11" t="s">
        <v>27</v>
      </c>
      <c r="E318" s="11" t="s">
        <v>32</v>
      </c>
      <c r="F318" s="30">
        <v>44197</v>
      </c>
      <c r="G318" s="30">
        <v>44561</v>
      </c>
      <c r="H318" s="13">
        <v>74000</v>
      </c>
      <c r="I318" s="13">
        <v>6121.2</v>
      </c>
      <c r="J318" s="13">
        <v>0</v>
      </c>
      <c r="K318" s="13">
        <f t="shared" si="310"/>
        <v>2123.8000000000002</v>
      </c>
      <c r="L318" s="19">
        <f t="shared" si="311"/>
        <v>5253.9999999999991</v>
      </c>
      <c r="M318" s="19">
        <f t="shared" si="323"/>
        <v>717.6</v>
      </c>
      <c r="N318" s="13">
        <f t="shared" si="313"/>
        <v>2249.6</v>
      </c>
      <c r="O318" s="19">
        <f t="shared" si="314"/>
        <v>5246.6</v>
      </c>
      <c r="P318" s="13"/>
      <c r="Q318" s="19">
        <f t="shared" si="315"/>
        <v>15591.6</v>
      </c>
      <c r="R318" s="19">
        <v>0</v>
      </c>
      <c r="S318" s="19">
        <f t="shared" si="316"/>
        <v>10494.599999999999</v>
      </c>
      <c r="T318" s="19">
        <f t="shared" si="317"/>
        <v>11218.2</v>
      </c>
      <c r="U318" s="43">
        <f t="shared" si="318"/>
        <v>63505.4</v>
      </c>
      <c r="V318" s="64"/>
      <c r="W318" s="64"/>
    </row>
    <row r="319" spans="1:23" s="8" customFormat="1" ht="12">
      <c r="A319" s="42">
        <f t="shared" si="319"/>
        <v>277</v>
      </c>
      <c r="B319" s="12" t="s">
        <v>301</v>
      </c>
      <c r="C319" s="12" t="s">
        <v>79</v>
      </c>
      <c r="D319" s="11" t="s">
        <v>27</v>
      </c>
      <c r="E319" s="11" t="s">
        <v>32</v>
      </c>
      <c r="F319" s="30">
        <v>44197</v>
      </c>
      <c r="G319" s="30">
        <v>44561</v>
      </c>
      <c r="H319" s="13">
        <v>34560</v>
      </c>
      <c r="I319" s="13">
        <v>0</v>
      </c>
      <c r="J319" s="13">
        <v>0</v>
      </c>
      <c r="K319" s="13">
        <f t="shared" si="310"/>
        <v>991.87199999999996</v>
      </c>
      <c r="L319" s="19">
        <f t="shared" si="311"/>
        <v>2453.7599999999998</v>
      </c>
      <c r="M319" s="19">
        <f t="shared" si="320"/>
        <v>397.44</v>
      </c>
      <c r="N319" s="13">
        <f t="shared" si="313"/>
        <v>1050.624</v>
      </c>
      <c r="O319" s="19">
        <f t="shared" si="314"/>
        <v>2450.3040000000001</v>
      </c>
      <c r="P319" s="13"/>
      <c r="Q319" s="19">
        <f t="shared" si="315"/>
        <v>7344</v>
      </c>
      <c r="R319" s="19">
        <v>0</v>
      </c>
      <c r="S319" s="19">
        <f t="shared" si="316"/>
        <v>2042.4960000000001</v>
      </c>
      <c r="T319" s="19">
        <f t="shared" si="317"/>
        <v>5301.5039999999999</v>
      </c>
      <c r="U319" s="43">
        <f t="shared" si="318"/>
        <v>32517.504000000001</v>
      </c>
      <c r="V319" s="64"/>
      <c r="W319" s="64"/>
    </row>
    <row r="320" spans="1:23" s="8" customFormat="1" ht="12">
      <c r="A320" s="42">
        <f t="shared" si="319"/>
        <v>278</v>
      </c>
      <c r="B320" s="12" t="s">
        <v>302</v>
      </c>
      <c r="C320" s="12" t="s">
        <v>79</v>
      </c>
      <c r="D320" s="11" t="s">
        <v>27</v>
      </c>
      <c r="E320" s="11" t="s">
        <v>31</v>
      </c>
      <c r="F320" s="30">
        <v>44197</v>
      </c>
      <c r="G320" s="30">
        <v>44561</v>
      </c>
      <c r="H320" s="13">
        <v>30000</v>
      </c>
      <c r="I320" s="13">
        <v>0</v>
      </c>
      <c r="J320" s="13">
        <v>0</v>
      </c>
      <c r="K320" s="13">
        <f t="shared" si="310"/>
        <v>861</v>
      </c>
      <c r="L320" s="19">
        <f t="shared" si="311"/>
        <v>2130</v>
      </c>
      <c r="M320" s="19">
        <f t="shared" si="320"/>
        <v>345</v>
      </c>
      <c r="N320" s="13">
        <f t="shared" si="313"/>
        <v>912</v>
      </c>
      <c r="O320" s="19">
        <f t="shared" si="314"/>
        <v>2127</v>
      </c>
      <c r="P320" s="13"/>
      <c r="Q320" s="19">
        <f t="shared" si="315"/>
        <v>6375</v>
      </c>
      <c r="R320" s="19">
        <v>0</v>
      </c>
      <c r="S320" s="19">
        <f t="shared" si="316"/>
        <v>1773</v>
      </c>
      <c r="T320" s="19">
        <f t="shared" si="317"/>
        <v>4602</v>
      </c>
      <c r="U320" s="43">
        <f t="shared" si="318"/>
        <v>28227</v>
      </c>
      <c r="V320" s="64"/>
      <c r="W320" s="64"/>
    </row>
    <row r="321" spans="1:23" s="8" customFormat="1" ht="12">
      <c r="A321" s="42">
        <f t="shared" si="319"/>
        <v>279</v>
      </c>
      <c r="B321" s="12" t="s">
        <v>547</v>
      </c>
      <c r="C321" s="12" t="s">
        <v>79</v>
      </c>
      <c r="D321" s="11" t="s">
        <v>27</v>
      </c>
      <c r="E321" s="11" t="s">
        <v>31</v>
      </c>
      <c r="F321" s="30">
        <v>44440</v>
      </c>
      <c r="G321" s="30">
        <v>44561</v>
      </c>
      <c r="H321" s="13">
        <v>20000</v>
      </c>
      <c r="I321" s="13">
        <v>1854</v>
      </c>
      <c r="J321" s="13"/>
      <c r="K321" s="13">
        <f t="shared" si="310"/>
        <v>574</v>
      </c>
      <c r="L321" s="19">
        <f t="shared" si="311"/>
        <v>1419.9999999999998</v>
      </c>
      <c r="M321" s="19">
        <f t="shared" si="320"/>
        <v>230</v>
      </c>
      <c r="N321" s="13">
        <f t="shared" si="313"/>
        <v>608</v>
      </c>
      <c r="O321" s="19">
        <f t="shared" si="314"/>
        <v>1418</v>
      </c>
      <c r="P321" s="13"/>
      <c r="Q321" s="19">
        <f t="shared" si="315"/>
        <v>4250</v>
      </c>
      <c r="R321" s="19">
        <v>0</v>
      </c>
      <c r="S321" s="19">
        <f t="shared" si="316"/>
        <v>3036</v>
      </c>
      <c r="T321" s="19">
        <f t="shared" si="317"/>
        <v>3068</v>
      </c>
      <c r="U321" s="43">
        <f t="shared" si="318"/>
        <v>16964</v>
      </c>
      <c r="V321" s="64"/>
      <c r="W321" s="64"/>
    </row>
    <row r="322" spans="1:23" s="8" customFormat="1" ht="12">
      <c r="A322" s="42">
        <f t="shared" si="319"/>
        <v>280</v>
      </c>
      <c r="B322" s="12" t="s">
        <v>303</v>
      </c>
      <c r="C322" s="12" t="s">
        <v>79</v>
      </c>
      <c r="D322" s="11" t="s">
        <v>27</v>
      </c>
      <c r="E322" s="11" t="s">
        <v>32</v>
      </c>
      <c r="F322" s="30">
        <v>44228</v>
      </c>
      <c r="G322" s="30">
        <v>44561</v>
      </c>
      <c r="H322" s="13">
        <v>34560</v>
      </c>
      <c r="I322" s="13">
        <v>0</v>
      </c>
      <c r="J322" s="13">
        <v>0</v>
      </c>
      <c r="K322" s="13">
        <f t="shared" si="310"/>
        <v>991.87199999999996</v>
      </c>
      <c r="L322" s="19">
        <f t="shared" si="311"/>
        <v>2453.7599999999998</v>
      </c>
      <c r="M322" s="19">
        <f t="shared" si="320"/>
        <v>397.44</v>
      </c>
      <c r="N322" s="13">
        <f t="shared" si="313"/>
        <v>1050.624</v>
      </c>
      <c r="O322" s="19">
        <f t="shared" si="314"/>
        <v>2450.3040000000001</v>
      </c>
      <c r="P322" s="13"/>
      <c r="Q322" s="19">
        <f t="shared" si="315"/>
        <v>7344</v>
      </c>
      <c r="R322" s="19">
        <v>0</v>
      </c>
      <c r="S322" s="19">
        <f t="shared" si="316"/>
        <v>2042.4960000000001</v>
      </c>
      <c r="T322" s="19">
        <f t="shared" si="317"/>
        <v>5301.5039999999999</v>
      </c>
      <c r="U322" s="43">
        <f t="shared" si="318"/>
        <v>32517.504000000001</v>
      </c>
      <c r="V322" s="64"/>
      <c r="W322" s="64"/>
    </row>
    <row r="323" spans="1:23" s="8" customFormat="1" ht="12">
      <c r="A323" s="42">
        <f t="shared" si="319"/>
        <v>281</v>
      </c>
      <c r="B323" s="12" t="s">
        <v>304</v>
      </c>
      <c r="C323" s="12" t="s">
        <v>79</v>
      </c>
      <c r="D323" s="11" t="s">
        <v>27</v>
      </c>
      <c r="E323" s="11" t="s">
        <v>32</v>
      </c>
      <c r="F323" s="30">
        <v>44197</v>
      </c>
      <c r="G323" s="30">
        <v>44561</v>
      </c>
      <c r="H323" s="13">
        <v>50400</v>
      </c>
      <c r="I323" s="13">
        <v>1910.45</v>
      </c>
      <c r="J323" s="13">
        <v>0</v>
      </c>
      <c r="K323" s="13">
        <f t="shared" si="310"/>
        <v>1446.48</v>
      </c>
      <c r="L323" s="19">
        <f t="shared" si="311"/>
        <v>3578.3999999999996</v>
      </c>
      <c r="M323" s="19">
        <f t="shared" si="320"/>
        <v>579.6</v>
      </c>
      <c r="N323" s="13">
        <f t="shared" si="313"/>
        <v>1532.16</v>
      </c>
      <c r="O323" s="19">
        <f t="shared" si="314"/>
        <v>3573.36</v>
      </c>
      <c r="P323" s="13"/>
      <c r="Q323" s="19">
        <f t="shared" si="315"/>
        <v>10710</v>
      </c>
      <c r="R323" s="19">
        <v>0</v>
      </c>
      <c r="S323" s="19">
        <f t="shared" si="316"/>
        <v>4889.09</v>
      </c>
      <c r="T323" s="19">
        <f t="shared" si="317"/>
        <v>7731.36</v>
      </c>
      <c r="U323" s="43">
        <f t="shared" si="318"/>
        <v>45510.91</v>
      </c>
      <c r="V323" s="64"/>
      <c r="W323" s="64"/>
    </row>
    <row r="324" spans="1:23" s="8" customFormat="1" ht="12">
      <c r="A324" s="42">
        <f t="shared" si="319"/>
        <v>282</v>
      </c>
      <c r="B324" s="12" t="s">
        <v>305</v>
      </c>
      <c r="C324" s="12" t="s">
        <v>79</v>
      </c>
      <c r="D324" s="11" t="s">
        <v>27</v>
      </c>
      <c r="E324" s="11" t="s">
        <v>32</v>
      </c>
      <c r="F324" s="30">
        <v>44197</v>
      </c>
      <c r="G324" s="30">
        <v>44561</v>
      </c>
      <c r="H324" s="13">
        <v>24000</v>
      </c>
      <c r="I324" s="13">
        <v>0</v>
      </c>
      <c r="J324" s="13">
        <v>0</v>
      </c>
      <c r="K324" s="13">
        <f t="shared" si="310"/>
        <v>688.8</v>
      </c>
      <c r="L324" s="19">
        <f t="shared" si="311"/>
        <v>1703.9999999999998</v>
      </c>
      <c r="M324" s="19">
        <f t="shared" si="320"/>
        <v>276</v>
      </c>
      <c r="N324" s="13">
        <f t="shared" si="313"/>
        <v>729.6</v>
      </c>
      <c r="O324" s="19">
        <f t="shared" si="314"/>
        <v>1701.6000000000001</v>
      </c>
      <c r="P324" s="13"/>
      <c r="Q324" s="19">
        <f t="shared" si="315"/>
        <v>5100</v>
      </c>
      <c r="R324" s="19">
        <v>0</v>
      </c>
      <c r="S324" s="19">
        <f t="shared" si="316"/>
        <v>1418.4</v>
      </c>
      <c r="T324" s="19">
        <f t="shared" si="317"/>
        <v>3681.6</v>
      </c>
      <c r="U324" s="43">
        <f t="shared" si="318"/>
        <v>22581.599999999999</v>
      </c>
      <c r="V324" s="64"/>
      <c r="W324" s="64"/>
    </row>
    <row r="325" spans="1:23" s="8" customFormat="1" ht="12">
      <c r="A325" s="42">
        <f t="shared" si="319"/>
        <v>283</v>
      </c>
      <c r="B325" s="12" t="s">
        <v>306</v>
      </c>
      <c r="C325" s="12" t="s">
        <v>79</v>
      </c>
      <c r="D325" s="11" t="s">
        <v>27</v>
      </c>
      <c r="E325" s="11" t="s">
        <v>32</v>
      </c>
      <c r="F325" s="33">
        <v>44197</v>
      </c>
      <c r="G325" s="30">
        <v>44561</v>
      </c>
      <c r="H325" s="13">
        <v>24000</v>
      </c>
      <c r="I325" s="13">
        <v>0</v>
      </c>
      <c r="J325" s="13">
        <v>0</v>
      </c>
      <c r="K325" s="13">
        <f t="shared" si="310"/>
        <v>688.8</v>
      </c>
      <c r="L325" s="19">
        <f t="shared" si="311"/>
        <v>1703.9999999999998</v>
      </c>
      <c r="M325" s="19">
        <f t="shared" si="320"/>
        <v>276</v>
      </c>
      <c r="N325" s="13">
        <f t="shared" si="313"/>
        <v>729.6</v>
      </c>
      <c r="O325" s="19">
        <f t="shared" si="314"/>
        <v>1701.6000000000001</v>
      </c>
      <c r="P325" s="13"/>
      <c r="Q325" s="19">
        <f t="shared" si="315"/>
        <v>5100</v>
      </c>
      <c r="R325" s="19">
        <v>0</v>
      </c>
      <c r="S325" s="19">
        <f t="shared" si="316"/>
        <v>1418.4</v>
      </c>
      <c r="T325" s="19">
        <f t="shared" si="317"/>
        <v>3681.6</v>
      </c>
      <c r="U325" s="43">
        <f t="shared" si="318"/>
        <v>22581.599999999999</v>
      </c>
      <c r="V325" s="64"/>
      <c r="W325" s="64"/>
    </row>
    <row r="326" spans="1:23" s="8" customFormat="1" ht="12">
      <c r="A326" s="42">
        <f t="shared" si="319"/>
        <v>284</v>
      </c>
      <c r="B326" s="12" t="s">
        <v>307</v>
      </c>
      <c r="C326" s="12" t="s">
        <v>79</v>
      </c>
      <c r="D326" s="11" t="s">
        <v>27</v>
      </c>
      <c r="E326" s="11" t="s">
        <v>32</v>
      </c>
      <c r="F326" s="33">
        <v>44197</v>
      </c>
      <c r="G326" s="30">
        <v>44561</v>
      </c>
      <c r="H326" s="13">
        <v>30000</v>
      </c>
      <c r="I326" s="13">
        <v>0</v>
      </c>
      <c r="J326" s="13">
        <v>0</v>
      </c>
      <c r="K326" s="13">
        <f t="shared" si="310"/>
        <v>861</v>
      </c>
      <c r="L326" s="19">
        <f t="shared" si="311"/>
        <v>2130</v>
      </c>
      <c r="M326" s="19">
        <f t="shared" si="320"/>
        <v>345</v>
      </c>
      <c r="N326" s="13">
        <f t="shared" si="313"/>
        <v>912</v>
      </c>
      <c r="O326" s="19">
        <f t="shared" si="314"/>
        <v>2127</v>
      </c>
      <c r="P326" s="13"/>
      <c r="Q326" s="19">
        <f t="shared" si="315"/>
        <v>6375</v>
      </c>
      <c r="R326" s="19">
        <v>0</v>
      </c>
      <c r="S326" s="19">
        <f t="shared" si="316"/>
        <v>1773</v>
      </c>
      <c r="T326" s="19">
        <f t="shared" si="317"/>
        <v>4602</v>
      </c>
      <c r="U326" s="43">
        <f t="shared" si="318"/>
        <v>28227</v>
      </c>
      <c r="V326" s="64"/>
      <c r="W326" s="64"/>
    </row>
    <row r="327" spans="1:23" s="8" customFormat="1" ht="12">
      <c r="A327" s="42">
        <f t="shared" si="319"/>
        <v>285</v>
      </c>
      <c r="B327" s="12" t="s">
        <v>308</v>
      </c>
      <c r="C327" s="12" t="s">
        <v>79</v>
      </c>
      <c r="D327" s="11" t="s">
        <v>27</v>
      </c>
      <c r="E327" s="11" t="s">
        <v>31</v>
      </c>
      <c r="F327" s="33">
        <v>44197</v>
      </c>
      <c r="G327" s="30">
        <v>44561</v>
      </c>
      <c r="H327" s="13">
        <v>34560</v>
      </c>
      <c r="I327" s="13">
        <v>0</v>
      </c>
      <c r="J327" s="13">
        <v>0</v>
      </c>
      <c r="K327" s="13">
        <f t="shared" si="310"/>
        <v>991.87199999999996</v>
      </c>
      <c r="L327" s="19">
        <f t="shared" si="311"/>
        <v>2453.7599999999998</v>
      </c>
      <c r="M327" s="19">
        <f t="shared" si="320"/>
        <v>397.44</v>
      </c>
      <c r="N327" s="13">
        <f t="shared" si="313"/>
        <v>1050.624</v>
      </c>
      <c r="O327" s="19">
        <f t="shared" si="314"/>
        <v>2450.3040000000001</v>
      </c>
      <c r="P327" s="13"/>
      <c r="Q327" s="19">
        <f t="shared" si="315"/>
        <v>7344</v>
      </c>
      <c r="R327" s="19">
        <v>0</v>
      </c>
      <c r="S327" s="19">
        <f t="shared" si="316"/>
        <v>2042.4960000000001</v>
      </c>
      <c r="T327" s="19">
        <f t="shared" si="317"/>
        <v>5301.5039999999999</v>
      </c>
      <c r="U327" s="43">
        <f t="shared" si="318"/>
        <v>32517.504000000001</v>
      </c>
      <c r="V327" s="64"/>
      <c r="W327" s="64"/>
    </row>
    <row r="328" spans="1:23" s="8" customFormat="1" ht="12">
      <c r="A328" s="42">
        <f t="shared" si="319"/>
        <v>286</v>
      </c>
      <c r="B328" s="12" t="s">
        <v>309</v>
      </c>
      <c r="C328" s="12" t="s">
        <v>79</v>
      </c>
      <c r="D328" s="11" t="s">
        <v>27</v>
      </c>
      <c r="E328" s="11" t="s">
        <v>32</v>
      </c>
      <c r="F328" s="33">
        <v>44197</v>
      </c>
      <c r="G328" s="30">
        <v>44561</v>
      </c>
      <c r="H328" s="13">
        <v>34560</v>
      </c>
      <c r="I328" s="13">
        <v>0</v>
      </c>
      <c r="J328" s="13">
        <v>0</v>
      </c>
      <c r="K328" s="13">
        <f t="shared" si="310"/>
        <v>991.87199999999996</v>
      </c>
      <c r="L328" s="19">
        <f t="shared" si="311"/>
        <v>2453.7599999999998</v>
      </c>
      <c r="M328" s="19">
        <f t="shared" si="320"/>
        <v>397.44</v>
      </c>
      <c r="N328" s="13">
        <f t="shared" si="313"/>
        <v>1050.624</v>
      </c>
      <c r="O328" s="19">
        <f t="shared" si="314"/>
        <v>2450.3040000000001</v>
      </c>
      <c r="P328" s="13"/>
      <c r="Q328" s="19">
        <f t="shared" si="315"/>
        <v>7344</v>
      </c>
      <c r="R328" s="19">
        <v>0</v>
      </c>
      <c r="S328" s="19">
        <f t="shared" si="316"/>
        <v>2042.4960000000001</v>
      </c>
      <c r="T328" s="19">
        <f t="shared" si="317"/>
        <v>5301.5039999999999</v>
      </c>
      <c r="U328" s="43">
        <f t="shared" si="318"/>
        <v>32517.504000000001</v>
      </c>
      <c r="V328" s="64"/>
      <c r="W328" s="64"/>
    </row>
    <row r="329" spans="1:23" s="8" customFormat="1" ht="12">
      <c r="A329" s="42">
        <f t="shared" si="319"/>
        <v>287</v>
      </c>
      <c r="B329" s="12" t="s">
        <v>310</v>
      </c>
      <c r="C329" s="12" t="s">
        <v>79</v>
      </c>
      <c r="D329" s="11" t="s">
        <v>27</v>
      </c>
      <c r="E329" s="11" t="s">
        <v>32</v>
      </c>
      <c r="F329" s="33">
        <v>44197</v>
      </c>
      <c r="G329" s="30">
        <v>44561</v>
      </c>
      <c r="H329" s="13">
        <v>30000</v>
      </c>
      <c r="I329" s="13">
        <v>0</v>
      </c>
      <c r="J329" s="13">
        <v>0</v>
      </c>
      <c r="K329" s="13">
        <f t="shared" si="310"/>
        <v>861</v>
      </c>
      <c r="L329" s="19">
        <f t="shared" si="311"/>
        <v>2130</v>
      </c>
      <c r="M329" s="19">
        <f t="shared" si="320"/>
        <v>345</v>
      </c>
      <c r="N329" s="13">
        <f t="shared" si="313"/>
        <v>912</v>
      </c>
      <c r="O329" s="19">
        <f t="shared" si="314"/>
        <v>2127</v>
      </c>
      <c r="P329" s="13"/>
      <c r="Q329" s="19">
        <f t="shared" si="315"/>
        <v>6375</v>
      </c>
      <c r="R329" s="19">
        <v>0</v>
      </c>
      <c r="S329" s="19">
        <f t="shared" si="316"/>
        <v>1773</v>
      </c>
      <c r="T329" s="19">
        <f t="shared" si="317"/>
        <v>4602</v>
      </c>
      <c r="U329" s="43">
        <f t="shared" si="318"/>
        <v>28227</v>
      </c>
      <c r="V329" s="64"/>
      <c r="W329" s="64"/>
    </row>
    <row r="330" spans="1:23" s="8" customFormat="1" ht="12">
      <c r="A330" s="42">
        <f t="shared" si="319"/>
        <v>288</v>
      </c>
      <c r="B330" s="12" t="s">
        <v>311</v>
      </c>
      <c r="C330" s="12" t="s">
        <v>79</v>
      </c>
      <c r="D330" s="11" t="s">
        <v>27</v>
      </c>
      <c r="E330" s="11" t="s">
        <v>31</v>
      </c>
      <c r="F330" s="33">
        <v>44317</v>
      </c>
      <c r="G330" s="30">
        <v>44561</v>
      </c>
      <c r="H330" s="13">
        <v>90000</v>
      </c>
      <c r="I330" s="13">
        <v>9753.1200000000008</v>
      </c>
      <c r="J330" s="13">
        <v>0</v>
      </c>
      <c r="K330" s="13">
        <f t="shared" si="310"/>
        <v>2583</v>
      </c>
      <c r="L330" s="19">
        <f t="shared" si="311"/>
        <v>6389.9999999999991</v>
      </c>
      <c r="M330" s="19">
        <f t="shared" ref="M330" si="324">62400*1.15%</f>
        <v>717.6</v>
      </c>
      <c r="N330" s="13">
        <f t="shared" si="313"/>
        <v>2736</v>
      </c>
      <c r="O330" s="19">
        <f t="shared" si="314"/>
        <v>6381</v>
      </c>
      <c r="P330" s="13"/>
      <c r="Q330" s="19">
        <f t="shared" si="315"/>
        <v>18807.599999999999</v>
      </c>
      <c r="R330" s="19">
        <v>0</v>
      </c>
      <c r="S330" s="19">
        <f t="shared" si="316"/>
        <v>15072.12</v>
      </c>
      <c r="T330" s="19">
        <f t="shared" si="317"/>
        <v>13488.599999999999</v>
      </c>
      <c r="U330" s="43">
        <f t="shared" si="318"/>
        <v>74927.88</v>
      </c>
      <c r="V330" s="64"/>
      <c r="W330" s="64"/>
    </row>
    <row r="331" spans="1:23" s="8" customFormat="1" ht="12">
      <c r="A331" s="42">
        <f t="shared" si="319"/>
        <v>289</v>
      </c>
      <c r="B331" s="12" t="s">
        <v>312</v>
      </c>
      <c r="C331" s="12" t="s">
        <v>79</v>
      </c>
      <c r="D331" s="11" t="s">
        <v>27</v>
      </c>
      <c r="E331" s="11" t="s">
        <v>32</v>
      </c>
      <c r="F331" s="33">
        <v>44197</v>
      </c>
      <c r="G331" s="30">
        <v>44561</v>
      </c>
      <c r="H331" s="13">
        <v>40000</v>
      </c>
      <c r="I331" s="13">
        <v>0</v>
      </c>
      <c r="J331" s="13">
        <v>0</v>
      </c>
      <c r="K331" s="13">
        <f t="shared" si="310"/>
        <v>1148</v>
      </c>
      <c r="L331" s="19">
        <f t="shared" si="311"/>
        <v>2839.9999999999995</v>
      </c>
      <c r="M331" s="19">
        <f t="shared" si="320"/>
        <v>460</v>
      </c>
      <c r="N331" s="13">
        <f t="shared" si="313"/>
        <v>1216</v>
      </c>
      <c r="O331" s="19">
        <f t="shared" si="314"/>
        <v>2836</v>
      </c>
      <c r="P331" s="13"/>
      <c r="Q331" s="19">
        <f t="shared" si="315"/>
        <v>8500</v>
      </c>
      <c r="R331" s="19">
        <v>0</v>
      </c>
      <c r="S331" s="19">
        <f t="shared" si="316"/>
        <v>2364</v>
      </c>
      <c r="T331" s="19">
        <f t="shared" si="317"/>
        <v>6136</v>
      </c>
      <c r="U331" s="43">
        <f t="shared" si="318"/>
        <v>37636</v>
      </c>
      <c r="V331" s="64"/>
      <c r="W331" s="64"/>
    </row>
    <row r="332" spans="1:23" s="8" customFormat="1" ht="12">
      <c r="A332" s="42">
        <f t="shared" si="319"/>
        <v>290</v>
      </c>
      <c r="B332" s="12" t="s">
        <v>313</v>
      </c>
      <c r="C332" s="12" t="s">
        <v>79</v>
      </c>
      <c r="D332" s="11" t="s">
        <v>27</v>
      </c>
      <c r="E332" s="11" t="s">
        <v>32</v>
      </c>
      <c r="F332" s="33">
        <v>44197</v>
      </c>
      <c r="G332" s="30">
        <v>44561</v>
      </c>
      <c r="H332" s="13">
        <v>78000</v>
      </c>
      <c r="I332" s="13">
        <v>6930.42</v>
      </c>
      <c r="J332" s="13">
        <v>0</v>
      </c>
      <c r="K332" s="13">
        <f t="shared" si="310"/>
        <v>2238.6</v>
      </c>
      <c r="L332" s="19">
        <f t="shared" si="311"/>
        <v>5537.9999999999991</v>
      </c>
      <c r="M332" s="19">
        <f t="shared" ref="M332:M333" si="325">62400*1.15%</f>
        <v>717.6</v>
      </c>
      <c r="N332" s="13">
        <f t="shared" si="313"/>
        <v>2371.1999999999998</v>
      </c>
      <c r="O332" s="19">
        <f t="shared" si="314"/>
        <v>5530.2000000000007</v>
      </c>
      <c r="P332" s="13"/>
      <c r="Q332" s="19">
        <f t="shared" si="315"/>
        <v>16395.599999999999</v>
      </c>
      <c r="R332" s="19">
        <v>0</v>
      </c>
      <c r="S332" s="19">
        <f t="shared" si="316"/>
        <v>11540.22</v>
      </c>
      <c r="T332" s="19">
        <f t="shared" si="317"/>
        <v>11785.8</v>
      </c>
      <c r="U332" s="43">
        <f t="shared" si="318"/>
        <v>66459.78</v>
      </c>
      <c r="V332" s="64"/>
      <c r="W332" s="64"/>
    </row>
    <row r="333" spans="1:23" s="8" customFormat="1" ht="12">
      <c r="A333" s="42">
        <f t="shared" si="319"/>
        <v>291</v>
      </c>
      <c r="B333" s="12" t="s">
        <v>264</v>
      </c>
      <c r="C333" s="12" t="s">
        <v>79</v>
      </c>
      <c r="D333" s="11" t="s">
        <v>27</v>
      </c>
      <c r="E333" s="11" t="s">
        <v>31</v>
      </c>
      <c r="F333" s="33">
        <v>44197</v>
      </c>
      <c r="G333" s="30">
        <v>44561</v>
      </c>
      <c r="H333" s="13">
        <v>66000</v>
      </c>
      <c r="I333" s="13">
        <v>6930.42</v>
      </c>
      <c r="J333" s="13">
        <v>0</v>
      </c>
      <c r="K333" s="13">
        <f t="shared" si="310"/>
        <v>1894.2</v>
      </c>
      <c r="L333" s="19">
        <f t="shared" si="311"/>
        <v>4686</v>
      </c>
      <c r="M333" s="19">
        <f t="shared" si="325"/>
        <v>717.6</v>
      </c>
      <c r="N333" s="13">
        <f t="shared" si="313"/>
        <v>2006.4</v>
      </c>
      <c r="O333" s="19">
        <f t="shared" si="314"/>
        <v>4679.4000000000005</v>
      </c>
      <c r="P333" s="13"/>
      <c r="Q333" s="19">
        <f t="shared" si="315"/>
        <v>13983.600000000002</v>
      </c>
      <c r="R333" s="19">
        <v>0</v>
      </c>
      <c r="S333" s="19">
        <f t="shared" si="316"/>
        <v>10831.02</v>
      </c>
      <c r="T333" s="19">
        <f t="shared" si="317"/>
        <v>10083</v>
      </c>
      <c r="U333" s="43">
        <f t="shared" si="318"/>
        <v>55168.979999999996</v>
      </c>
      <c r="V333" s="64"/>
      <c r="W333" s="64"/>
    </row>
    <row r="334" spans="1:23" s="8" customFormat="1" ht="12">
      <c r="A334" s="42">
        <f t="shared" si="319"/>
        <v>292</v>
      </c>
      <c r="B334" s="12" t="s">
        <v>314</v>
      </c>
      <c r="C334" s="12" t="s">
        <v>79</v>
      </c>
      <c r="D334" s="11" t="s">
        <v>27</v>
      </c>
      <c r="E334" s="11" t="s">
        <v>32</v>
      </c>
      <c r="F334" s="33">
        <v>44197</v>
      </c>
      <c r="G334" s="30">
        <v>44561</v>
      </c>
      <c r="H334" s="13">
        <v>20000</v>
      </c>
      <c r="I334" s="13">
        <v>0</v>
      </c>
      <c r="J334" s="13">
        <v>0</v>
      </c>
      <c r="K334" s="13">
        <f t="shared" si="310"/>
        <v>574</v>
      </c>
      <c r="L334" s="19">
        <f t="shared" si="311"/>
        <v>1419.9999999999998</v>
      </c>
      <c r="M334" s="19">
        <f t="shared" si="320"/>
        <v>230</v>
      </c>
      <c r="N334" s="13">
        <f t="shared" si="313"/>
        <v>608</v>
      </c>
      <c r="O334" s="19">
        <f t="shared" si="314"/>
        <v>1418</v>
      </c>
      <c r="P334" s="13"/>
      <c r="Q334" s="19">
        <f t="shared" si="315"/>
        <v>4250</v>
      </c>
      <c r="R334" s="19">
        <v>0</v>
      </c>
      <c r="S334" s="19">
        <f t="shared" si="316"/>
        <v>1182</v>
      </c>
      <c r="T334" s="19">
        <f t="shared" si="317"/>
        <v>3068</v>
      </c>
      <c r="U334" s="43">
        <f t="shared" si="318"/>
        <v>18818</v>
      </c>
      <c r="V334" s="64"/>
      <c r="W334" s="64"/>
    </row>
    <row r="335" spans="1:23" s="8" customFormat="1" ht="12">
      <c r="A335" s="42">
        <f t="shared" si="319"/>
        <v>293</v>
      </c>
      <c r="B335" s="12" t="s">
        <v>315</v>
      </c>
      <c r="C335" s="12" t="s">
        <v>79</v>
      </c>
      <c r="D335" s="11" t="s">
        <v>27</v>
      </c>
      <c r="E335" s="11" t="s">
        <v>32</v>
      </c>
      <c r="F335" s="33">
        <v>44197</v>
      </c>
      <c r="G335" s="30">
        <v>44561</v>
      </c>
      <c r="H335" s="13">
        <v>34560</v>
      </c>
      <c r="I335" s="13">
        <v>0</v>
      </c>
      <c r="J335" s="13">
        <v>0</v>
      </c>
      <c r="K335" s="13">
        <f t="shared" si="310"/>
        <v>991.87199999999996</v>
      </c>
      <c r="L335" s="19">
        <f t="shared" si="311"/>
        <v>2453.7599999999998</v>
      </c>
      <c r="M335" s="19">
        <f t="shared" si="320"/>
        <v>397.44</v>
      </c>
      <c r="N335" s="13">
        <f t="shared" si="313"/>
        <v>1050.624</v>
      </c>
      <c r="O335" s="19">
        <f t="shared" si="314"/>
        <v>2450.3040000000001</v>
      </c>
      <c r="P335" s="13"/>
      <c r="Q335" s="19">
        <f t="shared" si="315"/>
        <v>7344</v>
      </c>
      <c r="R335" s="19">
        <v>0</v>
      </c>
      <c r="S335" s="19">
        <f t="shared" si="316"/>
        <v>2042.4960000000001</v>
      </c>
      <c r="T335" s="19">
        <f t="shared" si="317"/>
        <v>5301.5039999999999</v>
      </c>
      <c r="U335" s="43">
        <f t="shared" si="318"/>
        <v>32517.504000000001</v>
      </c>
      <c r="V335" s="64"/>
      <c r="W335" s="64"/>
    </row>
    <row r="336" spans="1:23" s="8" customFormat="1" ht="12">
      <c r="A336" s="42">
        <f t="shared" si="319"/>
        <v>294</v>
      </c>
      <c r="B336" s="12" t="s">
        <v>316</v>
      </c>
      <c r="C336" s="12" t="s">
        <v>79</v>
      </c>
      <c r="D336" s="11" t="s">
        <v>27</v>
      </c>
      <c r="E336" s="11" t="s">
        <v>32</v>
      </c>
      <c r="F336" s="30">
        <v>44197</v>
      </c>
      <c r="G336" s="30">
        <v>44561</v>
      </c>
      <c r="H336" s="13">
        <v>34560</v>
      </c>
      <c r="I336" s="13">
        <v>0</v>
      </c>
      <c r="J336" s="13">
        <v>0</v>
      </c>
      <c r="K336" s="13">
        <f t="shared" si="310"/>
        <v>991.87199999999996</v>
      </c>
      <c r="L336" s="19">
        <f t="shared" si="311"/>
        <v>2453.7599999999998</v>
      </c>
      <c r="M336" s="19">
        <f t="shared" si="320"/>
        <v>397.44</v>
      </c>
      <c r="N336" s="13">
        <f t="shared" si="313"/>
        <v>1050.624</v>
      </c>
      <c r="O336" s="19">
        <f t="shared" si="314"/>
        <v>2450.3040000000001</v>
      </c>
      <c r="P336" s="13"/>
      <c r="Q336" s="19">
        <f t="shared" si="315"/>
        <v>7344</v>
      </c>
      <c r="R336" s="19">
        <v>0</v>
      </c>
      <c r="S336" s="19">
        <f t="shared" si="316"/>
        <v>2042.4960000000001</v>
      </c>
      <c r="T336" s="19">
        <f t="shared" si="317"/>
        <v>5301.5039999999999</v>
      </c>
      <c r="U336" s="43">
        <f t="shared" si="318"/>
        <v>32517.504000000001</v>
      </c>
      <c r="V336" s="64"/>
      <c r="W336" s="64"/>
    </row>
    <row r="337" spans="1:23" s="8" customFormat="1" ht="12">
      <c r="A337" s="42">
        <f t="shared" si="319"/>
        <v>295</v>
      </c>
      <c r="B337" s="12" t="s">
        <v>317</v>
      </c>
      <c r="C337" s="12" t="s">
        <v>79</v>
      </c>
      <c r="D337" s="11" t="s">
        <v>27</v>
      </c>
      <c r="E337" s="25" t="s">
        <v>32</v>
      </c>
      <c r="F337" s="30">
        <v>44197</v>
      </c>
      <c r="G337" s="30">
        <v>44561</v>
      </c>
      <c r="H337" s="26">
        <v>24000</v>
      </c>
      <c r="I337" s="13">
        <v>0</v>
      </c>
      <c r="J337" s="13">
        <v>0</v>
      </c>
      <c r="K337" s="13">
        <f t="shared" si="310"/>
        <v>688.8</v>
      </c>
      <c r="L337" s="19">
        <f t="shared" si="311"/>
        <v>1703.9999999999998</v>
      </c>
      <c r="M337" s="19">
        <f t="shared" si="320"/>
        <v>276</v>
      </c>
      <c r="N337" s="13">
        <f t="shared" si="313"/>
        <v>729.6</v>
      </c>
      <c r="O337" s="19">
        <f t="shared" si="314"/>
        <v>1701.6000000000001</v>
      </c>
      <c r="P337" s="13"/>
      <c r="Q337" s="19">
        <f t="shared" si="315"/>
        <v>5100</v>
      </c>
      <c r="R337" s="19">
        <v>0</v>
      </c>
      <c r="S337" s="19">
        <f t="shared" si="316"/>
        <v>1418.4</v>
      </c>
      <c r="T337" s="19">
        <f t="shared" si="317"/>
        <v>3681.6</v>
      </c>
      <c r="U337" s="43">
        <f t="shared" si="318"/>
        <v>22581.599999999999</v>
      </c>
      <c r="V337" s="64"/>
      <c r="W337" s="64"/>
    </row>
    <row r="338" spans="1:23" s="8" customFormat="1" ht="12">
      <c r="A338" s="42">
        <f t="shared" si="319"/>
        <v>296</v>
      </c>
      <c r="B338" s="12" t="s">
        <v>318</v>
      </c>
      <c r="C338" s="12" t="s">
        <v>79</v>
      </c>
      <c r="D338" s="11" t="s">
        <v>27</v>
      </c>
      <c r="E338" s="25" t="s">
        <v>32</v>
      </c>
      <c r="F338" s="30">
        <v>44197</v>
      </c>
      <c r="G338" s="30">
        <v>44561</v>
      </c>
      <c r="H338" s="26">
        <v>34560</v>
      </c>
      <c r="I338" s="13">
        <v>0</v>
      </c>
      <c r="J338" s="13">
        <v>0</v>
      </c>
      <c r="K338" s="13">
        <f t="shared" si="310"/>
        <v>991.87199999999996</v>
      </c>
      <c r="L338" s="19">
        <f t="shared" si="311"/>
        <v>2453.7599999999998</v>
      </c>
      <c r="M338" s="19">
        <f t="shared" si="320"/>
        <v>397.44</v>
      </c>
      <c r="N338" s="13">
        <f t="shared" si="313"/>
        <v>1050.624</v>
      </c>
      <c r="O338" s="19">
        <f t="shared" si="314"/>
        <v>2450.3040000000001</v>
      </c>
      <c r="P338" s="13"/>
      <c r="Q338" s="19">
        <f t="shared" si="315"/>
        <v>7344</v>
      </c>
      <c r="R338" s="19">
        <v>0</v>
      </c>
      <c r="S338" s="19">
        <f t="shared" si="316"/>
        <v>2042.4960000000001</v>
      </c>
      <c r="T338" s="19">
        <f t="shared" si="317"/>
        <v>5301.5039999999999</v>
      </c>
      <c r="U338" s="43">
        <f t="shared" si="318"/>
        <v>32517.504000000001</v>
      </c>
      <c r="V338" s="64"/>
      <c r="W338" s="64"/>
    </row>
    <row r="339" spans="1:23" s="8" customFormat="1" ht="12">
      <c r="A339" s="42">
        <f t="shared" si="319"/>
        <v>297</v>
      </c>
      <c r="B339" s="12" t="s">
        <v>319</v>
      </c>
      <c r="C339" s="12" t="s">
        <v>79</v>
      </c>
      <c r="D339" s="11" t="s">
        <v>27</v>
      </c>
      <c r="E339" s="25" t="s">
        <v>32</v>
      </c>
      <c r="F339" s="30">
        <v>44197</v>
      </c>
      <c r="G339" s="30">
        <v>44561</v>
      </c>
      <c r="H339" s="26">
        <v>38000</v>
      </c>
      <c r="I339" s="13">
        <v>0</v>
      </c>
      <c r="J339" s="13">
        <v>0</v>
      </c>
      <c r="K339" s="13">
        <f t="shared" si="310"/>
        <v>1090.5999999999999</v>
      </c>
      <c r="L339" s="19">
        <f t="shared" si="311"/>
        <v>2697.9999999999995</v>
      </c>
      <c r="M339" s="19">
        <f t="shared" si="320"/>
        <v>437</v>
      </c>
      <c r="N339" s="13">
        <f t="shared" si="313"/>
        <v>1155.2</v>
      </c>
      <c r="O339" s="19">
        <f t="shared" si="314"/>
        <v>2694.2000000000003</v>
      </c>
      <c r="P339" s="13"/>
      <c r="Q339" s="19">
        <f t="shared" si="315"/>
        <v>8075</v>
      </c>
      <c r="R339" s="19">
        <v>0</v>
      </c>
      <c r="S339" s="19">
        <f t="shared" si="316"/>
        <v>2245.8000000000002</v>
      </c>
      <c r="T339" s="19">
        <f t="shared" si="317"/>
        <v>5829.2</v>
      </c>
      <c r="U339" s="43">
        <f t="shared" si="318"/>
        <v>35754.199999999997</v>
      </c>
      <c r="V339" s="64"/>
      <c r="W339" s="64"/>
    </row>
    <row r="340" spans="1:23">
      <c r="A340" s="83" t="s">
        <v>515</v>
      </c>
      <c r="B340" s="84"/>
      <c r="C340" s="84"/>
      <c r="D340" s="21"/>
      <c r="E340" s="21"/>
      <c r="F340" s="31"/>
      <c r="G340" s="31"/>
      <c r="H340" s="22"/>
      <c r="I340" s="22"/>
      <c r="J340" s="22"/>
      <c r="K340" s="22"/>
      <c r="L340" s="22"/>
      <c r="M340" s="22"/>
      <c r="N340" s="23"/>
      <c r="O340" s="22"/>
      <c r="P340" s="23"/>
      <c r="Q340" s="22"/>
      <c r="R340" s="22"/>
      <c r="S340" s="22"/>
      <c r="T340" s="24"/>
      <c r="U340" s="50"/>
      <c r="V340" s="64"/>
      <c r="W340" s="64"/>
    </row>
    <row r="341" spans="1:23" s="8" customFormat="1" ht="12">
      <c r="A341" s="51" t="s">
        <v>40</v>
      </c>
      <c r="B341" s="52"/>
      <c r="C341" s="52"/>
      <c r="D341" s="53"/>
      <c r="E341" s="53"/>
      <c r="F341" s="54"/>
      <c r="G341" s="54"/>
      <c r="H341" s="55"/>
      <c r="I341" s="55"/>
      <c r="J341" s="55"/>
      <c r="K341" s="55"/>
      <c r="L341" s="55"/>
      <c r="M341" s="55"/>
      <c r="N341" s="55"/>
      <c r="O341" s="55"/>
      <c r="P341" s="55"/>
      <c r="Q341" s="55"/>
      <c r="R341" s="55"/>
      <c r="S341" s="55"/>
      <c r="T341" s="55"/>
      <c r="U341" s="56"/>
      <c r="V341" s="64"/>
      <c r="W341" s="64"/>
    </row>
    <row r="342" spans="1:23" s="8" customFormat="1" ht="12">
      <c r="A342" s="42">
        <f>A339+1</f>
        <v>298</v>
      </c>
      <c r="B342" s="12" t="s">
        <v>320</v>
      </c>
      <c r="C342" s="12" t="s">
        <v>79</v>
      </c>
      <c r="D342" s="11" t="s">
        <v>27</v>
      </c>
      <c r="E342" s="11" t="s">
        <v>31</v>
      </c>
      <c r="F342" s="30">
        <v>44197</v>
      </c>
      <c r="G342" s="30">
        <v>44561</v>
      </c>
      <c r="H342" s="13">
        <v>38880</v>
      </c>
      <c r="I342" s="13">
        <v>284.58</v>
      </c>
      <c r="J342" s="13"/>
      <c r="K342" s="13">
        <f t="shared" ref="K342:K401" si="326">+H342*2.87%</f>
        <v>1115.856</v>
      </c>
      <c r="L342" s="19">
        <f t="shared" ref="L342:L401" si="327">H342*7.1%</f>
        <v>2760.4799999999996</v>
      </c>
      <c r="M342" s="19">
        <f t="shared" ref="M342:M400" si="328">H342*1.15%</f>
        <v>447.12</v>
      </c>
      <c r="N342" s="13">
        <f t="shared" ref="N342:N401" si="329">+H342*3.04%</f>
        <v>1181.952</v>
      </c>
      <c r="O342" s="19">
        <f t="shared" ref="O342:O401" si="330">H342*7.09%</f>
        <v>2756.5920000000001</v>
      </c>
      <c r="P342" s="13"/>
      <c r="Q342" s="19">
        <f t="shared" ref="Q342:Q401" si="331">K342+L342+M342+N342+O342</f>
        <v>8262</v>
      </c>
      <c r="R342" s="19">
        <v>0</v>
      </c>
      <c r="S342" s="19">
        <f t="shared" ref="S342:S401" si="332">+K342+N342+P342+R342+I342+J342</f>
        <v>2582.3879999999999</v>
      </c>
      <c r="T342" s="19">
        <f t="shared" ref="T342:T401" si="333">+O342+M342+L342</f>
        <v>5964.1919999999991</v>
      </c>
      <c r="U342" s="43">
        <f t="shared" ref="U342:U401" si="334">+H342-S342</f>
        <v>36297.612000000001</v>
      </c>
      <c r="V342" s="64"/>
      <c r="W342" s="64"/>
    </row>
    <row r="343" spans="1:23" s="8" customFormat="1" ht="12">
      <c r="A343" s="42">
        <f>A342+1</f>
        <v>299</v>
      </c>
      <c r="B343" s="12" t="s">
        <v>321</v>
      </c>
      <c r="C343" s="12" t="s">
        <v>79</v>
      </c>
      <c r="D343" s="11" t="s">
        <v>27</v>
      </c>
      <c r="E343" s="11" t="s">
        <v>31</v>
      </c>
      <c r="F343" s="30">
        <v>44197</v>
      </c>
      <c r="G343" s="30">
        <v>44561</v>
      </c>
      <c r="H343" s="13">
        <v>38880</v>
      </c>
      <c r="I343" s="13">
        <v>284.58</v>
      </c>
      <c r="J343" s="13"/>
      <c r="K343" s="13">
        <f t="shared" si="326"/>
        <v>1115.856</v>
      </c>
      <c r="L343" s="19">
        <f t="shared" si="327"/>
        <v>2760.4799999999996</v>
      </c>
      <c r="M343" s="19">
        <f t="shared" si="328"/>
        <v>447.12</v>
      </c>
      <c r="N343" s="13">
        <f t="shared" si="329"/>
        <v>1181.952</v>
      </c>
      <c r="O343" s="19">
        <f t="shared" si="330"/>
        <v>2756.5920000000001</v>
      </c>
      <c r="P343" s="13"/>
      <c r="Q343" s="19">
        <f t="shared" si="331"/>
        <v>8262</v>
      </c>
      <c r="R343" s="19">
        <v>0</v>
      </c>
      <c r="S343" s="19">
        <f t="shared" si="332"/>
        <v>2582.3879999999999</v>
      </c>
      <c r="T343" s="19">
        <f t="shared" si="333"/>
        <v>5964.1919999999991</v>
      </c>
      <c r="U343" s="43">
        <f t="shared" si="334"/>
        <v>36297.612000000001</v>
      </c>
      <c r="V343" s="64"/>
      <c r="W343" s="64"/>
    </row>
    <row r="344" spans="1:23" s="8" customFormat="1" ht="12">
      <c r="A344" s="42">
        <f t="shared" ref="A344:A407" si="335">A343+1</f>
        <v>300</v>
      </c>
      <c r="B344" s="12" t="s">
        <v>549</v>
      </c>
      <c r="C344" s="12" t="s">
        <v>79</v>
      </c>
      <c r="D344" s="11" t="s">
        <v>27</v>
      </c>
      <c r="E344" s="11" t="s">
        <v>31</v>
      </c>
      <c r="F344" s="30">
        <v>44440</v>
      </c>
      <c r="G344" s="30">
        <v>44561</v>
      </c>
      <c r="H344" s="13">
        <v>18000</v>
      </c>
      <c r="I344" s="13">
        <v>0</v>
      </c>
      <c r="J344" s="13"/>
      <c r="K344" s="13">
        <f t="shared" ref="K344" si="336">+H344*2.87%</f>
        <v>516.6</v>
      </c>
      <c r="L344" s="19">
        <f t="shared" ref="L344" si="337">H344*7.1%</f>
        <v>1277.9999999999998</v>
      </c>
      <c r="M344" s="19">
        <f t="shared" ref="M344" si="338">H344*1.15%</f>
        <v>207</v>
      </c>
      <c r="N344" s="13">
        <f t="shared" ref="N344" si="339">+H344*3.04%</f>
        <v>547.20000000000005</v>
      </c>
      <c r="O344" s="19">
        <f t="shared" ref="O344" si="340">H344*7.09%</f>
        <v>1276.2</v>
      </c>
      <c r="P344" s="13"/>
      <c r="Q344" s="19">
        <f t="shared" ref="Q344" si="341">K344+L344+M344+N344+O344</f>
        <v>3825</v>
      </c>
      <c r="R344" s="19">
        <v>0</v>
      </c>
      <c r="S344" s="19">
        <f t="shared" ref="S344" si="342">+K344+N344+P344+R344+I344+J344</f>
        <v>1063.8000000000002</v>
      </c>
      <c r="T344" s="19">
        <f t="shared" ref="T344" si="343">+O344+M344+L344</f>
        <v>2761.2</v>
      </c>
      <c r="U344" s="43">
        <f t="shared" ref="U344" si="344">+H344-S344</f>
        <v>16936.2</v>
      </c>
      <c r="V344" s="64"/>
      <c r="W344" s="64"/>
    </row>
    <row r="345" spans="1:23" s="8" customFormat="1" ht="12">
      <c r="A345" s="42">
        <f t="shared" si="335"/>
        <v>301</v>
      </c>
      <c r="B345" s="12" t="s">
        <v>322</v>
      </c>
      <c r="C345" s="12" t="s">
        <v>79</v>
      </c>
      <c r="D345" s="11" t="s">
        <v>27</v>
      </c>
      <c r="E345" s="11" t="s">
        <v>31</v>
      </c>
      <c r="F345" s="30">
        <v>44197</v>
      </c>
      <c r="G345" s="30">
        <v>44561</v>
      </c>
      <c r="H345" s="13">
        <v>10000</v>
      </c>
      <c r="I345" s="13">
        <v>0</v>
      </c>
      <c r="J345" s="13"/>
      <c r="K345" s="13">
        <f t="shared" si="326"/>
        <v>287</v>
      </c>
      <c r="L345" s="19">
        <f t="shared" si="327"/>
        <v>709.99999999999989</v>
      </c>
      <c r="M345" s="19">
        <f t="shared" si="328"/>
        <v>115</v>
      </c>
      <c r="N345" s="13">
        <f t="shared" si="329"/>
        <v>304</v>
      </c>
      <c r="O345" s="19">
        <f t="shared" si="330"/>
        <v>709</v>
      </c>
      <c r="P345" s="13"/>
      <c r="Q345" s="19">
        <f t="shared" si="331"/>
        <v>2125</v>
      </c>
      <c r="R345" s="19">
        <v>0</v>
      </c>
      <c r="S345" s="19">
        <f t="shared" si="332"/>
        <v>591</v>
      </c>
      <c r="T345" s="19">
        <f t="shared" si="333"/>
        <v>1534</v>
      </c>
      <c r="U345" s="43">
        <f t="shared" si="334"/>
        <v>9409</v>
      </c>
      <c r="V345" s="64"/>
      <c r="W345" s="64"/>
    </row>
    <row r="346" spans="1:23" s="8" customFormat="1" ht="12">
      <c r="A346" s="42">
        <f t="shared" si="335"/>
        <v>302</v>
      </c>
      <c r="B346" s="12" t="s">
        <v>323</v>
      </c>
      <c r="C346" s="12" t="s">
        <v>79</v>
      </c>
      <c r="D346" s="11" t="s">
        <v>27</v>
      </c>
      <c r="E346" s="11" t="s">
        <v>32</v>
      </c>
      <c r="F346" s="30">
        <v>44197</v>
      </c>
      <c r="G346" s="30">
        <v>44561</v>
      </c>
      <c r="H346" s="13">
        <v>30000</v>
      </c>
      <c r="I346" s="13">
        <v>0</v>
      </c>
      <c r="J346" s="13"/>
      <c r="K346" s="13">
        <f t="shared" si="326"/>
        <v>861</v>
      </c>
      <c r="L346" s="19">
        <f t="shared" si="327"/>
        <v>2130</v>
      </c>
      <c r="M346" s="19">
        <f t="shared" si="328"/>
        <v>345</v>
      </c>
      <c r="N346" s="13">
        <f t="shared" si="329"/>
        <v>912</v>
      </c>
      <c r="O346" s="19">
        <f t="shared" si="330"/>
        <v>2127</v>
      </c>
      <c r="P346" s="13"/>
      <c r="Q346" s="19">
        <f t="shared" si="331"/>
        <v>6375</v>
      </c>
      <c r="R346" s="19">
        <v>0</v>
      </c>
      <c r="S346" s="19">
        <f t="shared" si="332"/>
        <v>1773</v>
      </c>
      <c r="T346" s="19">
        <f t="shared" si="333"/>
        <v>4602</v>
      </c>
      <c r="U346" s="43">
        <f t="shared" si="334"/>
        <v>28227</v>
      </c>
      <c r="V346" s="64"/>
      <c r="W346" s="64"/>
    </row>
    <row r="347" spans="1:23" s="8" customFormat="1" ht="12">
      <c r="A347" s="42">
        <f t="shared" si="335"/>
        <v>303</v>
      </c>
      <c r="B347" s="12" t="s">
        <v>324</v>
      </c>
      <c r="C347" s="12" t="s">
        <v>79</v>
      </c>
      <c r="D347" s="11" t="s">
        <v>27</v>
      </c>
      <c r="E347" s="11" t="s">
        <v>31</v>
      </c>
      <c r="F347" s="30">
        <v>44197</v>
      </c>
      <c r="G347" s="30">
        <v>44561</v>
      </c>
      <c r="H347" s="13">
        <v>28800</v>
      </c>
      <c r="I347" s="13">
        <v>0</v>
      </c>
      <c r="J347" s="13"/>
      <c r="K347" s="13">
        <f t="shared" si="326"/>
        <v>826.56</v>
      </c>
      <c r="L347" s="19">
        <f t="shared" si="327"/>
        <v>2044.7999999999997</v>
      </c>
      <c r="M347" s="19">
        <f t="shared" si="328"/>
        <v>331.2</v>
      </c>
      <c r="N347" s="13">
        <f t="shared" si="329"/>
        <v>875.52</v>
      </c>
      <c r="O347" s="19">
        <f t="shared" si="330"/>
        <v>2041.92</v>
      </c>
      <c r="P347" s="13"/>
      <c r="Q347" s="19">
        <f t="shared" si="331"/>
        <v>6120</v>
      </c>
      <c r="R347" s="19">
        <v>0</v>
      </c>
      <c r="S347" s="19">
        <f t="shared" si="332"/>
        <v>1702.08</v>
      </c>
      <c r="T347" s="19">
        <f t="shared" si="333"/>
        <v>4417.92</v>
      </c>
      <c r="U347" s="43">
        <f t="shared" si="334"/>
        <v>27097.919999999998</v>
      </c>
      <c r="V347" s="64"/>
      <c r="W347" s="64"/>
    </row>
    <row r="348" spans="1:23" s="8" customFormat="1" ht="12">
      <c r="A348" s="42">
        <f t="shared" si="335"/>
        <v>304</v>
      </c>
      <c r="B348" s="12" t="s">
        <v>325</v>
      </c>
      <c r="C348" s="12" t="s">
        <v>79</v>
      </c>
      <c r="D348" s="11" t="s">
        <v>27</v>
      </c>
      <c r="E348" s="11" t="s">
        <v>31</v>
      </c>
      <c r="F348" s="30">
        <v>44317</v>
      </c>
      <c r="G348" s="30">
        <v>44561</v>
      </c>
      <c r="H348" s="13">
        <v>34800</v>
      </c>
      <c r="I348" s="13">
        <v>0</v>
      </c>
      <c r="J348" s="13"/>
      <c r="K348" s="13">
        <f t="shared" si="326"/>
        <v>998.76</v>
      </c>
      <c r="L348" s="19">
        <f t="shared" si="327"/>
        <v>2470.7999999999997</v>
      </c>
      <c r="M348" s="19">
        <f t="shared" si="328"/>
        <v>400.2</v>
      </c>
      <c r="N348" s="13">
        <f t="shared" si="329"/>
        <v>1057.92</v>
      </c>
      <c r="O348" s="19">
        <f t="shared" si="330"/>
        <v>2467.3200000000002</v>
      </c>
      <c r="P348" s="13"/>
      <c r="Q348" s="19">
        <f t="shared" si="331"/>
        <v>7395</v>
      </c>
      <c r="R348" s="19">
        <v>0</v>
      </c>
      <c r="S348" s="19">
        <f t="shared" si="332"/>
        <v>2056.6800000000003</v>
      </c>
      <c r="T348" s="19">
        <f t="shared" si="333"/>
        <v>5338.32</v>
      </c>
      <c r="U348" s="43">
        <f t="shared" si="334"/>
        <v>32743.32</v>
      </c>
      <c r="V348" s="64"/>
      <c r="W348" s="64"/>
    </row>
    <row r="349" spans="1:23" s="8" customFormat="1" ht="12">
      <c r="A349" s="42">
        <f t="shared" si="335"/>
        <v>305</v>
      </c>
      <c r="B349" s="12" t="s">
        <v>326</v>
      </c>
      <c r="C349" s="12" t="s">
        <v>79</v>
      </c>
      <c r="D349" s="11" t="s">
        <v>27</v>
      </c>
      <c r="E349" s="11" t="s">
        <v>32</v>
      </c>
      <c r="F349" s="30">
        <v>44197</v>
      </c>
      <c r="G349" s="30">
        <v>44561</v>
      </c>
      <c r="H349" s="13">
        <v>21600</v>
      </c>
      <c r="I349" s="13">
        <v>0</v>
      </c>
      <c r="J349" s="13"/>
      <c r="K349" s="13">
        <f t="shared" si="326"/>
        <v>619.91999999999996</v>
      </c>
      <c r="L349" s="19">
        <f t="shared" si="327"/>
        <v>1533.6</v>
      </c>
      <c r="M349" s="19">
        <f t="shared" si="328"/>
        <v>248.4</v>
      </c>
      <c r="N349" s="13">
        <f t="shared" si="329"/>
        <v>656.64</v>
      </c>
      <c r="O349" s="19">
        <f t="shared" si="330"/>
        <v>1531.44</v>
      </c>
      <c r="P349" s="13"/>
      <c r="Q349" s="19">
        <f t="shared" si="331"/>
        <v>4590</v>
      </c>
      <c r="R349" s="19">
        <v>0</v>
      </c>
      <c r="S349" s="19">
        <f t="shared" si="332"/>
        <v>1276.56</v>
      </c>
      <c r="T349" s="19">
        <f t="shared" si="333"/>
        <v>3313.44</v>
      </c>
      <c r="U349" s="43">
        <f t="shared" si="334"/>
        <v>20323.439999999999</v>
      </c>
      <c r="V349" s="64"/>
      <c r="W349" s="64"/>
    </row>
    <row r="350" spans="1:23" s="8" customFormat="1" ht="12">
      <c r="A350" s="42">
        <f t="shared" si="335"/>
        <v>306</v>
      </c>
      <c r="B350" s="12" t="s">
        <v>327</v>
      </c>
      <c r="C350" s="12" t="s">
        <v>79</v>
      </c>
      <c r="D350" s="11" t="s">
        <v>27</v>
      </c>
      <c r="E350" s="11" t="s">
        <v>32</v>
      </c>
      <c r="F350" s="30">
        <v>44197</v>
      </c>
      <c r="G350" s="30">
        <v>44561</v>
      </c>
      <c r="H350" s="13">
        <v>37440</v>
      </c>
      <c r="I350" s="13">
        <v>81.34</v>
      </c>
      <c r="J350" s="13"/>
      <c r="K350" s="13">
        <f t="shared" si="326"/>
        <v>1074.528</v>
      </c>
      <c r="L350" s="19">
        <f t="shared" si="327"/>
        <v>2658.24</v>
      </c>
      <c r="M350" s="19">
        <f t="shared" si="328"/>
        <v>430.56</v>
      </c>
      <c r="N350" s="13">
        <f t="shared" si="329"/>
        <v>1138.1759999999999</v>
      </c>
      <c r="O350" s="19">
        <f t="shared" si="330"/>
        <v>2654.4960000000001</v>
      </c>
      <c r="P350" s="13"/>
      <c r="Q350" s="19">
        <f t="shared" si="331"/>
        <v>7956.0000000000009</v>
      </c>
      <c r="R350" s="19">
        <v>0</v>
      </c>
      <c r="S350" s="19">
        <f t="shared" si="332"/>
        <v>2294.0439999999999</v>
      </c>
      <c r="T350" s="19">
        <f t="shared" si="333"/>
        <v>5743.2960000000003</v>
      </c>
      <c r="U350" s="43">
        <f t="shared" si="334"/>
        <v>35145.955999999998</v>
      </c>
      <c r="V350" s="64"/>
      <c r="W350" s="64"/>
    </row>
    <row r="351" spans="1:23" s="8" customFormat="1" ht="12">
      <c r="A351" s="42">
        <f t="shared" si="335"/>
        <v>307</v>
      </c>
      <c r="B351" s="12" t="s">
        <v>328</v>
      </c>
      <c r="C351" s="12" t="s">
        <v>79</v>
      </c>
      <c r="D351" s="11" t="s">
        <v>27</v>
      </c>
      <c r="E351" s="11" t="s">
        <v>31</v>
      </c>
      <c r="F351" s="30">
        <v>44197</v>
      </c>
      <c r="G351" s="30">
        <v>44561</v>
      </c>
      <c r="H351" s="13">
        <v>21600</v>
      </c>
      <c r="I351" s="13">
        <v>0</v>
      </c>
      <c r="J351" s="13"/>
      <c r="K351" s="13">
        <f t="shared" si="326"/>
        <v>619.91999999999996</v>
      </c>
      <c r="L351" s="19">
        <f t="shared" si="327"/>
        <v>1533.6</v>
      </c>
      <c r="M351" s="19">
        <f t="shared" si="328"/>
        <v>248.4</v>
      </c>
      <c r="N351" s="13">
        <f t="shared" si="329"/>
        <v>656.64</v>
      </c>
      <c r="O351" s="19">
        <f t="shared" si="330"/>
        <v>1531.44</v>
      </c>
      <c r="P351" s="13"/>
      <c r="Q351" s="19">
        <f t="shared" si="331"/>
        <v>4590</v>
      </c>
      <c r="R351" s="19">
        <v>0</v>
      </c>
      <c r="S351" s="19">
        <f t="shared" si="332"/>
        <v>1276.56</v>
      </c>
      <c r="T351" s="19">
        <f t="shared" si="333"/>
        <v>3313.44</v>
      </c>
      <c r="U351" s="43">
        <f t="shared" si="334"/>
        <v>20323.439999999999</v>
      </c>
      <c r="V351" s="64"/>
      <c r="W351" s="64"/>
    </row>
    <row r="352" spans="1:23" s="8" customFormat="1" ht="12">
      <c r="A352" s="42">
        <f t="shared" si="335"/>
        <v>308</v>
      </c>
      <c r="B352" s="12" t="s">
        <v>330</v>
      </c>
      <c r="C352" s="12" t="s">
        <v>79</v>
      </c>
      <c r="D352" s="11" t="s">
        <v>27</v>
      </c>
      <c r="E352" s="11" t="s">
        <v>32</v>
      </c>
      <c r="F352" s="30">
        <v>44197</v>
      </c>
      <c r="G352" s="30">
        <v>44561</v>
      </c>
      <c r="H352" s="13">
        <v>30000</v>
      </c>
      <c r="I352" s="13">
        <v>0</v>
      </c>
      <c r="J352" s="13"/>
      <c r="K352" s="13">
        <f t="shared" si="326"/>
        <v>861</v>
      </c>
      <c r="L352" s="19">
        <f t="shared" si="327"/>
        <v>2130</v>
      </c>
      <c r="M352" s="19">
        <f t="shared" si="328"/>
        <v>345</v>
      </c>
      <c r="N352" s="13">
        <f t="shared" si="329"/>
        <v>912</v>
      </c>
      <c r="O352" s="19">
        <f t="shared" si="330"/>
        <v>2127</v>
      </c>
      <c r="P352" s="13"/>
      <c r="Q352" s="19">
        <f t="shared" si="331"/>
        <v>6375</v>
      </c>
      <c r="R352" s="19">
        <v>0</v>
      </c>
      <c r="S352" s="19">
        <f t="shared" si="332"/>
        <v>1773</v>
      </c>
      <c r="T352" s="19">
        <f t="shared" si="333"/>
        <v>4602</v>
      </c>
      <c r="U352" s="43">
        <f t="shared" si="334"/>
        <v>28227</v>
      </c>
      <c r="V352" s="64"/>
      <c r="W352" s="64"/>
    </row>
    <row r="353" spans="1:23" s="8" customFormat="1" ht="12">
      <c r="A353" s="42">
        <f t="shared" si="335"/>
        <v>309</v>
      </c>
      <c r="B353" s="12" t="s">
        <v>331</v>
      </c>
      <c r="C353" s="12" t="s">
        <v>79</v>
      </c>
      <c r="D353" s="11" t="s">
        <v>27</v>
      </c>
      <c r="E353" s="11" t="s">
        <v>32</v>
      </c>
      <c r="F353" s="30">
        <v>44197</v>
      </c>
      <c r="G353" s="30">
        <v>44561</v>
      </c>
      <c r="H353" s="13">
        <v>32000</v>
      </c>
      <c r="I353" s="13">
        <v>0</v>
      </c>
      <c r="J353" s="13"/>
      <c r="K353" s="13">
        <f t="shared" si="326"/>
        <v>918.4</v>
      </c>
      <c r="L353" s="19">
        <f t="shared" si="327"/>
        <v>2272</v>
      </c>
      <c r="M353" s="19">
        <f t="shared" si="328"/>
        <v>368</v>
      </c>
      <c r="N353" s="13">
        <f t="shared" si="329"/>
        <v>972.8</v>
      </c>
      <c r="O353" s="19">
        <f t="shared" si="330"/>
        <v>2268.8000000000002</v>
      </c>
      <c r="P353" s="13"/>
      <c r="Q353" s="19">
        <f t="shared" si="331"/>
        <v>6800</v>
      </c>
      <c r="R353" s="19">
        <v>0</v>
      </c>
      <c r="S353" s="19">
        <f t="shared" si="332"/>
        <v>1891.1999999999998</v>
      </c>
      <c r="T353" s="19">
        <f t="shared" si="333"/>
        <v>4908.8</v>
      </c>
      <c r="U353" s="43">
        <f t="shared" si="334"/>
        <v>30108.799999999999</v>
      </c>
      <c r="V353" s="64"/>
      <c r="W353" s="64"/>
    </row>
    <row r="354" spans="1:23" s="8" customFormat="1" ht="12">
      <c r="A354" s="42">
        <f t="shared" si="335"/>
        <v>310</v>
      </c>
      <c r="B354" s="12" t="s">
        <v>332</v>
      </c>
      <c r="C354" s="12" t="s">
        <v>79</v>
      </c>
      <c r="D354" s="11" t="s">
        <v>27</v>
      </c>
      <c r="E354" s="11" t="s">
        <v>31</v>
      </c>
      <c r="F354" s="30">
        <v>44317</v>
      </c>
      <c r="G354" s="30">
        <v>44561</v>
      </c>
      <c r="H354" s="13">
        <v>104400</v>
      </c>
      <c r="I354" s="13">
        <v>13140.36</v>
      </c>
      <c r="J354" s="13"/>
      <c r="K354" s="13">
        <f t="shared" si="326"/>
        <v>2996.28</v>
      </c>
      <c r="L354" s="19">
        <f t="shared" si="327"/>
        <v>7412.4</v>
      </c>
      <c r="M354" s="19">
        <f t="shared" ref="M354" si="345">62400*1.15%</f>
        <v>717.6</v>
      </c>
      <c r="N354" s="13">
        <f t="shared" si="329"/>
        <v>3173.76</v>
      </c>
      <c r="O354" s="19">
        <f t="shared" si="330"/>
        <v>7401.96</v>
      </c>
      <c r="P354" s="13"/>
      <c r="Q354" s="19">
        <f t="shared" si="331"/>
        <v>21702</v>
      </c>
      <c r="R354" s="19">
        <v>0</v>
      </c>
      <c r="S354" s="19">
        <f t="shared" si="332"/>
        <v>19310.400000000001</v>
      </c>
      <c r="T354" s="19">
        <f t="shared" si="333"/>
        <v>15531.96</v>
      </c>
      <c r="U354" s="43">
        <f t="shared" si="334"/>
        <v>85089.600000000006</v>
      </c>
      <c r="V354" s="64"/>
      <c r="W354" s="64"/>
    </row>
    <row r="355" spans="1:23" s="8" customFormat="1" ht="12">
      <c r="A355" s="42">
        <f t="shared" si="335"/>
        <v>311</v>
      </c>
      <c r="B355" s="12" t="s">
        <v>333</v>
      </c>
      <c r="C355" s="12" t="s">
        <v>79</v>
      </c>
      <c r="D355" s="11" t="s">
        <v>27</v>
      </c>
      <c r="E355" s="11" t="s">
        <v>32</v>
      </c>
      <c r="F355" s="30">
        <v>44197</v>
      </c>
      <c r="G355" s="30">
        <v>44561</v>
      </c>
      <c r="H355" s="13">
        <v>36000</v>
      </c>
      <c r="I355" s="13">
        <v>0</v>
      </c>
      <c r="J355" s="13"/>
      <c r="K355" s="13">
        <f t="shared" si="326"/>
        <v>1033.2</v>
      </c>
      <c r="L355" s="19">
        <f t="shared" si="327"/>
        <v>2555.9999999999995</v>
      </c>
      <c r="M355" s="19">
        <f t="shared" si="328"/>
        <v>414</v>
      </c>
      <c r="N355" s="13">
        <f t="shared" si="329"/>
        <v>1094.4000000000001</v>
      </c>
      <c r="O355" s="19">
        <f t="shared" si="330"/>
        <v>2552.4</v>
      </c>
      <c r="P355" s="13"/>
      <c r="Q355" s="19">
        <f t="shared" si="331"/>
        <v>7650</v>
      </c>
      <c r="R355" s="19">
        <v>2710.12</v>
      </c>
      <c r="S355" s="19">
        <f t="shared" si="332"/>
        <v>4837.72</v>
      </c>
      <c r="T355" s="19">
        <f t="shared" si="333"/>
        <v>5522.4</v>
      </c>
      <c r="U355" s="43">
        <f t="shared" si="334"/>
        <v>31162.28</v>
      </c>
      <c r="V355" s="64"/>
      <c r="W355" s="64"/>
    </row>
    <row r="356" spans="1:23" s="8" customFormat="1" ht="12">
      <c r="A356" s="42">
        <f t="shared" si="335"/>
        <v>312</v>
      </c>
      <c r="B356" s="12" t="s">
        <v>528</v>
      </c>
      <c r="C356" s="12" t="s">
        <v>79</v>
      </c>
      <c r="D356" s="11" t="s">
        <v>27</v>
      </c>
      <c r="E356" s="11" t="s">
        <v>32</v>
      </c>
      <c r="F356" s="30">
        <v>44409</v>
      </c>
      <c r="G356" s="30">
        <v>44561</v>
      </c>
      <c r="H356" s="13">
        <v>30000</v>
      </c>
      <c r="I356" s="13">
        <v>0</v>
      </c>
      <c r="J356" s="13"/>
      <c r="K356" s="13">
        <f t="shared" si="326"/>
        <v>861</v>
      </c>
      <c r="L356" s="19">
        <f t="shared" si="327"/>
        <v>2130</v>
      </c>
      <c r="M356" s="19">
        <f t="shared" si="328"/>
        <v>345</v>
      </c>
      <c r="N356" s="13">
        <f t="shared" si="329"/>
        <v>912</v>
      </c>
      <c r="O356" s="19">
        <f t="shared" si="330"/>
        <v>2127</v>
      </c>
      <c r="P356" s="13"/>
      <c r="Q356" s="19">
        <f t="shared" si="331"/>
        <v>6375</v>
      </c>
      <c r="R356" s="19">
        <v>0</v>
      </c>
      <c r="S356" s="19">
        <f t="shared" si="332"/>
        <v>1773</v>
      </c>
      <c r="T356" s="19">
        <f t="shared" si="333"/>
        <v>4602</v>
      </c>
      <c r="U356" s="43">
        <f t="shared" si="334"/>
        <v>28227</v>
      </c>
      <c r="V356" s="64"/>
      <c r="W356" s="64"/>
    </row>
    <row r="357" spans="1:23" s="8" customFormat="1" ht="12">
      <c r="A357" s="42">
        <f t="shared" si="335"/>
        <v>313</v>
      </c>
      <c r="B357" s="12" t="s">
        <v>334</v>
      </c>
      <c r="C357" s="12" t="s">
        <v>79</v>
      </c>
      <c r="D357" s="11" t="s">
        <v>27</v>
      </c>
      <c r="E357" s="11" t="s">
        <v>32</v>
      </c>
      <c r="F357" s="30">
        <v>44197</v>
      </c>
      <c r="G357" s="30">
        <v>44561</v>
      </c>
      <c r="H357" s="13">
        <v>30000</v>
      </c>
      <c r="I357" s="13">
        <v>0</v>
      </c>
      <c r="J357" s="13"/>
      <c r="K357" s="13">
        <f t="shared" si="326"/>
        <v>861</v>
      </c>
      <c r="L357" s="19">
        <f t="shared" si="327"/>
        <v>2130</v>
      </c>
      <c r="M357" s="19">
        <f t="shared" si="328"/>
        <v>345</v>
      </c>
      <c r="N357" s="13">
        <f t="shared" si="329"/>
        <v>912</v>
      </c>
      <c r="O357" s="19">
        <f t="shared" si="330"/>
        <v>2127</v>
      </c>
      <c r="P357" s="13"/>
      <c r="Q357" s="19">
        <f t="shared" si="331"/>
        <v>6375</v>
      </c>
      <c r="R357" s="19">
        <v>0</v>
      </c>
      <c r="S357" s="19">
        <f t="shared" si="332"/>
        <v>1773</v>
      </c>
      <c r="T357" s="19">
        <f t="shared" si="333"/>
        <v>4602</v>
      </c>
      <c r="U357" s="43">
        <f t="shared" si="334"/>
        <v>28227</v>
      </c>
      <c r="V357" s="64"/>
      <c r="W357" s="64"/>
    </row>
    <row r="358" spans="1:23" s="8" customFormat="1" ht="12">
      <c r="A358" s="42">
        <f t="shared" si="335"/>
        <v>314</v>
      </c>
      <c r="B358" s="12" t="s">
        <v>335</v>
      </c>
      <c r="C358" s="12" t="s">
        <v>79</v>
      </c>
      <c r="D358" s="11" t="s">
        <v>27</v>
      </c>
      <c r="E358" s="11" t="s">
        <v>32</v>
      </c>
      <c r="F358" s="30">
        <v>44197</v>
      </c>
      <c r="G358" s="30">
        <v>44561</v>
      </c>
      <c r="H358" s="13">
        <v>34800</v>
      </c>
      <c r="I358" s="13">
        <v>0</v>
      </c>
      <c r="J358" s="13"/>
      <c r="K358" s="13">
        <f t="shared" si="326"/>
        <v>998.76</v>
      </c>
      <c r="L358" s="19">
        <f t="shared" si="327"/>
        <v>2470.7999999999997</v>
      </c>
      <c r="M358" s="19">
        <f t="shared" si="328"/>
        <v>400.2</v>
      </c>
      <c r="N358" s="13">
        <f t="shared" si="329"/>
        <v>1057.92</v>
      </c>
      <c r="O358" s="19">
        <f t="shared" si="330"/>
        <v>2467.3200000000002</v>
      </c>
      <c r="P358" s="13"/>
      <c r="Q358" s="19">
        <f t="shared" si="331"/>
        <v>7395</v>
      </c>
      <c r="R358" s="19">
        <v>0</v>
      </c>
      <c r="S358" s="19">
        <f t="shared" si="332"/>
        <v>2056.6800000000003</v>
      </c>
      <c r="T358" s="19">
        <f t="shared" si="333"/>
        <v>5338.32</v>
      </c>
      <c r="U358" s="43">
        <f t="shared" si="334"/>
        <v>32743.32</v>
      </c>
      <c r="V358" s="64"/>
      <c r="W358" s="64"/>
    </row>
    <row r="359" spans="1:23" s="8" customFormat="1" ht="12">
      <c r="A359" s="42">
        <f t="shared" si="335"/>
        <v>315</v>
      </c>
      <c r="B359" s="12" t="s">
        <v>336</v>
      </c>
      <c r="C359" s="12" t="s">
        <v>79</v>
      </c>
      <c r="D359" s="11" t="s">
        <v>27</v>
      </c>
      <c r="E359" s="11" t="s">
        <v>32</v>
      </c>
      <c r="F359" s="30">
        <v>44317</v>
      </c>
      <c r="G359" s="30">
        <v>44561</v>
      </c>
      <c r="H359" s="13">
        <v>22000</v>
      </c>
      <c r="I359" s="13">
        <v>0</v>
      </c>
      <c r="J359" s="13"/>
      <c r="K359" s="13">
        <f t="shared" si="326"/>
        <v>631.4</v>
      </c>
      <c r="L359" s="19">
        <f t="shared" si="327"/>
        <v>1561.9999999999998</v>
      </c>
      <c r="M359" s="19">
        <f t="shared" si="328"/>
        <v>253</v>
      </c>
      <c r="N359" s="13">
        <f t="shared" si="329"/>
        <v>668.8</v>
      </c>
      <c r="O359" s="19">
        <f t="shared" si="330"/>
        <v>1559.8000000000002</v>
      </c>
      <c r="P359" s="13"/>
      <c r="Q359" s="19">
        <f t="shared" si="331"/>
        <v>4675</v>
      </c>
      <c r="R359" s="19">
        <v>0</v>
      </c>
      <c r="S359" s="19">
        <f t="shared" si="332"/>
        <v>1300.1999999999998</v>
      </c>
      <c r="T359" s="19">
        <f t="shared" si="333"/>
        <v>3374.8</v>
      </c>
      <c r="U359" s="43">
        <f t="shared" si="334"/>
        <v>20699.8</v>
      </c>
      <c r="V359" s="64"/>
      <c r="W359" s="64"/>
    </row>
    <row r="360" spans="1:23" s="8" customFormat="1" ht="12">
      <c r="A360" s="42">
        <f t="shared" si="335"/>
        <v>316</v>
      </c>
      <c r="B360" s="12" t="s">
        <v>337</v>
      </c>
      <c r="C360" s="12" t="s">
        <v>79</v>
      </c>
      <c r="D360" s="11" t="s">
        <v>27</v>
      </c>
      <c r="E360" s="11" t="s">
        <v>32</v>
      </c>
      <c r="F360" s="30">
        <v>44197</v>
      </c>
      <c r="G360" s="30">
        <v>44561</v>
      </c>
      <c r="H360" s="13">
        <v>2000</v>
      </c>
      <c r="I360" s="13">
        <v>0</v>
      </c>
      <c r="J360" s="13"/>
      <c r="K360" s="13">
        <f t="shared" si="326"/>
        <v>57.4</v>
      </c>
      <c r="L360" s="19">
        <f t="shared" si="327"/>
        <v>142</v>
      </c>
      <c r="M360" s="19">
        <f t="shared" si="328"/>
        <v>23</v>
      </c>
      <c r="N360" s="13">
        <f t="shared" si="329"/>
        <v>60.8</v>
      </c>
      <c r="O360" s="19">
        <f t="shared" si="330"/>
        <v>141.80000000000001</v>
      </c>
      <c r="P360" s="13"/>
      <c r="Q360" s="19">
        <f t="shared" si="331"/>
        <v>425</v>
      </c>
      <c r="R360" s="19">
        <v>0</v>
      </c>
      <c r="S360" s="19">
        <f t="shared" si="332"/>
        <v>118.19999999999999</v>
      </c>
      <c r="T360" s="19">
        <f t="shared" si="333"/>
        <v>306.8</v>
      </c>
      <c r="U360" s="43">
        <f t="shared" si="334"/>
        <v>1881.8</v>
      </c>
      <c r="V360" s="64"/>
      <c r="W360" s="64"/>
    </row>
    <row r="361" spans="1:23" s="8" customFormat="1" ht="12">
      <c r="A361" s="42">
        <f t="shared" si="335"/>
        <v>317</v>
      </c>
      <c r="B361" s="12" t="s">
        <v>338</v>
      </c>
      <c r="C361" s="12" t="s">
        <v>79</v>
      </c>
      <c r="D361" s="11" t="s">
        <v>27</v>
      </c>
      <c r="E361" s="11" t="s">
        <v>32</v>
      </c>
      <c r="F361" s="30">
        <v>44317</v>
      </c>
      <c r="G361" s="30">
        <v>44561</v>
      </c>
      <c r="H361" s="13">
        <v>72000</v>
      </c>
      <c r="I361" s="13">
        <v>5744.84</v>
      </c>
      <c r="J361" s="13"/>
      <c r="K361" s="13">
        <f t="shared" si="326"/>
        <v>2066.4</v>
      </c>
      <c r="L361" s="19">
        <f t="shared" si="327"/>
        <v>5111.9999999999991</v>
      </c>
      <c r="M361" s="19">
        <f t="shared" ref="M361" si="346">62400*1.15%</f>
        <v>717.6</v>
      </c>
      <c r="N361" s="13">
        <f t="shared" si="329"/>
        <v>2188.8000000000002</v>
      </c>
      <c r="O361" s="19">
        <f t="shared" si="330"/>
        <v>5104.8</v>
      </c>
      <c r="P361" s="13"/>
      <c r="Q361" s="19">
        <f t="shared" si="331"/>
        <v>15189.599999999999</v>
      </c>
      <c r="R361" s="19">
        <v>0</v>
      </c>
      <c r="S361" s="19">
        <f t="shared" si="332"/>
        <v>10000.040000000001</v>
      </c>
      <c r="T361" s="19">
        <f t="shared" si="333"/>
        <v>10934.4</v>
      </c>
      <c r="U361" s="43">
        <f t="shared" si="334"/>
        <v>61999.96</v>
      </c>
      <c r="V361" s="64"/>
      <c r="W361" s="64"/>
    </row>
    <row r="362" spans="1:23" s="8" customFormat="1" ht="12">
      <c r="A362" s="42">
        <f t="shared" si="335"/>
        <v>318</v>
      </c>
      <c r="B362" s="12" t="s">
        <v>339</v>
      </c>
      <c r="C362" s="12" t="s">
        <v>79</v>
      </c>
      <c r="D362" s="11" t="s">
        <v>27</v>
      </c>
      <c r="E362" s="11" t="s">
        <v>31</v>
      </c>
      <c r="F362" s="30">
        <v>44197</v>
      </c>
      <c r="G362" s="30">
        <v>44561</v>
      </c>
      <c r="H362" s="13">
        <v>37440</v>
      </c>
      <c r="I362" s="13">
        <v>81.34</v>
      </c>
      <c r="J362" s="13"/>
      <c r="K362" s="13">
        <f t="shared" si="326"/>
        <v>1074.528</v>
      </c>
      <c r="L362" s="19">
        <f t="shared" si="327"/>
        <v>2658.24</v>
      </c>
      <c r="M362" s="19">
        <f t="shared" si="328"/>
        <v>430.56</v>
      </c>
      <c r="N362" s="13">
        <f t="shared" si="329"/>
        <v>1138.1759999999999</v>
      </c>
      <c r="O362" s="19">
        <f t="shared" si="330"/>
        <v>2654.4960000000001</v>
      </c>
      <c r="P362" s="13"/>
      <c r="Q362" s="19">
        <f t="shared" si="331"/>
        <v>7956.0000000000009</v>
      </c>
      <c r="R362" s="19">
        <v>0</v>
      </c>
      <c r="S362" s="19">
        <f t="shared" si="332"/>
        <v>2294.0439999999999</v>
      </c>
      <c r="T362" s="19">
        <f t="shared" si="333"/>
        <v>5743.2960000000003</v>
      </c>
      <c r="U362" s="43">
        <f t="shared" si="334"/>
        <v>35145.955999999998</v>
      </c>
      <c r="V362" s="64"/>
      <c r="W362" s="64"/>
    </row>
    <row r="363" spans="1:23" s="8" customFormat="1" ht="12">
      <c r="A363" s="42">
        <f t="shared" si="335"/>
        <v>319</v>
      </c>
      <c r="B363" s="12" t="s">
        <v>340</v>
      </c>
      <c r="C363" s="12" t="s">
        <v>79</v>
      </c>
      <c r="D363" s="11" t="s">
        <v>27</v>
      </c>
      <c r="E363" s="11" t="s">
        <v>32</v>
      </c>
      <c r="F363" s="30">
        <v>44197</v>
      </c>
      <c r="G363" s="30">
        <v>44561</v>
      </c>
      <c r="H363" s="13">
        <v>24000</v>
      </c>
      <c r="I363" s="13">
        <v>0</v>
      </c>
      <c r="J363" s="13"/>
      <c r="K363" s="13">
        <f t="shared" si="326"/>
        <v>688.8</v>
      </c>
      <c r="L363" s="19">
        <f t="shared" si="327"/>
        <v>1703.9999999999998</v>
      </c>
      <c r="M363" s="19">
        <f t="shared" si="328"/>
        <v>276</v>
      </c>
      <c r="N363" s="13">
        <f t="shared" si="329"/>
        <v>729.6</v>
      </c>
      <c r="O363" s="19">
        <f t="shared" si="330"/>
        <v>1701.6000000000001</v>
      </c>
      <c r="P363" s="13"/>
      <c r="Q363" s="19">
        <f t="shared" si="331"/>
        <v>5100</v>
      </c>
      <c r="R363" s="19">
        <v>0</v>
      </c>
      <c r="S363" s="19">
        <f t="shared" si="332"/>
        <v>1418.4</v>
      </c>
      <c r="T363" s="19">
        <f t="shared" si="333"/>
        <v>3681.6</v>
      </c>
      <c r="U363" s="43">
        <f t="shared" si="334"/>
        <v>22581.599999999999</v>
      </c>
      <c r="V363" s="64"/>
      <c r="W363" s="64"/>
    </row>
    <row r="364" spans="1:23" s="8" customFormat="1" ht="12">
      <c r="A364" s="42">
        <f t="shared" si="335"/>
        <v>320</v>
      </c>
      <c r="B364" s="12" t="s">
        <v>341</v>
      </c>
      <c r="C364" s="12" t="s">
        <v>79</v>
      </c>
      <c r="D364" s="11" t="s">
        <v>27</v>
      </c>
      <c r="E364" s="11" t="s">
        <v>31</v>
      </c>
      <c r="F364" s="30">
        <v>44197</v>
      </c>
      <c r="G364" s="30">
        <v>44561</v>
      </c>
      <c r="H364" s="13">
        <v>33120</v>
      </c>
      <c r="I364" s="13">
        <v>0</v>
      </c>
      <c r="J364" s="13"/>
      <c r="K364" s="13">
        <f t="shared" si="326"/>
        <v>950.54399999999998</v>
      </c>
      <c r="L364" s="19">
        <f t="shared" si="327"/>
        <v>2351.52</v>
      </c>
      <c r="M364" s="19">
        <f t="shared" si="328"/>
        <v>380.88</v>
      </c>
      <c r="N364" s="13">
        <f t="shared" si="329"/>
        <v>1006.848</v>
      </c>
      <c r="O364" s="19">
        <f t="shared" si="330"/>
        <v>2348.2080000000001</v>
      </c>
      <c r="P364" s="13">
        <v>1190.1199999999999</v>
      </c>
      <c r="Q364" s="19">
        <f t="shared" si="331"/>
        <v>7038</v>
      </c>
      <c r="R364" s="19">
        <v>0</v>
      </c>
      <c r="S364" s="19">
        <f t="shared" si="332"/>
        <v>3147.5119999999997</v>
      </c>
      <c r="T364" s="19">
        <f t="shared" si="333"/>
        <v>5080.6080000000002</v>
      </c>
      <c r="U364" s="43">
        <f t="shared" si="334"/>
        <v>29972.488000000001</v>
      </c>
      <c r="V364" s="64"/>
      <c r="W364" s="64"/>
    </row>
    <row r="365" spans="1:23" s="8" customFormat="1" ht="12">
      <c r="A365" s="42">
        <f t="shared" si="335"/>
        <v>321</v>
      </c>
      <c r="B365" s="12" t="s">
        <v>342</v>
      </c>
      <c r="C365" s="12" t="s">
        <v>79</v>
      </c>
      <c r="D365" s="11" t="s">
        <v>27</v>
      </c>
      <c r="E365" s="11" t="s">
        <v>32</v>
      </c>
      <c r="F365" s="30">
        <v>44197</v>
      </c>
      <c r="G365" s="30">
        <v>44561</v>
      </c>
      <c r="H365" s="13">
        <v>30000</v>
      </c>
      <c r="I365" s="13">
        <v>0</v>
      </c>
      <c r="J365" s="13"/>
      <c r="K365" s="13">
        <f t="shared" si="326"/>
        <v>861</v>
      </c>
      <c r="L365" s="19">
        <f t="shared" si="327"/>
        <v>2130</v>
      </c>
      <c r="M365" s="19">
        <f t="shared" si="328"/>
        <v>345</v>
      </c>
      <c r="N365" s="13">
        <f t="shared" si="329"/>
        <v>912</v>
      </c>
      <c r="O365" s="19">
        <f t="shared" si="330"/>
        <v>2127</v>
      </c>
      <c r="P365" s="13"/>
      <c r="Q365" s="19">
        <f t="shared" si="331"/>
        <v>6375</v>
      </c>
      <c r="R365" s="19">
        <v>0</v>
      </c>
      <c r="S365" s="19">
        <f t="shared" si="332"/>
        <v>1773</v>
      </c>
      <c r="T365" s="19">
        <f t="shared" si="333"/>
        <v>4602</v>
      </c>
      <c r="U365" s="43">
        <f t="shared" si="334"/>
        <v>28227</v>
      </c>
      <c r="V365" s="64"/>
      <c r="W365" s="64"/>
    </row>
    <row r="366" spans="1:23" s="8" customFormat="1" ht="12">
      <c r="A366" s="42">
        <f t="shared" si="335"/>
        <v>322</v>
      </c>
      <c r="B366" s="12" t="s">
        <v>343</v>
      </c>
      <c r="C366" s="12" t="s">
        <v>79</v>
      </c>
      <c r="D366" s="11" t="s">
        <v>27</v>
      </c>
      <c r="E366" s="11" t="s">
        <v>31</v>
      </c>
      <c r="F366" s="30">
        <v>44197</v>
      </c>
      <c r="G366" s="30">
        <v>44561</v>
      </c>
      <c r="H366" s="13">
        <v>32000</v>
      </c>
      <c r="I366" s="13">
        <v>0</v>
      </c>
      <c r="J366" s="13"/>
      <c r="K366" s="13">
        <f t="shared" si="326"/>
        <v>918.4</v>
      </c>
      <c r="L366" s="19">
        <f t="shared" si="327"/>
        <v>2272</v>
      </c>
      <c r="M366" s="19">
        <f t="shared" si="328"/>
        <v>368</v>
      </c>
      <c r="N366" s="13">
        <f t="shared" si="329"/>
        <v>972.8</v>
      </c>
      <c r="O366" s="19">
        <f t="shared" si="330"/>
        <v>2268.8000000000002</v>
      </c>
      <c r="P366" s="13"/>
      <c r="Q366" s="19">
        <f t="shared" si="331"/>
        <v>6800</v>
      </c>
      <c r="R366" s="19">
        <v>0</v>
      </c>
      <c r="S366" s="19">
        <f t="shared" si="332"/>
        <v>1891.1999999999998</v>
      </c>
      <c r="T366" s="19">
        <f t="shared" si="333"/>
        <v>4908.8</v>
      </c>
      <c r="U366" s="43">
        <f t="shared" si="334"/>
        <v>30108.799999999999</v>
      </c>
      <c r="V366" s="64"/>
      <c r="W366" s="64"/>
    </row>
    <row r="367" spans="1:23" s="8" customFormat="1" ht="12">
      <c r="A367" s="42">
        <f t="shared" si="335"/>
        <v>323</v>
      </c>
      <c r="B367" s="12" t="s">
        <v>344</v>
      </c>
      <c r="C367" s="12" t="s">
        <v>79</v>
      </c>
      <c r="D367" s="11" t="s">
        <v>27</v>
      </c>
      <c r="E367" s="11" t="s">
        <v>32</v>
      </c>
      <c r="F367" s="30">
        <v>44317</v>
      </c>
      <c r="G367" s="30">
        <v>44561</v>
      </c>
      <c r="H367" s="13">
        <v>12000</v>
      </c>
      <c r="I367" s="13">
        <v>0</v>
      </c>
      <c r="J367" s="13"/>
      <c r="K367" s="13">
        <f t="shared" si="326"/>
        <v>344.4</v>
      </c>
      <c r="L367" s="19">
        <f t="shared" si="327"/>
        <v>851.99999999999989</v>
      </c>
      <c r="M367" s="19">
        <f t="shared" si="328"/>
        <v>138</v>
      </c>
      <c r="N367" s="13">
        <f t="shared" si="329"/>
        <v>364.8</v>
      </c>
      <c r="O367" s="19">
        <f t="shared" si="330"/>
        <v>850.80000000000007</v>
      </c>
      <c r="P367" s="13"/>
      <c r="Q367" s="19">
        <f t="shared" si="331"/>
        <v>2550</v>
      </c>
      <c r="R367" s="19">
        <v>0</v>
      </c>
      <c r="S367" s="19">
        <f t="shared" si="332"/>
        <v>709.2</v>
      </c>
      <c r="T367" s="19">
        <f t="shared" si="333"/>
        <v>1840.8</v>
      </c>
      <c r="U367" s="43">
        <f t="shared" si="334"/>
        <v>11290.8</v>
      </c>
      <c r="V367" s="64"/>
      <c r="W367" s="64"/>
    </row>
    <row r="368" spans="1:23" s="8" customFormat="1" ht="12">
      <c r="A368" s="42">
        <f t="shared" si="335"/>
        <v>324</v>
      </c>
      <c r="B368" s="12" t="s">
        <v>345</v>
      </c>
      <c r="C368" s="12" t="s">
        <v>79</v>
      </c>
      <c r="D368" s="11" t="s">
        <v>27</v>
      </c>
      <c r="E368" s="11" t="s">
        <v>31</v>
      </c>
      <c r="F368" s="30">
        <v>44317</v>
      </c>
      <c r="G368" s="30">
        <v>44561</v>
      </c>
      <c r="H368" s="13">
        <v>34800</v>
      </c>
      <c r="I368" s="13">
        <v>0</v>
      </c>
      <c r="J368" s="13"/>
      <c r="K368" s="13">
        <f t="shared" si="326"/>
        <v>998.76</v>
      </c>
      <c r="L368" s="19">
        <f t="shared" si="327"/>
        <v>2470.7999999999997</v>
      </c>
      <c r="M368" s="19">
        <f t="shared" si="328"/>
        <v>400.2</v>
      </c>
      <c r="N368" s="13">
        <f t="shared" si="329"/>
        <v>1057.92</v>
      </c>
      <c r="O368" s="19">
        <f t="shared" si="330"/>
        <v>2467.3200000000002</v>
      </c>
      <c r="P368" s="13"/>
      <c r="Q368" s="19">
        <f t="shared" si="331"/>
        <v>7395</v>
      </c>
      <c r="R368" s="19">
        <v>0</v>
      </c>
      <c r="S368" s="19">
        <f t="shared" si="332"/>
        <v>2056.6800000000003</v>
      </c>
      <c r="T368" s="19">
        <f t="shared" si="333"/>
        <v>5338.32</v>
      </c>
      <c r="U368" s="43">
        <f t="shared" si="334"/>
        <v>32743.32</v>
      </c>
      <c r="V368" s="64"/>
      <c r="W368" s="64"/>
    </row>
    <row r="369" spans="1:23" s="8" customFormat="1" ht="12">
      <c r="A369" s="42">
        <f t="shared" si="335"/>
        <v>325</v>
      </c>
      <c r="B369" s="12" t="s">
        <v>550</v>
      </c>
      <c r="C369" s="12" t="s">
        <v>79</v>
      </c>
      <c r="D369" s="11" t="s">
        <v>27</v>
      </c>
      <c r="E369" s="11" t="s">
        <v>31</v>
      </c>
      <c r="F369" s="30">
        <v>44440</v>
      </c>
      <c r="G369" s="30">
        <v>44561</v>
      </c>
      <c r="H369" s="13">
        <v>18000</v>
      </c>
      <c r="I369" s="13">
        <v>0</v>
      </c>
      <c r="J369" s="13"/>
      <c r="K369" s="13">
        <f t="shared" si="326"/>
        <v>516.6</v>
      </c>
      <c r="L369" s="19">
        <f t="shared" si="327"/>
        <v>1277.9999999999998</v>
      </c>
      <c r="M369" s="19">
        <f t="shared" si="328"/>
        <v>207</v>
      </c>
      <c r="N369" s="13">
        <f t="shared" si="329"/>
        <v>547.20000000000005</v>
      </c>
      <c r="O369" s="19">
        <f t="shared" si="330"/>
        <v>1276.2</v>
      </c>
      <c r="P369" s="13"/>
      <c r="Q369" s="19">
        <f t="shared" si="331"/>
        <v>3825</v>
      </c>
      <c r="R369" s="19">
        <v>0</v>
      </c>
      <c r="S369" s="19">
        <f t="shared" si="332"/>
        <v>1063.8000000000002</v>
      </c>
      <c r="T369" s="19">
        <f t="shared" si="333"/>
        <v>2761.2</v>
      </c>
      <c r="U369" s="43">
        <f t="shared" si="334"/>
        <v>16936.2</v>
      </c>
      <c r="V369" s="64"/>
      <c r="W369" s="64"/>
    </row>
    <row r="370" spans="1:23" s="8" customFormat="1" ht="12">
      <c r="A370" s="42">
        <f t="shared" si="335"/>
        <v>326</v>
      </c>
      <c r="B370" s="12" t="s">
        <v>346</v>
      </c>
      <c r="C370" s="12" t="s">
        <v>79</v>
      </c>
      <c r="D370" s="11" t="s">
        <v>27</v>
      </c>
      <c r="E370" s="11" t="s">
        <v>31</v>
      </c>
      <c r="F370" s="30">
        <v>44317</v>
      </c>
      <c r="G370" s="30">
        <v>44561</v>
      </c>
      <c r="H370" s="13">
        <v>99760</v>
      </c>
      <c r="I370" s="13">
        <v>12048.92</v>
      </c>
      <c r="J370" s="13"/>
      <c r="K370" s="13">
        <f t="shared" si="326"/>
        <v>2863.1120000000001</v>
      </c>
      <c r="L370" s="19">
        <f t="shared" si="327"/>
        <v>7082.9599999999991</v>
      </c>
      <c r="M370" s="19">
        <f t="shared" ref="M370" si="347">62400*1.15%</f>
        <v>717.6</v>
      </c>
      <c r="N370" s="13">
        <f t="shared" si="329"/>
        <v>3032.7040000000002</v>
      </c>
      <c r="O370" s="19">
        <f t="shared" si="330"/>
        <v>7072.9840000000004</v>
      </c>
      <c r="P370" s="13"/>
      <c r="Q370" s="19">
        <f t="shared" si="331"/>
        <v>20769.36</v>
      </c>
      <c r="R370" s="19">
        <v>0</v>
      </c>
      <c r="S370" s="19">
        <f t="shared" si="332"/>
        <v>17944.736000000001</v>
      </c>
      <c r="T370" s="19">
        <f t="shared" si="333"/>
        <v>14873.544</v>
      </c>
      <c r="U370" s="43">
        <f t="shared" si="334"/>
        <v>81815.263999999996</v>
      </c>
      <c r="V370" s="64"/>
      <c r="W370" s="64"/>
    </row>
    <row r="371" spans="1:23" s="8" customFormat="1" ht="12">
      <c r="A371" s="42">
        <f t="shared" si="335"/>
        <v>327</v>
      </c>
      <c r="B371" s="12" t="s">
        <v>347</v>
      </c>
      <c r="C371" s="12" t="s">
        <v>79</v>
      </c>
      <c r="D371" s="11" t="s">
        <v>27</v>
      </c>
      <c r="E371" s="11" t="s">
        <v>32</v>
      </c>
      <c r="F371" s="30">
        <v>44256</v>
      </c>
      <c r="G371" s="30">
        <v>44561</v>
      </c>
      <c r="H371" s="13">
        <v>30000</v>
      </c>
      <c r="I371" s="13">
        <v>0</v>
      </c>
      <c r="J371" s="13"/>
      <c r="K371" s="13">
        <f t="shared" si="326"/>
        <v>861</v>
      </c>
      <c r="L371" s="19">
        <f t="shared" si="327"/>
        <v>2130</v>
      </c>
      <c r="M371" s="19">
        <f t="shared" si="328"/>
        <v>345</v>
      </c>
      <c r="N371" s="13">
        <f t="shared" si="329"/>
        <v>912</v>
      </c>
      <c r="O371" s="19">
        <f t="shared" si="330"/>
        <v>2127</v>
      </c>
      <c r="P371" s="13"/>
      <c r="Q371" s="19">
        <f t="shared" si="331"/>
        <v>6375</v>
      </c>
      <c r="R371" s="19">
        <v>0</v>
      </c>
      <c r="S371" s="19">
        <f t="shared" si="332"/>
        <v>1773</v>
      </c>
      <c r="T371" s="19">
        <f t="shared" si="333"/>
        <v>4602</v>
      </c>
      <c r="U371" s="43">
        <f t="shared" si="334"/>
        <v>28227</v>
      </c>
      <c r="V371" s="64"/>
      <c r="W371" s="64"/>
    </row>
    <row r="372" spans="1:23" s="8" customFormat="1" ht="12">
      <c r="A372" s="42">
        <f t="shared" si="335"/>
        <v>328</v>
      </c>
      <c r="B372" s="12" t="s">
        <v>348</v>
      </c>
      <c r="C372" s="12" t="s">
        <v>79</v>
      </c>
      <c r="D372" s="11" t="s">
        <v>27</v>
      </c>
      <c r="E372" s="11" t="s">
        <v>32</v>
      </c>
      <c r="F372" s="30">
        <v>44197</v>
      </c>
      <c r="G372" s="30">
        <v>44561</v>
      </c>
      <c r="H372" s="13">
        <v>30000</v>
      </c>
      <c r="I372" s="13">
        <v>0</v>
      </c>
      <c r="J372" s="13"/>
      <c r="K372" s="13">
        <f t="shared" si="326"/>
        <v>861</v>
      </c>
      <c r="L372" s="19">
        <f t="shared" si="327"/>
        <v>2130</v>
      </c>
      <c r="M372" s="19">
        <f t="shared" si="328"/>
        <v>345</v>
      </c>
      <c r="N372" s="13">
        <f t="shared" si="329"/>
        <v>912</v>
      </c>
      <c r="O372" s="19">
        <f t="shared" si="330"/>
        <v>2127</v>
      </c>
      <c r="P372" s="13"/>
      <c r="Q372" s="19">
        <f t="shared" si="331"/>
        <v>6375</v>
      </c>
      <c r="R372" s="19">
        <v>0</v>
      </c>
      <c r="S372" s="19">
        <f t="shared" si="332"/>
        <v>1773</v>
      </c>
      <c r="T372" s="19">
        <f t="shared" si="333"/>
        <v>4602</v>
      </c>
      <c r="U372" s="43">
        <f t="shared" si="334"/>
        <v>28227</v>
      </c>
      <c r="V372" s="64"/>
      <c r="W372" s="64"/>
    </row>
    <row r="373" spans="1:23" s="8" customFormat="1" ht="12">
      <c r="A373" s="42">
        <f t="shared" si="335"/>
        <v>329</v>
      </c>
      <c r="B373" s="12" t="s">
        <v>349</v>
      </c>
      <c r="C373" s="12" t="s">
        <v>79</v>
      </c>
      <c r="D373" s="11" t="s">
        <v>27</v>
      </c>
      <c r="E373" s="11" t="s">
        <v>32</v>
      </c>
      <c r="F373" s="30">
        <v>44197</v>
      </c>
      <c r="G373" s="30">
        <v>44561</v>
      </c>
      <c r="H373" s="13">
        <v>26000</v>
      </c>
      <c r="I373" s="13">
        <v>0</v>
      </c>
      <c r="J373" s="13"/>
      <c r="K373" s="13">
        <f t="shared" si="326"/>
        <v>746.2</v>
      </c>
      <c r="L373" s="19">
        <f t="shared" si="327"/>
        <v>1845.9999999999998</v>
      </c>
      <c r="M373" s="19">
        <f t="shared" si="328"/>
        <v>299</v>
      </c>
      <c r="N373" s="13">
        <f t="shared" si="329"/>
        <v>790.4</v>
      </c>
      <c r="O373" s="19">
        <f t="shared" si="330"/>
        <v>1843.4</v>
      </c>
      <c r="P373" s="13"/>
      <c r="Q373" s="19">
        <f t="shared" si="331"/>
        <v>5525</v>
      </c>
      <c r="R373" s="19">
        <v>0</v>
      </c>
      <c r="S373" s="19">
        <f t="shared" si="332"/>
        <v>1536.6</v>
      </c>
      <c r="T373" s="19">
        <f t="shared" si="333"/>
        <v>3988.3999999999996</v>
      </c>
      <c r="U373" s="43">
        <f t="shared" si="334"/>
        <v>24463.4</v>
      </c>
      <c r="V373" s="64"/>
      <c r="W373" s="64"/>
    </row>
    <row r="374" spans="1:23" s="8" customFormat="1" ht="12">
      <c r="A374" s="42">
        <f t="shared" si="335"/>
        <v>330</v>
      </c>
      <c r="B374" s="12" t="s">
        <v>350</v>
      </c>
      <c r="C374" s="12" t="s">
        <v>79</v>
      </c>
      <c r="D374" s="11" t="s">
        <v>27</v>
      </c>
      <c r="E374" s="11" t="s">
        <v>31</v>
      </c>
      <c r="F374" s="30">
        <v>44197</v>
      </c>
      <c r="G374" s="30">
        <v>44561</v>
      </c>
      <c r="H374" s="13">
        <v>47520</v>
      </c>
      <c r="I374" s="13">
        <v>1503.99</v>
      </c>
      <c r="J374" s="13"/>
      <c r="K374" s="13">
        <f t="shared" si="326"/>
        <v>1363.8240000000001</v>
      </c>
      <c r="L374" s="19">
        <f t="shared" si="327"/>
        <v>3373.9199999999996</v>
      </c>
      <c r="M374" s="19">
        <f t="shared" si="328"/>
        <v>546.48</v>
      </c>
      <c r="N374" s="13">
        <f t="shared" si="329"/>
        <v>1444.6079999999999</v>
      </c>
      <c r="O374" s="19">
        <f t="shared" si="330"/>
        <v>3369.1680000000001</v>
      </c>
      <c r="P374" s="13"/>
      <c r="Q374" s="19">
        <f t="shared" si="331"/>
        <v>10098</v>
      </c>
      <c r="R374" s="19">
        <v>0</v>
      </c>
      <c r="S374" s="19">
        <f t="shared" si="332"/>
        <v>4312.4219999999996</v>
      </c>
      <c r="T374" s="19">
        <f t="shared" si="333"/>
        <v>7289.5679999999993</v>
      </c>
      <c r="U374" s="43">
        <f t="shared" si="334"/>
        <v>43207.578000000001</v>
      </c>
      <c r="V374" s="64"/>
      <c r="W374" s="64"/>
    </row>
    <row r="375" spans="1:23" s="8" customFormat="1" ht="12">
      <c r="A375" s="42">
        <f t="shared" si="335"/>
        <v>331</v>
      </c>
      <c r="B375" s="12" t="s">
        <v>351</v>
      </c>
      <c r="C375" s="12" t="s">
        <v>79</v>
      </c>
      <c r="D375" s="11" t="s">
        <v>27</v>
      </c>
      <c r="E375" s="11" t="s">
        <v>32</v>
      </c>
      <c r="F375" s="30">
        <v>44197</v>
      </c>
      <c r="G375" s="30">
        <v>44561</v>
      </c>
      <c r="H375" s="13">
        <v>43200</v>
      </c>
      <c r="I375" s="13">
        <v>537.25</v>
      </c>
      <c r="J375" s="13"/>
      <c r="K375" s="13">
        <f t="shared" si="326"/>
        <v>1239.8399999999999</v>
      </c>
      <c r="L375" s="19">
        <f t="shared" si="327"/>
        <v>3067.2</v>
      </c>
      <c r="M375" s="19">
        <f t="shared" si="328"/>
        <v>496.8</v>
      </c>
      <c r="N375" s="13">
        <f t="shared" si="329"/>
        <v>1313.28</v>
      </c>
      <c r="O375" s="19">
        <f t="shared" si="330"/>
        <v>3062.88</v>
      </c>
      <c r="P375" s="13">
        <v>2380.2399999999998</v>
      </c>
      <c r="Q375" s="19">
        <f t="shared" si="331"/>
        <v>9180</v>
      </c>
      <c r="R375" s="19">
        <v>0</v>
      </c>
      <c r="S375" s="19">
        <f t="shared" si="332"/>
        <v>5470.61</v>
      </c>
      <c r="T375" s="19">
        <f t="shared" si="333"/>
        <v>6626.88</v>
      </c>
      <c r="U375" s="43">
        <f t="shared" si="334"/>
        <v>37729.39</v>
      </c>
      <c r="V375" s="64"/>
      <c r="W375" s="64"/>
    </row>
    <row r="376" spans="1:23" s="8" customFormat="1" ht="12">
      <c r="A376" s="42">
        <f t="shared" si="335"/>
        <v>332</v>
      </c>
      <c r="B376" s="12" t="s">
        <v>352</v>
      </c>
      <c r="C376" s="12" t="s">
        <v>79</v>
      </c>
      <c r="D376" s="11" t="s">
        <v>27</v>
      </c>
      <c r="E376" s="11" t="s">
        <v>32</v>
      </c>
      <c r="F376" s="30">
        <v>44197</v>
      </c>
      <c r="G376" s="30">
        <v>44561</v>
      </c>
      <c r="H376" s="13">
        <v>33120</v>
      </c>
      <c r="I376" s="13">
        <v>0</v>
      </c>
      <c r="J376" s="13"/>
      <c r="K376" s="13">
        <f t="shared" si="326"/>
        <v>950.54399999999998</v>
      </c>
      <c r="L376" s="19">
        <f t="shared" si="327"/>
        <v>2351.52</v>
      </c>
      <c r="M376" s="19">
        <f t="shared" si="328"/>
        <v>380.88</v>
      </c>
      <c r="N376" s="13">
        <f t="shared" si="329"/>
        <v>1006.848</v>
      </c>
      <c r="O376" s="19">
        <f t="shared" si="330"/>
        <v>2348.2080000000001</v>
      </c>
      <c r="P376" s="13">
        <v>2380.2399999999998</v>
      </c>
      <c r="Q376" s="19">
        <f t="shared" si="331"/>
        <v>7038</v>
      </c>
      <c r="R376" s="19">
        <v>0</v>
      </c>
      <c r="S376" s="19">
        <f t="shared" si="332"/>
        <v>4337.6319999999996</v>
      </c>
      <c r="T376" s="19">
        <f t="shared" si="333"/>
        <v>5080.6080000000002</v>
      </c>
      <c r="U376" s="43">
        <f t="shared" si="334"/>
        <v>28782.368000000002</v>
      </c>
      <c r="V376" s="64"/>
      <c r="W376" s="64"/>
    </row>
    <row r="377" spans="1:23" s="8" customFormat="1" ht="12">
      <c r="A377" s="42">
        <f t="shared" si="335"/>
        <v>333</v>
      </c>
      <c r="B377" s="12" t="s">
        <v>353</v>
      </c>
      <c r="C377" s="12" t="s">
        <v>79</v>
      </c>
      <c r="D377" s="11" t="s">
        <v>27</v>
      </c>
      <c r="E377" s="11" t="s">
        <v>32</v>
      </c>
      <c r="F377" s="30">
        <v>44197</v>
      </c>
      <c r="G377" s="30">
        <v>44561</v>
      </c>
      <c r="H377" s="13">
        <v>30000</v>
      </c>
      <c r="I377" s="13">
        <v>0</v>
      </c>
      <c r="J377" s="13"/>
      <c r="K377" s="13">
        <f t="shared" si="326"/>
        <v>861</v>
      </c>
      <c r="L377" s="19">
        <f t="shared" si="327"/>
        <v>2130</v>
      </c>
      <c r="M377" s="19">
        <f t="shared" si="328"/>
        <v>345</v>
      </c>
      <c r="N377" s="13">
        <f t="shared" si="329"/>
        <v>912</v>
      </c>
      <c r="O377" s="19">
        <f t="shared" si="330"/>
        <v>2127</v>
      </c>
      <c r="P377" s="13"/>
      <c r="Q377" s="19">
        <f t="shared" si="331"/>
        <v>6375</v>
      </c>
      <c r="R377" s="19">
        <v>0</v>
      </c>
      <c r="S377" s="19">
        <f t="shared" si="332"/>
        <v>1773</v>
      </c>
      <c r="T377" s="19">
        <f t="shared" si="333"/>
        <v>4602</v>
      </c>
      <c r="U377" s="43">
        <f t="shared" si="334"/>
        <v>28227</v>
      </c>
      <c r="V377" s="64"/>
      <c r="W377" s="64"/>
    </row>
    <row r="378" spans="1:23" s="8" customFormat="1" ht="12">
      <c r="A378" s="42">
        <f t="shared" si="335"/>
        <v>334</v>
      </c>
      <c r="B378" s="12" t="s">
        <v>529</v>
      </c>
      <c r="C378" s="12" t="s">
        <v>79</v>
      </c>
      <c r="D378" s="11" t="s">
        <v>27</v>
      </c>
      <c r="E378" s="11" t="s">
        <v>31</v>
      </c>
      <c r="F378" s="30">
        <v>44409</v>
      </c>
      <c r="G378" s="30">
        <v>44561</v>
      </c>
      <c r="H378" s="13">
        <v>18000</v>
      </c>
      <c r="I378" s="13">
        <v>0</v>
      </c>
      <c r="J378" s="13"/>
      <c r="K378" s="13">
        <f t="shared" si="326"/>
        <v>516.6</v>
      </c>
      <c r="L378" s="19">
        <f t="shared" si="327"/>
        <v>1277.9999999999998</v>
      </c>
      <c r="M378" s="19">
        <f t="shared" si="328"/>
        <v>207</v>
      </c>
      <c r="N378" s="13">
        <f t="shared" si="329"/>
        <v>547.20000000000005</v>
      </c>
      <c r="O378" s="19">
        <f t="shared" si="330"/>
        <v>1276.2</v>
      </c>
      <c r="P378" s="13"/>
      <c r="Q378" s="19">
        <f t="shared" si="331"/>
        <v>3825</v>
      </c>
      <c r="R378" s="19">
        <v>0</v>
      </c>
      <c r="S378" s="19">
        <f t="shared" si="332"/>
        <v>1063.8000000000002</v>
      </c>
      <c r="T378" s="19">
        <f t="shared" si="333"/>
        <v>2761.2</v>
      </c>
      <c r="U378" s="43">
        <f t="shared" si="334"/>
        <v>16936.2</v>
      </c>
      <c r="V378" s="64"/>
      <c r="W378" s="64"/>
    </row>
    <row r="379" spans="1:23" s="8" customFormat="1" ht="12">
      <c r="A379" s="42">
        <f t="shared" si="335"/>
        <v>335</v>
      </c>
      <c r="B379" s="12" t="s">
        <v>354</v>
      </c>
      <c r="C379" s="12" t="s">
        <v>79</v>
      </c>
      <c r="D379" s="11" t="s">
        <v>27</v>
      </c>
      <c r="E379" s="11" t="s">
        <v>31</v>
      </c>
      <c r="F379" s="30">
        <v>44197</v>
      </c>
      <c r="G379" s="30">
        <v>44561</v>
      </c>
      <c r="H379" s="13">
        <v>28000</v>
      </c>
      <c r="I379" s="13">
        <v>0</v>
      </c>
      <c r="J379" s="13"/>
      <c r="K379" s="13">
        <f t="shared" si="326"/>
        <v>803.6</v>
      </c>
      <c r="L379" s="19">
        <f t="shared" si="327"/>
        <v>1987.9999999999998</v>
      </c>
      <c r="M379" s="19">
        <f t="shared" si="328"/>
        <v>322</v>
      </c>
      <c r="N379" s="13">
        <f t="shared" si="329"/>
        <v>851.2</v>
      </c>
      <c r="O379" s="19">
        <f t="shared" si="330"/>
        <v>1985.2</v>
      </c>
      <c r="P379" s="13"/>
      <c r="Q379" s="19">
        <f t="shared" si="331"/>
        <v>5950</v>
      </c>
      <c r="R379" s="19">
        <v>947.84</v>
      </c>
      <c r="S379" s="19">
        <f t="shared" si="332"/>
        <v>2602.6400000000003</v>
      </c>
      <c r="T379" s="19">
        <f t="shared" si="333"/>
        <v>4295.2</v>
      </c>
      <c r="U379" s="43">
        <f t="shared" si="334"/>
        <v>25397.360000000001</v>
      </c>
      <c r="V379" s="64"/>
      <c r="W379" s="64"/>
    </row>
    <row r="380" spans="1:23" s="8" customFormat="1" ht="12">
      <c r="A380" s="42">
        <f t="shared" si="335"/>
        <v>336</v>
      </c>
      <c r="B380" s="12" t="s">
        <v>355</v>
      </c>
      <c r="C380" s="12" t="s">
        <v>79</v>
      </c>
      <c r="D380" s="11" t="s">
        <v>27</v>
      </c>
      <c r="E380" s="11" t="s">
        <v>31</v>
      </c>
      <c r="F380" s="30">
        <v>44197</v>
      </c>
      <c r="G380" s="30">
        <v>44561</v>
      </c>
      <c r="H380" s="13">
        <v>21600</v>
      </c>
      <c r="I380" s="13">
        <v>0</v>
      </c>
      <c r="J380" s="13"/>
      <c r="K380" s="13">
        <f t="shared" si="326"/>
        <v>619.91999999999996</v>
      </c>
      <c r="L380" s="19">
        <f t="shared" si="327"/>
        <v>1533.6</v>
      </c>
      <c r="M380" s="19">
        <f t="shared" si="328"/>
        <v>248.4</v>
      </c>
      <c r="N380" s="13">
        <f t="shared" si="329"/>
        <v>656.64</v>
      </c>
      <c r="O380" s="19">
        <f t="shared" si="330"/>
        <v>1531.44</v>
      </c>
      <c r="P380" s="13"/>
      <c r="Q380" s="19">
        <f t="shared" si="331"/>
        <v>4590</v>
      </c>
      <c r="R380" s="19">
        <v>0</v>
      </c>
      <c r="S380" s="19">
        <f t="shared" si="332"/>
        <v>1276.56</v>
      </c>
      <c r="T380" s="19">
        <f t="shared" si="333"/>
        <v>3313.44</v>
      </c>
      <c r="U380" s="43">
        <f t="shared" si="334"/>
        <v>20323.439999999999</v>
      </c>
      <c r="V380" s="64"/>
      <c r="W380" s="64"/>
    </row>
    <row r="381" spans="1:23" s="8" customFormat="1" ht="12">
      <c r="A381" s="42">
        <f t="shared" si="335"/>
        <v>337</v>
      </c>
      <c r="B381" s="12" t="s">
        <v>356</v>
      </c>
      <c r="C381" s="12" t="s">
        <v>79</v>
      </c>
      <c r="D381" s="11" t="s">
        <v>27</v>
      </c>
      <c r="E381" s="11" t="s">
        <v>32</v>
      </c>
      <c r="F381" s="30">
        <v>44197</v>
      </c>
      <c r="G381" s="30">
        <v>44561</v>
      </c>
      <c r="H381" s="13">
        <v>64800</v>
      </c>
      <c r="I381" s="13">
        <v>4389.9399999999996</v>
      </c>
      <c r="J381" s="13"/>
      <c r="K381" s="13">
        <f t="shared" si="326"/>
        <v>1859.76</v>
      </c>
      <c r="L381" s="19">
        <f t="shared" si="327"/>
        <v>4600.7999999999993</v>
      </c>
      <c r="M381" s="19">
        <f t="shared" ref="M381" si="348">62400*1.15%</f>
        <v>717.6</v>
      </c>
      <c r="N381" s="13">
        <f t="shared" si="329"/>
        <v>1969.92</v>
      </c>
      <c r="O381" s="19">
        <f t="shared" si="330"/>
        <v>4594.3200000000006</v>
      </c>
      <c r="P381" s="13"/>
      <c r="Q381" s="19">
        <f t="shared" si="331"/>
        <v>13742.400000000001</v>
      </c>
      <c r="R381" s="19">
        <v>0</v>
      </c>
      <c r="S381" s="19">
        <f t="shared" si="332"/>
        <v>8219.619999999999</v>
      </c>
      <c r="T381" s="19">
        <f t="shared" si="333"/>
        <v>9912.7200000000012</v>
      </c>
      <c r="U381" s="43">
        <f t="shared" si="334"/>
        <v>56580.380000000005</v>
      </c>
      <c r="V381" s="64"/>
      <c r="W381" s="64"/>
    </row>
    <row r="382" spans="1:23" s="8" customFormat="1" ht="12">
      <c r="A382" s="42">
        <f t="shared" si="335"/>
        <v>338</v>
      </c>
      <c r="B382" s="12" t="s">
        <v>357</v>
      </c>
      <c r="C382" s="12" t="s">
        <v>79</v>
      </c>
      <c r="D382" s="11" t="s">
        <v>27</v>
      </c>
      <c r="E382" s="11" t="s">
        <v>31</v>
      </c>
      <c r="F382" s="30">
        <v>44317</v>
      </c>
      <c r="G382" s="30">
        <v>44561</v>
      </c>
      <c r="H382" s="13">
        <v>9280</v>
      </c>
      <c r="I382" s="13">
        <v>0</v>
      </c>
      <c r="J382" s="13"/>
      <c r="K382" s="13">
        <f t="shared" si="326"/>
        <v>266.33600000000001</v>
      </c>
      <c r="L382" s="19">
        <f t="shared" si="327"/>
        <v>658.88</v>
      </c>
      <c r="M382" s="19">
        <f t="shared" si="328"/>
        <v>106.72</v>
      </c>
      <c r="N382" s="13">
        <f t="shared" si="329"/>
        <v>282.11200000000002</v>
      </c>
      <c r="O382" s="19">
        <f t="shared" si="330"/>
        <v>657.952</v>
      </c>
      <c r="P382" s="13"/>
      <c r="Q382" s="19">
        <f t="shared" si="331"/>
        <v>1972</v>
      </c>
      <c r="R382" s="19">
        <v>0</v>
      </c>
      <c r="S382" s="19">
        <f t="shared" si="332"/>
        <v>548.44800000000009</v>
      </c>
      <c r="T382" s="19">
        <f t="shared" si="333"/>
        <v>1423.5520000000001</v>
      </c>
      <c r="U382" s="43">
        <f t="shared" si="334"/>
        <v>8731.5519999999997</v>
      </c>
      <c r="V382" s="64"/>
      <c r="W382" s="64"/>
    </row>
    <row r="383" spans="1:23" s="8" customFormat="1" ht="12">
      <c r="A383" s="42">
        <f t="shared" si="335"/>
        <v>339</v>
      </c>
      <c r="B383" s="12" t="s">
        <v>358</v>
      </c>
      <c r="C383" s="12" t="s">
        <v>79</v>
      </c>
      <c r="D383" s="11" t="s">
        <v>27</v>
      </c>
      <c r="E383" s="11" t="s">
        <v>32</v>
      </c>
      <c r="F383" s="30">
        <v>44197</v>
      </c>
      <c r="G383" s="30">
        <v>44561</v>
      </c>
      <c r="H383" s="13">
        <v>90000</v>
      </c>
      <c r="I383" s="13">
        <v>9753.1200000000008</v>
      </c>
      <c r="J383" s="13"/>
      <c r="K383" s="13">
        <f t="shared" si="326"/>
        <v>2583</v>
      </c>
      <c r="L383" s="19">
        <f t="shared" si="327"/>
        <v>6389.9999999999991</v>
      </c>
      <c r="M383" s="19">
        <f t="shared" ref="M383" si="349">62400*1.15%</f>
        <v>717.6</v>
      </c>
      <c r="N383" s="13">
        <f t="shared" si="329"/>
        <v>2736</v>
      </c>
      <c r="O383" s="19">
        <f t="shared" si="330"/>
        <v>6381</v>
      </c>
      <c r="P383" s="13"/>
      <c r="Q383" s="19">
        <f t="shared" si="331"/>
        <v>18807.599999999999</v>
      </c>
      <c r="R383" s="19">
        <v>0</v>
      </c>
      <c r="S383" s="19">
        <f t="shared" si="332"/>
        <v>15072.12</v>
      </c>
      <c r="T383" s="19">
        <f t="shared" si="333"/>
        <v>13488.599999999999</v>
      </c>
      <c r="U383" s="43">
        <f t="shared" si="334"/>
        <v>74927.88</v>
      </c>
      <c r="V383" s="64"/>
      <c r="W383" s="64"/>
    </row>
    <row r="384" spans="1:23" s="8" customFormat="1" ht="12">
      <c r="A384" s="42">
        <f t="shared" si="335"/>
        <v>340</v>
      </c>
      <c r="B384" s="12" t="s">
        <v>359</v>
      </c>
      <c r="C384" s="12" t="s">
        <v>79</v>
      </c>
      <c r="D384" s="11" t="s">
        <v>27</v>
      </c>
      <c r="E384" s="11" t="s">
        <v>31</v>
      </c>
      <c r="F384" s="30">
        <v>44197</v>
      </c>
      <c r="G384" s="30">
        <v>44561</v>
      </c>
      <c r="H384" s="13">
        <v>55680</v>
      </c>
      <c r="I384" s="13">
        <v>2673.74</v>
      </c>
      <c r="J384" s="13"/>
      <c r="K384" s="13">
        <f t="shared" si="326"/>
        <v>1598.0160000000001</v>
      </c>
      <c r="L384" s="19">
        <f t="shared" si="327"/>
        <v>3953.2799999999997</v>
      </c>
      <c r="M384" s="19">
        <f t="shared" si="328"/>
        <v>640.31999999999994</v>
      </c>
      <c r="N384" s="13">
        <f t="shared" si="329"/>
        <v>1692.672</v>
      </c>
      <c r="O384" s="19">
        <f t="shared" si="330"/>
        <v>3947.7120000000004</v>
      </c>
      <c r="P384" s="13"/>
      <c r="Q384" s="19">
        <f t="shared" si="331"/>
        <v>11832</v>
      </c>
      <c r="R384" s="19">
        <v>0</v>
      </c>
      <c r="S384" s="19">
        <f t="shared" si="332"/>
        <v>5964.4279999999999</v>
      </c>
      <c r="T384" s="19">
        <f t="shared" si="333"/>
        <v>8541.3119999999999</v>
      </c>
      <c r="U384" s="43">
        <f t="shared" si="334"/>
        <v>49715.572</v>
      </c>
      <c r="V384" s="64"/>
      <c r="W384" s="64"/>
    </row>
    <row r="385" spans="1:23" s="8" customFormat="1" ht="12">
      <c r="A385" s="42">
        <f t="shared" si="335"/>
        <v>341</v>
      </c>
      <c r="B385" s="12" t="s">
        <v>360</v>
      </c>
      <c r="C385" s="12" t="s">
        <v>79</v>
      </c>
      <c r="D385" s="11" t="s">
        <v>27</v>
      </c>
      <c r="E385" s="11" t="s">
        <v>31</v>
      </c>
      <c r="F385" s="30">
        <v>44197</v>
      </c>
      <c r="G385" s="30">
        <v>44561</v>
      </c>
      <c r="H385" s="13">
        <v>36800</v>
      </c>
      <c r="I385" s="13">
        <v>0</v>
      </c>
      <c r="J385" s="13"/>
      <c r="K385" s="13">
        <f t="shared" si="326"/>
        <v>1056.1600000000001</v>
      </c>
      <c r="L385" s="19">
        <f t="shared" si="327"/>
        <v>2612.7999999999997</v>
      </c>
      <c r="M385" s="19">
        <f t="shared" si="328"/>
        <v>423.2</v>
      </c>
      <c r="N385" s="13">
        <f t="shared" si="329"/>
        <v>1118.72</v>
      </c>
      <c r="O385" s="19">
        <f t="shared" si="330"/>
        <v>2609.1200000000003</v>
      </c>
      <c r="P385" s="13"/>
      <c r="Q385" s="19">
        <f t="shared" si="331"/>
        <v>7820</v>
      </c>
      <c r="R385" s="19">
        <v>0</v>
      </c>
      <c r="S385" s="19">
        <f t="shared" si="332"/>
        <v>2174.88</v>
      </c>
      <c r="T385" s="19">
        <f t="shared" si="333"/>
        <v>5645.12</v>
      </c>
      <c r="U385" s="43">
        <f t="shared" si="334"/>
        <v>34625.120000000003</v>
      </c>
      <c r="V385" s="64"/>
      <c r="W385" s="64"/>
    </row>
    <row r="386" spans="1:23" s="8" customFormat="1" ht="12">
      <c r="A386" s="42">
        <f t="shared" si="335"/>
        <v>342</v>
      </c>
      <c r="B386" s="12" t="s">
        <v>530</v>
      </c>
      <c r="C386" s="12" t="s">
        <v>79</v>
      </c>
      <c r="D386" s="11" t="s">
        <v>27</v>
      </c>
      <c r="E386" s="11" t="s">
        <v>32</v>
      </c>
      <c r="F386" s="30">
        <v>44409</v>
      </c>
      <c r="G386" s="30">
        <v>44561</v>
      </c>
      <c r="H386" s="13">
        <v>18000</v>
      </c>
      <c r="I386" s="13">
        <v>0</v>
      </c>
      <c r="J386" s="13"/>
      <c r="K386" s="13">
        <f t="shared" si="326"/>
        <v>516.6</v>
      </c>
      <c r="L386" s="19">
        <f t="shared" si="327"/>
        <v>1277.9999999999998</v>
      </c>
      <c r="M386" s="19">
        <f t="shared" si="328"/>
        <v>207</v>
      </c>
      <c r="N386" s="13">
        <f t="shared" si="329"/>
        <v>547.20000000000005</v>
      </c>
      <c r="O386" s="19">
        <f t="shared" si="330"/>
        <v>1276.2</v>
      </c>
      <c r="P386" s="13"/>
      <c r="Q386" s="19">
        <f t="shared" si="331"/>
        <v>3825</v>
      </c>
      <c r="R386" s="19">
        <v>0</v>
      </c>
      <c r="S386" s="19">
        <f t="shared" si="332"/>
        <v>1063.8000000000002</v>
      </c>
      <c r="T386" s="19">
        <f t="shared" si="333"/>
        <v>2761.2</v>
      </c>
      <c r="U386" s="43">
        <f t="shared" si="334"/>
        <v>16936.2</v>
      </c>
      <c r="V386" s="64"/>
      <c r="W386" s="64"/>
    </row>
    <row r="387" spans="1:23" s="8" customFormat="1" ht="12">
      <c r="A387" s="42">
        <f t="shared" si="335"/>
        <v>343</v>
      </c>
      <c r="B387" s="12" t="s">
        <v>361</v>
      </c>
      <c r="C387" s="12" t="s">
        <v>79</v>
      </c>
      <c r="D387" s="11" t="s">
        <v>27</v>
      </c>
      <c r="E387" s="11" t="s">
        <v>31</v>
      </c>
      <c r="F387" s="30">
        <v>44197</v>
      </c>
      <c r="G387" s="30">
        <v>44561</v>
      </c>
      <c r="H387" s="13">
        <v>28000</v>
      </c>
      <c r="I387" s="13">
        <v>0</v>
      </c>
      <c r="J387" s="13"/>
      <c r="K387" s="13">
        <f t="shared" si="326"/>
        <v>803.6</v>
      </c>
      <c r="L387" s="19">
        <f t="shared" si="327"/>
        <v>1987.9999999999998</v>
      </c>
      <c r="M387" s="19">
        <f t="shared" si="328"/>
        <v>322</v>
      </c>
      <c r="N387" s="13">
        <f t="shared" si="329"/>
        <v>851.2</v>
      </c>
      <c r="O387" s="19">
        <f t="shared" si="330"/>
        <v>1985.2</v>
      </c>
      <c r="P387" s="13"/>
      <c r="Q387" s="19">
        <f t="shared" si="331"/>
        <v>5950</v>
      </c>
      <c r="R387" s="19">
        <v>0</v>
      </c>
      <c r="S387" s="19">
        <f t="shared" si="332"/>
        <v>1654.8000000000002</v>
      </c>
      <c r="T387" s="19">
        <f t="shared" si="333"/>
        <v>4295.2</v>
      </c>
      <c r="U387" s="43">
        <f t="shared" si="334"/>
        <v>26345.200000000001</v>
      </c>
      <c r="V387" s="64"/>
      <c r="W387" s="64"/>
    </row>
    <row r="388" spans="1:23" s="8" customFormat="1" ht="12">
      <c r="A388" s="42">
        <f t="shared" si="335"/>
        <v>344</v>
      </c>
      <c r="B388" s="12" t="s">
        <v>362</v>
      </c>
      <c r="C388" s="12" t="s">
        <v>79</v>
      </c>
      <c r="D388" s="11" t="s">
        <v>27</v>
      </c>
      <c r="E388" s="11" t="s">
        <v>31</v>
      </c>
      <c r="F388" s="30">
        <v>44317</v>
      </c>
      <c r="G388" s="30">
        <v>44561</v>
      </c>
      <c r="H388" s="13">
        <v>8000</v>
      </c>
      <c r="I388" s="13">
        <v>0</v>
      </c>
      <c r="J388" s="13"/>
      <c r="K388" s="13">
        <f t="shared" si="326"/>
        <v>229.6</v>
      </c>
      <c r="L388" s="19">
        <f t="shared" si="327"/>
        <v>568</v>
      </c>
      <c r="M388" s="19">
        <f t="shared" si="328"/>
        <v>92</v>
      </c>
      <c r="N388" s="13">
        <f t="shared" si="329"/>
        <v>243.2</v>
      </c>
      <c r="O388" s="19">
        <f t="shared" si="330"/>
        <v>567.20000000000005</v>
      </c>
      <c r="P388" s="13"/>
      <c r="Q388" s="19">
        <f t="shared" si="331"/>
        <v>1700</v>
      </c>
      <c r="R388" s="19">
        <v>0</v>
      </c>
      <c r="S388" s="19">
        <f t="shared" si="332"/>
        <v>472.79999999999995</v>
      </c>
      <c r="T388" s="19">
        <f t="shared" si="333"/>
        <v>1227.2</v>
      </c>
      <c r="U388" s="43">
        <f t="shared" si="334"/>
        <v>7527.2</v>
      </c>
      <c r="V388" s="64"/>
      <c r="W388" s="64"/>
    </row>
    <row r="389" spans="1:23" s="8" customFormat="1" ht="12">
      <c r="A389" s="42">
        <f t="shared" si="335"/>
        <v>345</v>
      </c>
      <c r="B389" s="12" t="s">
        <v>363</v>
      </c>
      <c r="C389" s="12" t="s">
        <v>79</v>
      </c>
      <c r="D389" s="11" t="s">
        <v>27</v>
      </c>
      <c r="E389" s="11" t="s">
        <v>31</v>
      </c>
      <c r="F389" s="30">
        <v>44317</v>
      </c>
      <c r="G389" s="30">
        <v>44561</v>
      </c>
      <c r="H389" s="13">
        <v>104400</v>
      </c>
      <c r="I389" s="13">
        <v>13140.36</v>
      </c>
      <c r="J389" s="13"/>
      <c r="K389" s="13">
        <f t="shared" si="326"/>
        <v>2996.28</v>
      </c>
      <c r="L389" s="19">
        <f t="shared" si="327"/>
        <v>7412.4</v>
      </c>
      <c r="M389" s="19">
        <f t="shared" ref="M389" si="350">62400*1.15%</f>
        <v>717.6</v>
      </c>
      <c r="N389" s="13">
        <f t="shared" si="329"/>
        <v>3173.76</v>
      </c>
      <c r="O389" s="19">
        <f t="shared" si="330"/>
        <v>7401.96</v>
      </c>
      <c r="P389" s="13"/>
      <c r="Q389" s="19">
        <f t="shared" si="331"/>
        <v>21702</v>
      </c>
      <c r="R389" s="19">
        <v>0</v>
      </c>
      <c r="S389" s="19">
        <f t="shared" si="332"/>
        <v>19310.400000000001</v>
      </c>
      <c r="T389" s="19">
        <f t="shared" si="333"/>
        <v>15531.96</v>
      </c>
      <c r="U389" s="43">
        <f t="shared" si="334"/>
        <v>85089.600000000006</v>
      </c>
      <c r="V389" s="64"/>
      <c r="W389" s="64"/>
    </row>
    <row r="390" spans="1:23" s="8" customFormat="1" ht="12">
      <c r="A390" s="42">
        <f t="shared" si="335"/>
        <v>346</v>
      </c>
      <c r="B390" s="12" t="s">
        <v>364</v>
      </c>
      <c r="C390" s="12" t="s">
        <v>79</v>
      </c>
      <c r="D390" s="11" t="s">
        <v>27</v>
      </c>
      <c r="E390" s="11" t="s">
        <v>31</v>
      </c>
      <c r="F390" s="30">
        <v>44317</v>
      </c>
      <c r="G390" s="30">
        <v>44561</v>
      </c>
      <c r="H390" s="13">
        <v>30000</v>
      </c>
      <c r="I390" s="13">
        <v>0</v>
      </c>
      <c r="J390" s="13"/>
      <c r="K390" s="13">
        <f t="shared" si="326"/>
        <v>861</v>
      </c>
      <c r="L390" s="19">
        <f t="shared" si="327"/>
        <v>2130</v>
      </c>
      <c r="M390" s="19">
        <f t="shared" si="328"/>
        <v>345</v>
      </c>
      <c r="N390" s="13">
        <f t="shared" si="329"/>
        <v>912</v>
      </c>
      <c r="O390" s="19">
        <f t="shared" si="330"/>
        <v>2127</v>
      </c>
      <c r="P390" s="13"/>
      <c r="Q390" s="19">
        <f t="shared" si="331"/>
        <v>6375</v>
      </c>
      <c r="R390" s="19">
        <v>0</v>
      </c>
      <c r="S390" s="19">
        <f t="shared" si="332"/>
        <v>1773</v>
      </c>
      <c r="T390" s="19">
        <f t="shared" si="333"/>
        <v>4602</v>
      </c>
      <c r="U390" s="43">
        <f t="shared" si="334"/>
        <v>28227</v>
      </c>
      <c r="V390" s="64"/>
      <c r="W390" s="64"/>
    </row>
    <row r="391" spans="1:23" s="8" customFormat="1" ht="12">
      <c r="A391" s="42">
        <f t="shared" si="335"/>
        <v>347</v>
      </c>
      <c r="B391" s="12" t="s">
        <v>365</v>
      </c>
      <c r="C391" s="12" t="s">
        <v>79</v>
      </c>
      <c r="D391" s="11" t="s">
        <v>27</v>
      </c>
      <c r="E391" s="11" t="s">
        <v>31</v>
      </c>
      <c r="F391" s="30">
        <v>44197</v>
      </c>
      <c r="G391" s="30">
        <v>44561</v>
      </c>
      <c r="H391" s="13">
        <v>32480</v>
      </c>
      <c r="I391" s="13">
        <v>0</v>
      </c>
      <c r="J391" s="13"/>
      <c r="K391" s="13">
        <f t="shared" si="326"/>
        <v>932.17600000000004</v>
      </c>
      <c r="L391" s="19">
        <f t="shared" si="327"/>
        <v>2306.08</v>
      </c>
      <c r="M391" s="19">
        <f t="shared" si="328"/>
        <v>373.52</v>
      </c>
      <c r="N391" s="13">
        <f t="shared" si="329"/>
        <v>987.39200000000005</v>
      </c>
      <c r="O391" s="19">
        <f t="shared" si="330"/>
        <v>2302.8320000000003</v>
      </c>
      <c r="P391" s="13"/>
      <c r="Q391" s="19">
        <f t="shared" si="331"/>
        <v>6902</v>
      </c>
      <c r="R391" s="19">
        <v>0</v>
      </c>
      <c r="S391" s="19">
        <f t="shared" si="332"/>
        <v>1919.5680000000002</v>
      </c>
      <c r="T391" s="19">
        <f t="shared" si="333"/>
        <v>4982.4320000000007</v>
      </c>
      <c r="U391" s="43">
        <f t="shared" si="334"/>
        <v>30560.432000000001</v>
      </c>
      <c r="V391" s="64"/>
      <c r="W391" s="64"/>
    </row>
    <row r="392" spans="1:23" s="8" customFormat="1" ht="12">
      <c r="A392" s="42">
        <f t="shared" si="335"/>
        <v>348</v>
      </c>
      <c r="B392" s="12" t="s">
        <v>366</v>
      </c>
      <c r="C392" s="12" t="s">
        <v>79</v>
      </c>
      <c r="D392" s="11" t="s">
        <v>27</v>
      </c>
      <c r="E392" s="11" t="s">
        <v>31</v>
      </c>
      <c r="F392" s="30">
        <v>44197</v>
      </c>
      <c r="G392" s="30">
        <v>44561</v>
      </c>
      <c r="H392" s="13">
        <v>30000</v>
      </c>
      <c r="I392" s="13">
        <v>0</v>
      </c>
      <c r="J392" s="13"/>
      <c r="K392" s="13">
        <f t="shared" si="326"/>
        <v>861</v>
      </c>
      <c r="L392" s="19">
        <f t="shared" si="327"/>
        <v>2130</v>
      </c>
      <c r="M392" s="19">
        <f t="shared" si="328"/>
        <v>345</v>
      </c>
      <c r="N392" s="13">
        <f t="shared" si="329"/>
        <v>912</v>
      </c>
      <c r="O392" s="19">
        <f t="shared" si="330"/>
        <v>2127</v>
      </c>
      <c r="P392" s="13"/>
      <c r="Q392" s="19">
        <f t="shared" si="331"/>
        <v>6375</v>
      </c>
      <c r="R392" s="19">
        <v>0</v>
      </c>
      <c r="S392" s="19">
        <f t="shared" si="332"/>
        <v>1773</v>
      </c>
      <c r="T392" s="19">
        <f t="shared" si="333"/>
        <v>4602</v>
      </c>
      <c r="U392" s="43">
        <f t="shared" si="334"/>
        <v>28227</v>
      </c>
      <c r="V392" s="64"/>
      <c r="W392" s="64"/>
    </row>
    <row r="393" spans="1:23" s="8" customFormat="1" ht="12">
      <c r="A393" s="42">
        <f t="shared" si="335"/>
        <v>349</v>
      </c>
      <c r="B393" s="12" t="s">
        <v>367</v>
      </c>
      <c r="C393" s="12" t="s">
        <v>79</v>
      </c>
      <c r="D393" s="11" t="s">
        <v>27</v>
      </c>
      <c r="E393" s="11" t="s">
        <v>31</v>
      </c>
      <c r="F393" s="30">
        <v>44197</v>
      </c>
      <c r="G393" s="30">
        <v>44561</v>
      </c>
      <c r="H393" s="13">
        <v>30000</v>
      </c>
      <c r="I393" s="13">
        <v>0</v>
      </c>
      <c r="J393" s="13"/>
      <c r="K393" s="13">
        <f t="shared" si="326"/>
        <v>861</v>
      </c>
      <c r="L393" s="19">
        <f t="shared" si="327"/>
        <v>2130</v>
      </c>
      <c r="M393" s="19">
        <f t="shared" si="328"/>
        <v>345</v>
      </c>
      <c r="N393" s="13">
        <f t="shared" si="329"/>
        <v>912</v>
      </c>
      <c r="O393" s="19">
        <f t="shared" si="330"/>
        <v>2127</v>
      </c>
      <c r="P393" s="13"/>
      <c r="Q393" s="19">
        <f t="shared" si="331"/>
        <v>6375</v>
      </c>
      <c r="R393" s="19">
        <v>0</v>
      </c>
      <c r="S393" s="19">
        <f t="shared" si="332"/>
        <v>1773</v>
      </c>
      <c r="T393" s="19">
        <f t="shared" si="333"/>
        <v>4602</v>
      </c>
      <c r="U393" s="43">
        <f t="shared" si="334"/>
        <v>28227</v>
      </c>
      <c r="V393" s="64"/>
      <c r="W393" s="64"/>
    </row>
    <row r="394" spans="1:23" s="8" customFormat="1" ht="12">
      <c r="A394" s="42">
        <f t="shared" si="335"/>
        <v>350</v>
      </c>
      <c r="B394" s="12" t="s">
        <v>368</v>
      </c>
      <c r="C394" s="12" t="s">
        <v>79</v>
      </c>
      <c r="D394" s="11" t="s">
        <v>27</v>
      </c>
      <c r="E394" s="11" t="s">
        <v>31</v>
      </c>
      <c r="F394" s="30">
        <v>44197</v>
      </c>
      <c r="G394" s="30">
        <v>44561</v>
      </c>
      <c r="H394" s="13">
        <v>30000</v>
      </c>
      <c r="I394" s="13">
        <v>0</v>
      </c>
      <c r="J394" s="13"/>
      <c r="K394" s="13">
        <f t="shared" si="326"/>
        <v>861</v>
      </c>
      <c r="L394" s="19">
        <f t="shared" si="327"/>
        <v>2130</v>
      </c>
      <c r="M394" s="19">
        <f t="shared" si="328"/>
        <v>345</v>
      </c>
      <c r="N394" s="13">
        <f t="shared" si="329"/>
        <v>912</v>
      </c>
      <c r="O394" s="19">
        <f t="shared" si="330"/>
        <v>2127</v>
      </c>
      <c r="P394" s="13"/>
      <c r="Q394" s="19">
        <f t="shared" si="331"/>
        <v>6375</v>
      </c>
      <c r="R394" s="19">
        <v>0</v>
      </c>
      <c r="S394" s="19">
        <f t="shared" si="332"/>
        <v>1773</v>
      </c>
      <c r="T394" s="19">
        <f t="shared" si="333"/>
        <v>4602</v>
      </c>
      <c r="U394" s="43">
        <f t="shared" si="334"/>
        <v>28227</v>
      </c>
      <c r="V394" s="64"/>
      <c r="W394" s="64"/>
    </row>
    <row r="395" spans="1:23" s="8" customFormat="1" ht="12">
      <c r="A395" s="42">
        <f t="shared" si="335"/>
        <v>351</v>
      </c>
      <c r="B395" s="12" t="s">
        <v>369</v>
      </c>
      <c r="C395" s="12" t="s">
        <v>79</v>
      </c>
      <c r="D395" s="11" t="s">
        <v>27</v>
      </c>
      <c r="E395" s="11" t="s">
        <v>31</v>
      </c>
      <c r="F395" s="30">
        <v>44197</v>
      </c>
      <c r="G395" s="30">
        <v>44561</v>
      </c>
      <c r="H395" s="13">
        <v>50000</v>
      </c>
      <c r="I395" s="13">
        <v>0</v>
      </c>
      <c r="J395" s="13"/>
      <c r="K395" s="13">
        <f t="shared" si="326"/>
        <v>1435</v>
      </c>
      <c r="L395" s="19">
        <f t="shared" si="327"/>
        <v>3549.9999999999995</v>
      </c>
      <c r="M395" s="19">
        <f t="shared" si="328"/>
        <v>575</v>
      </c>
      <c r="N395" s="13">
        <f t="shared" si="329"/>
        <v>1520</v>
      </c>
      <c r="O395" s="19">
        <f t="shared" si="330"/>
        <v>3545.0000000000005</v>
      </c>
      <c r="P395" s="13"/>
      <c r="Q395" s="19">
        <f t="shared" si="331"/>
        <v>10625</v>
      </c>
      <c r="R395" s="19">
        <v>0</v>
      </c>
      <c r="S395" s="19">
        <f t="shared" si="332"/>
        <v>2955</v>
      </c>
      <c r="T395" s="19">
        <f t="shared" si="333"/>
        <v>7670</v>
      </c>
      <c r="U395" s="43">
        <f t="shared" si="334"/>
        <v>47045</v>
      </c>
      <c r="V395" s="64"/>
      <c r="W395" s="64"/>
    </row>
    <row r="396" spans="1:23" s="8" customFormat="1" ht="12">
      <c r="A396" s="42">
        <f t="shared" si="335"/>
        <v>352</v>
      </c>
      <c r="B396" s="12" t="s">
        <v>370</v>
      </c>
      <c r="C396" s="12" t="s">
        <v>79</v>
      </c>
      <c r="D396" s="11" t="s">
        <v>27</v>
      </c>
      <c r="E396" s="11" t="s">
        <v>31</v>
      </c>
      <c r="F396" s="30">
        <v>44197</v>
      </c>
      <c r="G396" s="30">
        <v>44561</v>
      </c>
      <c r="H396" s="13">
        <v>18000</v>
      </c>
      <c r="I396" s="13">
        <v>0</v>
      </c>
      <c r="J396" s="13"/>
      <c r="K396" s="13">
        <f t="shared" si="326"/>
        <v>516.6</v>
      </c>
      <c r="L396" s="19">
        <f t="shared" si="327"/>
        <v>1277.9999999999998</v>
      </c>
      <c r="M396" s="19">
        <f t="shared" si="328"/>
        <v>207</v>
      </c>
      <c r="N396" s="13">
        <f t="shared" si="329"/>
        <v>547.20000000000005</v>
      </c>
      <c r="O396" s="19">
        <f t="shared" si="330"/>
        <v>1276.2</v>
      </c>
      <c r="P396" s="13"/>
      <c r="Q396" s="19">
        <f t="shared" si="331"/>
        <v>3825</v>
      </c>
      <c r="R396" s="19">
        <v>0</v>
      </c>
      <c r="S396" s="19">
        <f t="shared" si="332"/>
        <v>1063.8000000000002</v>
      </c>
      <c r="T396" s="19">
        <f t="shared" si="333"/>
        <v>2761.2</v>
      </c>
      <c r="U396" s="43">
        <f t="shared" si="334"/>
        <v>16936.2</v>
      </c>
      <c r="V396" s="64"/>
      <c r="W396" s="64"/>
    </row>
    <row r="397" spans="1:23" s="8" customFormat="1" ht="12">
      <c r="A397" s="42">
        <f t="shared" si="335"/>
        <v>353</v>
      </c>
      <c r="B397" s="12" t="s">
        <v>371</v>
      </c>
      <c r="C397" s="12" t="s">
        <v>79</v>
      </c>
      <c r="D397" s="11" t="s">
        <v>27</v>
      </c>
      <c r="E397" s="11" t="s">
        <v>32</v>
      </c>
      <c r="F397" s="30">
        <v>44197</v>
      </c>
      <c r="G397" s="30">
        <v>44561</v>
      </c>
      <c r="H397" s="13">
        <v>43200</v>
      </c>
      <c r="I397" s="13">
        <v>894.28</v>
      </c>
      <c r="J397" s="13"/>
      <c r="K397" s="13">
        <f t="shared" si="326"/>
        <v>1239.8399999999999</v>
      </c>
      <c r="L397" s="19">
        <f t="shared" si="327"/>
        <v>3067.2</v>
      </c>
      <c r="M397" s="19">
        <f t="shared" si="328"/>
        <v>496.8</v>
      </c>
      <c r="N397" s="13">
        <f t="shared" si="329"/>
        <v>1313.28</v>
      </c>
      <c r="O397" s="19">
        <f t="shared" si="330"/>
        <v>3062.88</v>
      </c>
      <c r="P397" s="13"/>
      <c r="Q397" s="19">
        <f t="shared" si="331"/>
        <v>9180</v>
      </c>
      <c r="R397" s="19">
        <v>0</v>
      </c>
      <c r="S397" s="19">
        <f t="shared" si="332"/>
        <v>3447.3999999999996</v>
      </c>
      <c r="T397" s="19">
        <f t="shared" si="333"/>
        <v>6626.88</v>
      </c>
      <c r="U397" s="43">
        <f t="shared" si="334"/>
        <v>39752.6</v>
      </c>
      <c r="V397" s="64"/>
      <c r="W397" s="64"/>
    </row>
    <row r="398" spans="1:23" s="8" customFormat="1" ht="12">
      <c r="A398" s="42">
        <f t="shared" si="335"/>
        <v>354</v>
      </c>
      <c r="B398" s="12" t="s">
        <v>372</v>
      </c>
      <c r="C398" s="12" t="s">
        <v>79</v>
      </c>
      <c r="D398" s="11" t="s">
        <v>27</v>
      </c>
      <c r="E398" s="11" t="s">
        <v>32</v>
      </c>
      <c r="F398" s="30">
        <v>44317</v>
      </c>
      <c r="G398" s="30">
        <v>44561</v>
      </c>
      <c r="H398" s="13">
        <v>90000</v>
      </c>
      <c r="I398" s="13">
        <v>9753.1200000000008</v>
      </c>
      <c r="J398" s="13"/>
      <c r="K398" s="13">
        <f t="shared" si="326"/>
        <v>2583</v>
      </c>
      <c r="L398" s="19">
        <f t="shared" si="327"/>
        <v>6389.9999999999991</v>
      </c>
      <c r="M398" s="19">
        <f t="shared" ref="M398" si="351">62400*1.15%</f>
        <v>717.6</v>
      </c>
      <c r="N398" s="13">
        <f t="shared" si="329"/>
        <v>2736</v>
      </c>
      <c r="O398" s="19">
        <f t="shared" si="330"/>
        <v>6381</v>
      </c>
      <c r="P398" s="13"/>
      <c r="Q398" s="19">
        <f t="shared" si="331"/>
        <v>18807.599999999999</v>
      </c>
      <c r="R398" s="19">
        <v>0</v>
      </c>
      <c r="S398" s="19">
        <f t="shared" si="332"/>
        <v>15072.12</v>
      </c>
      <c r="T398" s="19">
        <f t="shared" si="333"/>
        <v>13488.599999999999</v>
      </c>
      <c r="U398" s="43">
        <f t="shared" si="334"/>
        <v>74927.88</v>
      </c>
      <c r="V398" s="64"/>
      <c r="W398" s="64"/>
    </row>
    <row r="399" spans="1:23" s="8" customFormat="1" ht="12">
      <c r="A399" s="42">
        <f t="shared" si="335"/>
        <v>355</v>
      </c>
      <c r="B399" s="12" t="s">
        <v>373</v>
      </c>
      <c r="C399" s="12" t="s">
        <v>79</v>
      </c>
      <c r="D399" s="11" t="s">
        <v>27</v>
      </c>
      <c r="E399" s="11" t="s">
        <v>32</v>
      </c>
      <c r="F399" s="30">
        <v>44197</v>
      </c>
      <c r="G399" s="30">
        <v>44561</v>
      </c>
      <c r="H399" s="13">
        <v>12000</v>
      </c>
      <c r="I399" s="13">
        <v>0</v>
      </c>
      <c r="J399" s="13"/>
      <c r="K399" s="13">
        <f t="shared" si="326"/>
        <v>344.4</v>
      </c>
      <c r="L399" s="19">
        <f t="shared" si="327"/>
        <v>851.99999999999989</v>
      </c>
      <c r="M399" s="19">
        <f t="shared" si="328"/>
        <v>138</v>
      </c>
      <c r="N399" s="13">
        <f t="shared" si="329"/>
        <v>364.8</v>
      </c>
      <c r="O399" s="19">
        <f t="shared" si="330"/>
        <v>850.80000000000007</v>
      </c>
      <c r="P399" s="13"/>
      <c r="Q399" s="19">
        <f t="shared" si="331"/>
        <v>2550</v>
      </c>
      <c r="R399" s="19">
        <v>0</v>
      </c>
      <c r="S399" s="19">
        <f t="shared" si="332"/>
        <v>709.2</v>
      </c>
      <c r="T399" s="19">
        <f t="shared" si="333"/>
        <v>1840.8</v>
      </c>
      <c r="U399" s="43">
        <f t="shared" si="334"/>
        <v>11290.8</v>
      </c>
      <c r="V399" s="64"/>
      <c r="W399" s="64"/>
    </row>
    <row r="400" spans="1:23" s="8" customFormat="1" ht="12">
      <c r="A400" s="42">
        <f t="shared" si="335"/>
        <v>356</v>
      </c>
      <c r="B400" s="12" t="s">
        <v>374</v>
      </c>
      <c r="C400" s="12" t="s">
        <v>79</v>
      </c>
      <c r="D400" s="11" t="s">
        <v>27</v>
      </c>
      <c r="E400" s="11" t="s">
        <v>32</v>
      </c>
      <c r="F400" s="30">
        <v>44317</v>
      </c>
      <c r="G400" s="30">
        <v>44561</v>
      </c>
      <c r="H400" s="13">
        <v>18000</v>
      </c>
      <c r="I400" s="13">
        <v>0</v>
      </c>
      <c r="J400" s="13"/>
      <c r="K400" s="13">
        <f t="shared" si="326"/>
        <v>516.6</v>
      </c>
      <c r="L400" s="19">
        <f t="shared" si="327"/>
        <v>1277.9999999999998</v>
      </c>
      <c r="M400" s="19">
        <f t="shared" si="328"/>
        <v>207</v>
      </c>
      <c r="N400" s="13">
        <f t="shared" si="329"/>
        <v>547.20000000000005</v>
      </c>
      <c r="O400" s="19">
        <f t="shared" si="330"/>
        <v>1276.2</v>
      </c>
      <c r="P400" s="13"/>
      <c r="Q400" s="19">
        <f t="shared" si="331"/>
        <v>3825</v>
      </c>
      <c r="R400" s="19">
        <v>0</v>
      </c>
      <c r="S400" s="19">
        <f t="shared" si="332"/>
        <v>1063.8000000000002</v>
      </c>
      <c r="T400" s="19">
        <f t="shared" si="333"/>
        <v>2761.2</v>
      </c>
      <c r="U400" s="43">
        <f t="shared" si="334"/>
        <v>16936.2</v>
      </c>
      <c r="V400" s="64"/>
      <c r="W400" s="64"/>
    </row>
    <row r="401" spans="1:23" s="8" customFormat="1" ht="12">
      <c r="A401" s="42">
        <f t="shared" si="335"/>
        <v>357</v>
      </c>
      <c r="B401" s="12" t="s">
        <v>375</v>
      </c>
      <c r="C401" s="12" t="s">
        <v>79</v>
      </c>
      <c r="D401" s="11" t="s">
        <v>27</v>
      </c>
      <c r="E401" s="11" t="s">
        <v>31</v>
      </c>
      <c r="F401" s="30">
        <v>44197</v>
      </c>
      <c r="G401" s="30">
        <v>44561</v>
      </c>
      <c r="H401" s="13">
        <v>88000</v>
      </c>
      <c r="I401" s="13">
        <v>9282.67</v>
      </c>
      <c r="J401" s="13"/>
      <c r="K401" s="13">
        <f t="shared" si="326"/>
        <v>2525.6</v>
      </c>
      <c r="L401" s="19">
        <f t="shared" si="327"/>
        <v>6247.9999999999991</v>
      </c>
      <c r="M401" s="19">
        <f>62400*1.15%</f>
        <v>717.6</v>
      </c>
      <c r="N401" s="13">
        <f t="shared" si="329"/>
        <v>2675.2</v>
      </c>
      <c r="O401" s="19">
        <f t="shared" si="330"/>
        <v>6239.2000000000007</v>
      </c>
      <c r="P401" s="13"/>
      <c r="Q401" s="19">
        <f t="shared" si="331"/>
        <v>18405.599999999999</v>
      </c>
      <c r="R401" s="19">
        <v>0</v>
      </c>
      <c r="S401" s="19">
        <f t="shared" si="332"/>
        <v>14483.47</v>
      </c>
      <c r="T401" s="19">
        <f t="shared" si="333"/>
        <v>13204.8</v>
      </c>
      <c r="U401" s="43">
        <f t="shared" si="334"/>
        <v>73516.53</v>
      </c>
      <c r="V401" s="64"/>
      <c r="W401" s="64"/>
    </row>
    <row r="402" spans="1:23" s="8" customFormat="1" ht="12">
      <c r="A402" s="42">
        <f t="shared" si="335"/>
        <v>358</v>
      </c>
      <c r="B402" s="12" t="s">
        <v>521</v>
      </c>
      <c r="C402" s="12" t="s">
        <v>79</v>
      </c>
      <c r="D402" s="11" t="s">
        <v>27</v>
      </c>
      <c r="E402" s="25" t="s">
        <v>31</v>
      </c>
      <c r="F402" s="30">
        <v>44317</v>
      </c>
      <c r="G402" s="30">
        <v>44561</v>
      </c>
      <c r="H402" s="26">
        <v>18560</v>
      </c>
      <c r="I402" s="13">
        <v>0</v>
      </c>
      <c r="J402" s="13">
        <v>0</v>
      </c>
      <c r="K402" s="13">
        <f t="shared" ref="K402:K446" si="352">+H402*2.87%</f>
        <v>532.67200000000003</v>
      </c>
      <c r="L402" s="19">
        <f t="shared" ref="L402:L446" si="353">H402*7.1%</f>
        <v>1317.76</v>
      </c>
      <c r="M402" s="19">
        <f t="shared" ref="M402:M446" si="354">H402*1.15%</f>
        <v>213.44</v>
      </c>
      <c r="N402" s="13">
        <f t="shared" ref="N402:N446" si="355">+H402*3.04%</f>
        <v>564.22400000000005</v>
      </c>
      <c r="O402" s="19">
        <f t="shared" ref="O402:O446" si="356">H402*7.09%</f>
        <v>1315.904</v>
      </c>
      <c r="P402" s="13"/>
      <c r="Q402" s="19">
        <f t="shared" ref="Q402:Q446" si="357">K402+L402+M402+N402+O402</f>
        <v>3944</v>
      </c>
      <c r="R402" s="19">
        <v>0</v>
      </c>
      <c r="S402" s="19">
        <f t="shared" ref="S402:S446" si="358">+K402+N402+P402+R402+I402+J402</f>
        <v>1096.8960000000002</v>
      </c>
      <c r="T402" s="19">
        <f t="shared" ref="T402:T446" si="359">+O402+M402+L402</f>
        <v>2847.1040000000003</v>
      </c>
      <c r="U402" s="43">
        <f t="shared" ref="U402:U446" si="360">+H402-S402</f>
        <v>17463.103999999999</v>
      </c>
      <c r="V402" s="64"/>
      <c r="W402" s="64"/>
    </row>
    <row r="403" spans="1:23" s="8" customFormat="1" ht="12">
      <c r="A403" s="42">
        <f t="shared" si="335"/>
        <v>359</v>
      </c>
      <c r="B403" s="12" t="s">
        <v>376</v>
      </c>
      <c r="C403" s="12" t="s">
        <v>79</v>
      </c>
      <c r="D403" s="11" t="s">
        <v>27</v>
      </c>
      <c r="E403" s="25" t="s">
        <v>32</v>
      </c>
      <c r="F403" s="30">
        <v>44197</v>
      </c>
      <c r="G403" s="30">
        <v>44561</v>
      </c>
      <c r="H403" s="26">
        <v>90000</v>
      </c>
      <c r="I403" s="13">
        <v>9158.06</v>
      </c>
      <c r="J403" s="13"/>
      <c r="K403" s="13">
        <f t="shared" si="352"/>
        <v>2583</v>
      </c>
      <c r="L403" s="19">
        <f t="shared" si="353"/>
        <v>6389.9999999999991</v>
      </c>
      <c r="M403" s="19">
        <f t="shared" ref="M403" si="361">62400*1.15%</f>
        <v>717.6</v>
      </c>
      <c r="N403" s="13">
        <f t="shared" si="355"/>
        <v>2736</v>
      </c>
      <c r="O403" s="19">
        <f t="shared" si="356"/>
        <v>6381</v>
      </c>
      <c r="P403" s="13">
        <v>2380.2399999999998</v>
      </c>
      <c r="Q403" s="19">
        <f t="shared" si="357"/>
        <v>18807.599999999999</v>
      </c>
      <c r="R403" s="19">
        <v>0</v>
      </c>
      <c r="S403" s="19">
        <f t="shared" si="358"/>
        <v>16857.3</v>
      </c>
      <c r="T403" s="19">
        <f t="shared" si="359"/>
        <v>13488.599999999999</v>
      </c>
      <c r="U403" s="43">
        <f t="shared" si="360"/>
        <v>73142.7</v>
      </c>
      <c r="V403" s="64"/>
      <c r="W403" s="64"/>
    </row>
    <row r="404" spans="1:23" s="8" customFormat="1" ht="12">
      <c r="A404" s="42">
        <f t="shared" si="335"/>
        <v>360</v>
      </c>
      <c r="B404" s="12" t="s">
        <v>377</v>
      </c>
      <c r="C404" s="12" t="s">
        <v>79</v>
      </c>
      <c r="D404" s="11" t="s">
        <v>27</v>
      </c>
      <c r="E404" s="25" t="s">
        <v>32</v>
      </c>
      <c r="F404" s="30">
        <v>44197</v>
      </c>
      <c r="G404" s="30">
        <v>44561</v>
      </c>
      <c r="H404" s="26">
        <v>18000</v>
      </c>
      <c r="I404" s="13">
        <v>0</v>
      </c>
      <c r="J404" s="13"/>
      <c r="K404" s="13">
        <f t="shared" si="352"/>
        <v>516.6</v>
      </c>
      <c r="L404" s="19">
        <f t="shared" si="353"/>
        <v>1277.9999999999998</v>
      </c>
      <c r="M404" s="19">
        <f t="shared" si="354"/>
        <v>207</v>
      </c>
      <c r="N404" s="13">
        <f t="shared" si="355"/>
        <v>547.20000000000005</v>
      </c>
      <c r="O404" s="19">
        <f t="shared" si="356"/>
        <v>1276.2</v>
      </c>
      <c r="P404" s="13"/>
      <c r="Q404" s="19">
        <f t="shared" si="357"/>
        <v>3825</v>
      </c>
      <c r="R404" s="19">
        <v>0</v>
      </c>
      <c r="S404" s="19">
        <f t="shared" si="358"/>
        <v>1063.8000000000002</v>
      </c>
      <c r="T404" s="19">
        <f t="shared" si="359"/>
        <v>2761.2</v>
      </c>
      <c r="U404" s="43">
        <f t="shared" si="360"/>
        <v>16936.2</v>
      </c>
      <c r="V404" s="64"/>
      <c r="W404" s="64"/>
    </row>
    <row r="405" spans="1:23" s="8" customFormat="1" ht="12">
      <c r="A405" s="42">
        <f t="shared" si="335"/>
        <v>361</v>
      </c>
      <c r="B405" s="12" t="s">
        <v>378</v>
      </c>
      <c r="C405" s="12" t="s">
        <v>79</v>
      </c>
      <c r="D405" s="11" t="s">
        <v>27</v>
      </c>
      <c r="E405" s="11" t="s">
        <v>32</v>
      </c>
      <c r="F405" s="30">
        <v>44197</v>
      </c>
      <c r="G405" s="30">
        <v>44561</v>
      </c>
      <c r="H405" s="13">
        <v>38880</v>
      </c>
      <c r="I405" s="13">
        <v>284.58</v>
      </c>
      <c r="J405" s="13"/>
      <c r="K405" s="13">
        <f t="shared" si="352"/>
        <v>1115.856</v>
      </c>
      <c r="L405" s="19">
        <f t="shared" si="353"/>
        <v>2760.4799999999996</v>
      </c>
      <c r="M405" s="19">
        <f t="shared" si="354"/>
        <v>447.12</v>
      </c>
      <c r="N405" s="13">
        <f t="shared" si="355"/>
        <v>1181.952</v>
      </c>
      <c r="O405" s="19">
        <f t="shared" si="356"/>
        <v>2756.5920000000001</v>
      </c>
      <c r="P405" s="13"/>
      <c r="Q405" s="19">
        <f t="shared" si="357"/>
        <v>8262</v>
      </c>
      <c r="R405" s="19">
        <v>0</v>
      </c>
      <c r="S405" s="19">
        <f t="shared" si="358"/>
        <v>2582.3879999999999</v>
      </c>
      <c r="T405" s="19">
        <f t="shared" si="359"/>
        <v>5964.1919999999991</v>
      </c>
      <c r="U405" s="43">
        <f t="shared" si="360"/>
        <v>36297.612000000001</v>
      </c>
      <c r="V405" s="64"/>
      <c r="W405" s="64"/>
    </row>
    <row r="406" spans="1:23" s="8" customFormat="1" ht="12">
      <c r="A406" s="42">
        <f t="shared" si="335"/>
        <v>362</v>
      </c>
      <c r="B406" s="12" t="s">
        <v>379</v>
      </c>
      <c r="C406" s="12" t="s">
        <v>79</v>
      </c>
      <c r="D406" s="11" t="s">
        <v>27</v>
      </c>
      <c r="E406" s="11" t="s">
        <v>32</v>
      </c>
      <c r="F406" s="30">
        <v>44197</v>
      </c>
      <c r="G406" s="30">
        <v>44561</v>
      </c>
      <c r="H406" s="13">
        <v>30000</v>
      </c>
      <c r="I406" s="13">
        <v>0</v>
      </c>
      <c r="J406" s="13"/>
      <c r="K406" s="13">
        <f t="shared" si="352"/>
        <v>861</v>
      </c>
      <c r="L406" s="19">
        <f t="shared" si="353"/>
        <v>2130</v>
      </c>
      <c r="M406" s="19">
        <f t="shared" si="354"/>
        <v>345</v>
      </c>
      <c r="N406" s="13">
        <f t="shared" si="355"/>
        <v>912</v>
      </c>
      <c r="O406" s="19">
        <f t="shared" si="356"/>
        <v>2127</v>
      </c>
      <c r="P406" s="13"/>
      <c r="Q406" s="19">
        <f t="shared" si="357"/>
        <v>6375</v>
      </c>
      <c r="R406" s="19">
        <v>0</v>
      </c>
      <c r="S406" s="19">
        <f t="shared" si="358"/>
        <v>1773</v>
      </c>
      <c r="T406" s="19">
        <f t="shared" si="359"/>
        <v>4602</v>
      </c>
      <c r="U406" s="43">
        <f t="shared" si="360"/>
        <v>28227</v>
      </c>
      <c r="V406" s="64"/>
      <c r="W406" s="64"/>
    </row>
    <row r="407" spans="1:23" s="8" customFormat="1" ht="12">
      <c r="A407" s="42">
        <f t="shared" si="335"/>
        <v>363</v>
      </c>
      <c r="B407" s="12" t="s">
        <v>380</v>
      </c>
      <c r="C407" s="12" t="s">
        <v>79</v>
      </c>
      <c r="D407" s="11" t="s">
        <v>27</v>
      </c>
      <c r="E407" s="11" t="s">
        <v>32</v>
      </c>
      <c r="F407" s="30">
        <v>44197</v>
      </c>
      <c r="G407" s="30">
        <v>44561</v>
      </c>
      <c r="H407" s="13">
        <v>38880</v>
      </c>
      <c r="I407" s="13">
        <v>284.58</v>
      </c>
      <c r="J407" s="13"/>
      <c r="K407" s="13">
        <f t="shared" si="352"/>
        <v>1115.856</v>
      </c>
      <c r="L407" s="19">
        <f t="shared" si="353"/>
        <v>2760.4799999999996</v>
      </c>
      <c r="M407" s="19">
        <f t="shared" si="354"/>
        <v>447.12</v>
      </c>
      <c r="N407" s="13">
        <f t="shared" si="355"/>
        <v>1181.952</v>
      </c>
      <c r="O407" s="19">
        <f t="shared" si="356"/>
        <v>2756.5920000000001</v>
      </c>
      <c r="P407" s="13"/>
      <c r="Q407" s="19">
        <f t="shared" si="357"/>
        <v>8262</v>
      </c>
      <c r="R407" s="19">
        <v>0</v>
      </c>
      <c r="S407" s="19">
        <f t="shared" si="358"/>
        <v>2582.3879999999999</v>
      </c>
      <c r="T407" s="19">
        <f t="shared" si="359"/>
        <v>5964.1919999999991</v>
      </c>
      <c r="U407" s="43">
        <f t="shared" si="360"/>
        <v>36297.612000000001</v>
      </c>
      <c r="V407" s="64"/>
      <c r="W407" s="64"/>
    </row>
    <row r="408" spans="1:23" s="8" customFormat="1" ht="12">
      <c r="A408" s="42">
        <f t="shared" ref="A408:A454" si="362">A407+1</f>
        <v>364</v>
      </c>
      <c r="B408" s="12" t="s">
        <v>381</v>
      </c>
      <c r="C408" s="12" t="s">
        <v>79</v>
      </c>
      <c r="D408" s="11" t="s">
        <v>27</v>
      </c>
      <c r="E408" s="11" t="s">
        <v>31</v>
      </c>
      <c r="F408" s="30">
        <v>44317</v>
      </c>
      <c r="G408" s="30">
        <v>44561</v>
      </c>
      <c r="H408" s="13">
        <v>10000</v>
      </c>
      <c r="I408" s="13">
        <v>0</v>
      </c>
      <c r="J408" s="13"/>
      <c r="K408" s="13">
        <f t="shared" si="352"/>
        <v>287</v>
      </c>
      <c r="L408" s="19">
        <f t="shared" si="353"/>
        <v>709.99999999999989</v>
      </c>
      <c r="M408" s="19">
        <f t="shared" si="354"/>
        <v>115</v>
      </c>
      <c r="N408" s="13">
        <f t="shared" si="355"/>
        <v>304</v>
      </c>
      <c r="O408" s="19">
        <f t="shared" si="356"/>
        <v>709</v>
      </c>
      <c r="P408" s="13"/>
      <c r="Q408" s="19">
        <f t="shared" si="357"/>
        <v>2125</v>
      </c>
      <c r="R408" s="19">
        <v>0</v>
      </c>
      <c r="S408" s="19">
        <f t="shared" si="358"/>
        <v>591</v>
      </c>
      <c r="T408" s="19">
        <f t="shared" si="359"/>
        <v>1534</v>
      </c>
      <c r="U408" s="43">
        <f t="shared" si="360"/>
        <v>9409</v>
      </c>
      <c r="V408" s="64"/>
      <c r="W408" s="64"/>
    </row>
    <row r="409" spans="1:23" s="8" customFormat="1" ht="12">
      <c r="A409" s="42">
        <f t="shared" si="362"/>
        <v>365</v>
      </c>
      <c r="B409" s="12" t="s">
        <v>382</v>
      </c>
      <c r="C409" s="12" t="s">
        <v>79</v>
      </c>
      <c r="D409" s="11" t="s">
        <v>27</v>
      </c>
      <c r="E409" s="11" t="s">
        <v>31</v>
      </c>
      <c r="F409" s="30">
        <v>44197</v>
      </c>
      <c r="G409" s="30">
        <v>44561</v>
      </c>
      <c r="H409" s="13">
        <v>48000</v>
      </c>
      <c r="I409" s="13">
        <v>0</v>
      </c>
      <c r="J409" s="13"/>
      <c r="K409" s="13">
        <f t="shared" si="352"/>
        <v>1377.6</v>
      </c>
      <c r="L409" s="19">
        <f t="shared" si="353"/>
        <v>3407.9999999999995</v>
      </c>
      <c r="M409" s="19">
        <f t="shared" si="354"/>
        <v>552</v>
      </c>
      <c r="N409" s="13">
        <f t="shared" si="355"/>
        <v>1459.2</v>
      </c>
      <c r="O409" s="19">
        <f t="shared" si="356"/>
        <v>3403.2000000000003</v>
      </c>
      <c r="P409" s="13"/>
      <c r="Q409" s="19">
        <f t="shared" si="357"/>
        <v>10200</v>
      </c>
      <c r="R409" s="19">
        <v>0</v>
      </c>
      <c r="S409" s="19">
        <f t="shared" si="358"/>
        <v>2836.8</v>
      </c>
      <c r="T409" s="19">
        <f t="shared" si="359"/>
        <v>7363.2</v>
      </c>
      <c r="U409" s="43">
        <f t="shared" si="360"/>
        <v>45163.199999999997</v>
      </c>
      <c r="V409" s="64"/>
      <c r="W409" s="64"/>
    </row>
    <row r="410" spans="1:23" s="8" customFormat="1" ht="12">
      <c r="A410" s="42">
        <f t="shared" si="362"/>
        <v>366</v>
      </c>
      <c r="B410" s="12" t="s">
        <v>383</v>
      </c>
      <c r="C410" s="12" t="s">
        <v>79</v>
      </c>
      <c r="D410" s="11" t="s">
        <v>27</v>
      </c>
      <c r="E410" s="11" t="s">
        <v>31</v>
      </c>
      <c r="F410" s="30">
        <v>44317</v>
      </c>
      <c r="G410" s="30">
        <v>44561</v>
      </c>
      <c r="H410" s="13">
        <v>104400</v>
      </c>
      <c r="I410" s="13">
        <v>13140.36</v>
      </c>
      <c r="J410" s="13"/>
      <c r="K410" s="13">
        <f t="shared" si="352"/>
        <v>2996.28</v>
      </c>
      <c r="L410" s="19">
        <f t="shared" si="353"/>
        <v>7412.4</v>
      </c>
      <c r="M410" s="19">
        <f t="shared" ref="M410" si="363">62400*1.15%</f>
        <v>717.6</v>
      </c>
      <c r="N410" s="13">
        <f t="shared" si="355"/>
        <v>3173.76</v>
      </c>
      <c r="O410" s="19">
        <f t="shared" si="356"/>
        <v>7401.96</v>
      </c>
      <c r="P410" s="13"/>
      <c r="Q410" s="19">
        <f t="shared" si="357"/>
        <v>21702</v>
      </c>
      <c r="R410" s="19">
        <v>0</v>
      </c>
      <c r="S410" s="19">
        <f t="shared" si="358"/>
        <v>19310.400000000001</v>
      </c>
      <c r="T410" s="19">
        <f t="shared" si="359"/>
        <v>15531.96</v>
      </c>
      <c r="U410" s="43">
        <f t="shared" si="360"/>
        <v>85089.600000000006</v>
      </c>
      <c r="V410" s="64"/>
      <c r="W410" s="64"/>
    </row>
    <row r="411" spans="1:23" s="8" customFormat="1" ht="12">
      <c r="A411" s="42">
        <f t="shared" si="362"/>
        <v>367</v>
      </c>
      <c r="B411" s="12" t="s">
        <v>384</v>
      </c>
      <c r="C411" s="12" t="s">
        <v>79</v>
      </c>
      <c r="D411" s="11" t="s">
        <v>27</v>
      </c>
      <c r="E411" s="11" t="s">
        <v>32</v>
      </c>
      <c r="F411" s="30">
        <v>44317</v>
      </c>
      <c r="G411" s="30">
        <v>44561</v>
      </c>
      <c r="H411" s="13">
        <v>6000</v>
      </c>
      <c r="I411" s="13">
        <v>0</v>
      </c>
      <c r="J411" s="13"/>
      <c r="K411" s="13">
        <f t="shared" si="352"/>
        <v>172.2</v>
      </c>
      <c r="L411" s="19">
        <f t="shared" si="353"/>
        <v>425.99999999999994</v>
      </c>
      <c r="M411" s="19">
        <f t="shared" si="354"/>
        <v>69</v>
      </c>
      <c r="N411" s="13">
        <f t="shared" si="355"/>
        <v>182.4</v>
      </c>
      <c r="O411" s="19">
        <f t="shared" si="356"/>
        <v>425.40000000000003</v>
      </c>
      <c r="P411" s="13"/>
      <c r="Q411" s="19">
        <f t="shared" si="357"/>
        <v>1275</v>
      </c>
      <c r="R411" s="19">
        <v>0</v>
      </c>
      <c r="S411" s="19">
        <f t="shared" si="358"/>
        <v>354.6</v>
      </c>
      <c r="T411" s="19">
        <f t="shared" si="359"/>
        <v>920.4</v>
      </c>
      <c r="U411" s="43">
        <f t="shared" si="360"/>
        <v>5645.4</v>
      </c>
      <c r="V411" s="64"/>
      <c r="W411" s="64"/>
    </row>
    <row r="412" spans="1:23" s="8" customFormat="1" ht="12">
      <c r="A412" s="42">
        <f t="shared" si="362"/>
        <v>368</v>
      </c>
      <c r="B412" s="12" t="s">
        <v>385</v>
      </c>
      <c r="C412" s="12" t="s">
        <v>79</v>
      </c>
      <c r="D412" s="11" t="s">
        <v>27</v>
      </c>
      <c r="E412" s="11" t="s">
        <v>32</v>
      </c>
      <c r="F412" s="30">
        <v>44197</v>
      </c>
      <c r="G412" s="30">
        <v>44561</v>
      </c>
      <c r="H412" s="13">
        <v>60000</v>
      </c>
      <c r="I412" s="13">
        <v>3486.68</v>
      </c>
      <c r="J412" s="13"/>
      <c r="K412" s="13">
        <f t="shared" si="352"/>
        <v>1722</v>
      </c>
      <c r="L412" s="19">
        <f t="shared" si="353"/>
        <v>4260</v>
      </c>
      <c r="M412" s="19">
        <f t="shared" si="354"/>
        <v>690</v>
      </c>
      <c r="N412" s="13">
        <f t="shared" si="355"/>
        <v>1824</v>
      </c>
      <c r="O412" s="19">
        <f t="shared" si="356"/>
        <v>4254</v>
      </c>
      <c r="P412" s="13"/>
      <c r="Q412" s="19">
        <f t="shared" si="357"/>
        <v>12750</v>
      </c>
      <c r="R412" s="19">
        <v>0</v>
      </c>
      <c r="S412" s="19">
        <f t="shared" si="358"/>
        <v>7032.68</v>
      </c>
      <c r="T412" s="19">
        <f t="shared" si="359"/>
        <v>9204</v>
      </c>
      <c r="U412" s="43">
        <f t="shared" si="360"/>
        <v>52967.32</v>
      </c>
      <c r="V412" s="64"/>
      <c r="W412" s="64"/>
    </row>
    <row r="413" spans="1:23" s="8" customFormat="1" ht="12">
      <c r="A413" s="42">
        <f t="shared" si="362"/>
        <v>369</v>
      </c>
      <c r="B413" s="12" t="s">
        <v>386</v>
      </c>
      <c r="C413" s="12" t="s">
        <v>79</v>
      </c>
      <c r="D413" s="11" t="s">
        <v>27</v>
      </c>
      <c r="E413" s="11" t="s">
        <v>31</v>
      </c>
      <c r="F413" s="30">
        <v>44197</v>
      </c>
      <c r="G413" s="30">
        <v>44561</v>
      </c>
      <c r="H413" s="13">
        <v>60000</v>
      </c>
      <c r="I413" s="13">
        <v>3486.68</v>
      </c>
      <c r="J413" s="13"/>
      <c r="K413" s="13">
        <f t="shared" si="352"/>
        <v>1722</v>
      </c>
      <c r="L413" s="19">
        <f t="shared" si="353"/>
        <v>4260</v>
      </c>
      <c r="M413" s="19">
        <f t="shared" si="354"/>
        <v>690</v>
      </c>
      <c r="N413" s="13">
        <f t="shared" si="355"/>
        <v>1824</v>
      </c>
      <c r="O413" s="19">
        <f t="shared" si="356"/>
        <v>4254</v>
      </c>
      <c r="P413" s="13"/>
      <c r="Q413" s="19">
        <f t="shared" si="357"/>
        <v>12750</v>
      </c>
      <c r="R413" s="19">
        <v>0</v>
      </c>
      <c r="S413" s="19">
        <f t="shared" si="358"/>
        <v>7032.68</v>
      </c>
      <c r="T413" s="19">
        <f t="shared" si="359"/>
        <v>9204</v>
      </c>
      <c r="U413" s="43">
        <f t="shared" si="360"/>
        <v>52967.32</v>
      </c>
      <c r="V413" s="64"/>
      <c r="W413" s="64"/>
    </row>
    <row r="414" spans="1:23" s="8" customFormat="1" ht="12">
      <c r="A414" s="42">
        <f t="shared" si="362"/>
        <v>370</v>
      </c>
      <c r="B414" s="12" t="s">
        <v>387</v>
      </c>
      <c r="C414" s="12" t="s">
        <v>79</v>
      </c>
      <c r="D414" s="11" t="s">
        <v>27</v>
      </c>
      <c r="E414" s="11" t="s">
        <v>31</v>
      </c>
      <c r="F414" s="30">
        <v>44317</v>
      </c>
      <c r="G414" s="30">
        <v>44561</v>
      </c>
      <c r="H414" s="13">
        <v>90000</v>
      </c>
      <c r="I414" s="13">
        <v>9753.1200000000008</v>
      </c>
      <c r="J414" s="13"/>
      <c r="K414" s="13">
        <f t="shared" si="352"/>
        <v>2583</v>
      </c>
      <c r="L414" s="19">
        <f t="shared" si="353"/>
        <v>6389.9999999999991</v>
      </c>
      <c r="M414" s="19">
        <f t="shared" ref="M414" si="364">62400*1.15%</f>
        <v>717.6</v>
      </c>
      <c r="N414" s="13">
        <f t="shared" si="355"/>
        <v>2736</v>
      </c>
      <c r="O414" s="19">
        <f t="shared" si="356"/>
        <v>6381</v>
      </c>
      <c r="P414" s="13"/>
      <c r="Q414" s="19">
        <f t="shared" si="357"/>
        <v>18807.599999999999</v>
      </c>
      <c r="R414" s="19">
        <v>0</v>
      </c>
      <c r="S414" s="19">
        <f t="shared" si="358"/>
        <v>15072.12</v>
      </c>
      <c r="T414" s="19">
        <f t="shared" si="359"/>
        <v>13488.599999999999</v>
      </c>
      <c r="U414" s="43">
        <f t="shared" si="360"/>
        <v>74927.88</v>
      </c>
      <c r="V414" s="64"/>
      <c r="W414" s="64"/>
    </row>
    <row r="415" spans="1:23" s="8" customFormat="1" ht="12">
      <c r="A415" s="42">
        <f t="shared" si="362"/>
        <v>371</v>
      </c>
      <c r="B415" s="12" t="s">
        <v>388</v>
      </c>
      <c r="C415" s="12" t="s">
        <v>79</v>
      </c>
      <c r="D415" s="11" t="s">
        <v>27</v>
      </c>
      <c r="E415" s="11" t="s">
        <v>32</v>
      </c>
      <c r="F415" s="30">
        <v>44197</v>
      </c>
      <c r="G415" s="30">
        <v>44561</v>
      </c>
      <c r="H415" s="13">
        <v>27360</v>
      </c>
      <c r="I415" s="13">
        <v>0</v>
      </c>
      <c r="J415" s="13"/>
      <c r="K415" s="13">
        <f t="shared" si="352"/>
        <v>785.23199999999997</v>
      </c>
      <c r="L415" s="19">
        <f t="shared" si="353"/>
        <v>1942.5599999999997</v>
      </c>
      <c r="M415" s="19">
        <f t="shared" si="354"/>
        <v>314.64</v>
      </c>
      <c r="N415" s="13">
        <f t="shared" si="355"/>
        <v>831.74400000000003</v>
      </c>
      <c r="O415" s="19">
        <f t="shared" si="356"/>
        <v>1939.8240000000001</v>
      </c>
      <c r="P415" s="13"/>
      <c r="Q415" s="19">
        <f t="shared" si="357"/>
        <v>5814</v>
      </c>
      <c r="R415" s="19">
        <v>0</v>
      </c>
      <c r="S415" s="19">
        <f t="shared" si="358"/>
        <v>1616.9760000000001</v>
      </c>
      <c r="T415" s="19">
        <f t="shared" si="359"/>
        <v>4197.0239999999994</v>
      </c>
      <c r="U415" s="43">
        <f t="shared" si="360"/>
        <v>25743.024000000001</v>
      </c>
      <c r="V415" s="64"/>
      <c r="W415" s="64"/>
    </row>
    <row r="416" spans="1:23" s="8" customFormat="1" ht="12">
      <c r="A416" s="42">
        <f t="shared" si="362"/>
        <v>372</v>
      </c>
      <c r="B416" s="12" t="s">
        <v>389</v>
      </c>
      <c r="C416" s="12" t="s">
        <v>79</v>
      </c>
      <c r="D416" s="11" t="s">
        <v>27</v>
      </c>
      <c r="E416" s="11" t="s">
        <v>32</v>
      </c>
      <c r="F416" s="30">
        <v>44197</v>
      </c>
      <c r="G416" s="30">
        <v>44561</v>
      </c>
      <c r="H416" s="13">
        <v>30000</v>
      </c>
      <c r="I416" s="13">
        <v>0</v>
      </c>
      <c r="J416" s="13"/>
      <c r="K416" s="13">
        <f t="shared" si="352"/>
        <v>861</v>
      </c>
      <c r="L416" s="19">
        <f t="shared" si="353"/>
        <v>2130</v>
      </c>
      <c r="M416" s="19">
        <f t="shared" si="354"/>
        <v>345</v>
      </c>
      <c r="N416" s="13">
        <f t="shared" si="355"/>
        <v>912</v>
      </c>
      <c r="O416" s="19">
        <f t="shared" si="356"/>
        <v>2127</v>
      </c>
      <c r="P416" s="13"/>
      <c r="Q416" s="19">
        <f t="shared" si="357"/>
        <v>6375</v>
      </c>
      <c r="R416" s="19">
        <v>0</v>
      </c>
      <c r="S416" s="19">
        <f t="shared" si="358"/>
        <v>1773</v>
      </c>
      <c r="T416" s="19">
        <f t="shared" si="359"/>
        <v>4602</v>
      </c>
      <c r="U416" s="43">
        <f t="shared" si="360"/>
        <v>28227</v>
      </c>
      <c r="V416" s="64"/>
      <c r="W416" s="64"/>
    </row>
    <row r="417" spans="1:23" s="8" customFormat="1" ht="12">
      <c r="A417" s="42">
        <f t="shared" si="362"/>
        <v>373</v>
      </c>
      <c r="B417" s="12" t="s">
        <v>390</v>
      </c>
      <c r="C417" s="12" t="s">
        <v>79</v>
      </c>
      <c r="D417" s="11" t="s">
        <v>27</v>
      </c>
      <c r="E417" s="11" t="s">
        <v>31</v>
      </c>
      <c r="F417" s="30">
        <v>44317</v>
      </c>
      <c r="G417" s="30">
        <v>44561</v>
      </c>
      <c r="H417" s="13">
        <v>104400</v>
      </c>
      <c r="I417" s="13">
        <v>13140.36</v>
      </c>
      <c r="J417" s="13"/>
      <c r="K417" s="13">
        <f t="shared" si="352"/>
        <v>2996.28</v>
      </c>
      <c r="L417" s="19">
        <f t="shared" si="353"/>
        <v>7412.4</v>
      </c>
      <c r="M417" s="19">
        <f t="shared" ref="M417" si="365">62400*1.15%</f>
        <v>717.6</v>
      </c>
      <c r="N417" s="13">
        <f t="shared" si="355"/>
        <v>3173.76</v>
      </c>
      <c r="O417" s="19">
        <f t="shared" si="356"/>
        <v>7401.96</v>
      </c>
      <c r="P417" s="13"/>
      <c r="Q417" s="19">
        <f t="shared" si="357"/>
        <v>21702</v>
      </c>
      <c r="R417" s="19">
        <v>0</v>
      </c>
      <c r="S417" s="19">
        <f t="shared" si="358"/>
        <v>19310.400000000001</v>
      </c>
      <c r="T417" s="19">
        <f t="shared" si="359"/>
        <v>15531.96</v>
      </c>
      <c r="U417" s="43">
        <f t="shared" si="360"/>
        <v>85089.600000000006</v>
      </c>
      <c r="V417" s="64"/>
      <c r="W417" s="64"/>
    </row>
    <row r="418" spans="1:23" s="8" customFormat="1" ht="12">
      <c r="A418" s="42">
        <f t="shared" si="362"/>
        <v>374</v>
      </c>
      <c r="B418" s="12" t="s">
        <v>391</v>
      </c>
      <c r="C418" s="12" t="s">
        <v>79</v>
      </c>
      <c r="D418" s="11" t="s">
        <v>27</v>
      </c>
      <c r="E418" s="11" t="s">
        <v>31</v>
      </c>
      <c r="F418" s="30">
        <v>44197</v>
      </c>
      <c r="G418" s="30">
        <v>44561</v>
      </c>
      <c r="H418" s="13">
        <v>30000</v>
      </c>
      <c r="I418" s="13">
        <v>0</v>
      </c>
      <c r="J418" s="13"/>
      <c r="K418" s="13">
        <f t="shared" si="352"/>
        <v>861</v>
      </c>
      <c r="L418" s="19">
        <f t="shared" si="353"/>
        <v>2130</v>
      </c>
      <c r="M418" s="19">
        <f t="shared" si="354"/>
        <v>345</v>
      </c>
      <c r="N418" s="13">
        <f t="shared" si="355"/>
        <v>912</v>
      </c>
      <c r="O418" s="19">
        <f t="shared" si="356"/>
        <v>2127</v>
      </c>
      <c r="P418" s="13"/>
      <c r="Q418" s="19">
        <f t="shared" si="357"/>
        <v>6375</v>
      </c>
      <c r="R418" s="19">
        <v>0</v>
      </c>
      <c r="S418" s="19">
        <f t="shared" si="358"/>
        <v>1773</v>
      </c>
      <c r="T418" s="19">
        <f t="shared" si="359"/>
        <v>4602</v>
      </c>
      <c r="U418" s="43">
        <f t="shared" si="360"/>
        <v>28227</v>
      </c>
      <c r="V418" s="64"/>
      <c r="W418" s="64"/>
    </row>
    <row r="419" spans="1:23" s="8" customFormat="1" ht="12">
      <c r="A419" s="42">
        <f t="shared" si="362"/>
        <v>375</v>
      </c>
      <c r="B419" s="12" t="s">
        <v>392</v>
      </c>
      <c r="C419" s="12" t="s">
        <v>79</v>
      </c>
      <c r="D419" s="11" t="s">
        <v>27</v>
      </c>
      <c r="E419" s="11" t="s">
        <v>31</v>
      </c>
      <c r="F419" s="30">
        <v>44197</v>
      </c>
      <c r="G419" s="30">
        <v>44561</v>
      </c>
      <c r="H419" s="13">
        <v>30000</v>
      </c>
      <c r="I419" s="13">
        <v>0</v>
      </c>
      <c r="J419" s="13"/>
      <c r="K419" s="13">
        <f t="shared" si="352"/>
        <v>861</v>
      </c>
      <c r="L419" s="19">
        <f t="shared" si="353"/>
        <v>2130</v>
      </c>
      <c r="M419" s="19">
        <f t="shared" si="354"/>
        <v>345</v>
      </c>
      <c r="N419" s="13">
        <f t="shared" si="355"/>
        <v>912</v>
      </c>
      <c r="O419" s="19">
        <f t="shared" si="356"/>
        <v>2127</v>
      </c>
      <c r="P419" s="13"/>
      <c r="Q419" s="19">
        <f t="shared" si="357"/>
        <v>6375</v>
      </c>
      <c r="R419" s="19">
        <v>0</v>
      </c>
      <c r="S419" s="19">
        <f t="shared" si="358"/>
        <v>1773</v>
      </c>
      <c r="T419" s="19">
        <f t="shared" si="359"/>
        <v>4602</v>
      </c>
      <c r="U419" s="43">
        <f t="shared" si="360"/>
        <v>28227</v>
      </c>
      <c r="V419" s="64"/>
      <c r="W419" s="64"/>
    </row>
    <row r="420" spans="1:23" s="8" customFormat="1" ht="12">
      <c r="A420" s="42">
        <f t="shared" si="362"/>
        <v>376</v>
      </c>
      <c r="B420" s="12" t="s">
        <v>393</v>
      </c>
      <c r="C420" s="12" t="s">
        <v>79</v>
      </c>
      <c r="D420" s="11" t="s">
        <v>27</v>
      </c>
      <c r="E420" s="11" t="s">
        <v>31</v>
      </c>
      <c r="F420" s="30">
        <v>44197</v>
      </c>
      <c r="G420" s="30">
        <v>44561</v>
      </c>
      <c r="H420" s="13">
        <v>90000</v>
      </c>
      <c r="I420" s="13">
        <v>9753.1200000000008</v>
      </c>
      <c r="J420" s="13"/>
      <c r="K420" s="13">
        <f t="shared" si="352"/>
        <v>2583</v>
      </c>
      <c r="L420" s="19">
        <f t="shared" si="353"/>
        <v>6389.9999999999991</v>
      </c>
      <c r="M420" s="19">
        <f t="shared" ref="M420" si="366">62400*1.15%</f>
        <v>717.6</v>
      </c>
      <c r="N420" s="13">
        <f t="shared" si="355"/>
        <v>2736</v>
      </c>
      <c r="O420" s="19">
        <f t="shared" si="356"/>
        <v>6381</v>
      </c>
      <c r="P420" s="13"/>
      <c r="Q420" s="19">
        <f t="shared" si="357"/>
        <v>18807.599999999999</v>
      </c>
      <c r="R420" s="19">
        <v>0</v>
      </c>
      <c r="S420" s="19">
        <f t="shared" si="358"/>
        <v>15072.12</v>
      </c>
      <c r="T420" s="19">
        <f t="shared" si="359"/>
        <v>13488.599999999999</v>
      </c>
      <c r="U420" s="43">
        <f t="shared" si="360"/>
        <v>74927.88</v>
      </c>
      <c r="V420" s="64"/>
      <c r="W420" s="64"/>
    </row>
    <row r="421" spans="1:23" s="8" customFormat="1" ht="12">
      <c r="A421" s="42">
        <f t="shared" si="362"/>
        <v>377</v>
      </c>
      <c r="B421" s="12" t="s">
        <v>394</v>
      </c>
      <c r="C421" s="12" t="s">
        <v>79</v>
      </c>
      <c r="D421" s="11" t="s">
        <v>27</v>
      </c>
      <c r="E421" s="11" t="s">
        <v>31</v>
      </c>
      <c r="F421" s="30">
        <v>44317</v>
      </c>
      <c r="G421" s="30">
        <v>44561</v>
      </c>
      <c r="H421" s="13">
        <v>99760</v>
      </c>
      <c r="I421" s="13">
        <v>12048.92</v>
      </c>
      <c r="J421" s="13"/>
      <c r="K421" s="13">
        <f t="shared" si="352"/>
        <v>2863.1120000000001</v>
      </c>
      <c r="L421" s="19">
        <f t="shared" si="353"/>
        <v>7082.9599999999991</v>
      </c>
      <c r="M421" s="19">
        <f t="shared" ref="M421" si="367">62400*1.15%</f>
        <v>717.6</v>
      </c>
      <c r="N421" s="13">
        <f t="shared" si="355"/>
        <v>3032.7040000000002</v>
      </c>
      <c r="O421" s="19">
        <f t="shared" si="356"/>
        <v>7072.9840000000004</v>
      </c>
      <c r="P421" s="13"/>
      <c r="Q421" s="19">
        <f t="shared" si="357"/>
        <v>20769.36</v>
      </c>
      <c r="R421" s="19">
        <v>0</v>
      </c>
      <c r="S421" s="19">
        <f t="shared" si="358"/>
        <v>17944.736000000001</v>
      </c>
      <c r="T421" s="19">
        <f t="shared" si="359"/>
        <v>14873.544</v>
      </c>
      <c r="U421" s="43">
        <f t="shared" si="360"/>
        <v>81815.263999999996</v>
      </c>
      <c r="V421" s="64"/>
      <c r="W421" s="64"/>
    </row>
    <row r="422" spans="1:23" s="8" customFormat="1" ht="12">
      <c r="A422" s="42">
        <f t="shared" si="362"/>
        <v>378</v>
      </c>
      <c r="B422" s="12" t="s">
        <v>395</v>
      </c>
      <c r="C422" s="12" t="s">
        <v>79</v>
      </c>
      <c r="D422" s="11" t="s">
        <v>27</v>
      </c>
      <c r="E422" s="11" t="s">
        <v>32</v>
      </c>
      <c r="F422" s="30">
        <v>44197</v>
      </c>
      <c r="G422" s="30">
        <v>44561</v>
      </c>
      <c r="H422" s="13">
        <v>30000</v>
      </c>
      <c r="I422" s="13">
        <v>0</v>
      </c>
      <c r="J422" s="13"/>
      <c r="K422" s="13">
        <f t="shared" si="352"/>
        <v>861</v>
      </c>
      <c r="L422" s="19">
        <f t="shared" si="353"/>
        <v>2130</v>
      </c>
      <c r="M422" s="19">
        <f t="shared" si="354"/>
        <v>345</v>
      </c>
      <c r="N422" s="13">
        <f t="shared" si="355"/>
        <v>912</v>
      </c>
      <c r="O422" s="19">
        <f t="shared" si="356"/>
        <v>2127</v>
      </c>
      <c r="P422" s="13"/>
      <c r="Q422" s="19">
        <f t="shared" si="357"/>
        <v>6375</v>
      </c>
      <c r="R422" s="19">
        <v>0</v>
      </c>
      <c r="S422" s="19">
        <f t="shared" si="358"/>
        <v>1773</v>
      </c>
      <c r="T422" s="19">
        <f t="shared" si="359"/>
        <v>4602</v>
      </c>
      <c r="U422" s="43">
        <f t="shared" si="360"/>
        <v>28227</v>
      </c>
      <c r="V422" s="64"/>
      <c r="W422" s="64"/>
    </row>
    <row r="423" spans="1:23" s="8" customFormat="1" ht="12">
      <c r="A423" s="42">
        <f t="shared" si="362"/>
        <v>379</v>
      </c>
      <c r="B423" s="12" t="s">
        <v>396</v>
      </c>
      <c r="C423" s="12" t="s">
        <v>79</v>
      </c>
      <c r="D423" s="11" t="s">
        <v>27</v>
      </c>
      <c r="E423" s="11" t="s">
        <v>31</v>
      </c>
      <c r="F423" s="30">
        <v>44317</v>
      </c>
      <c r="G423" s="30">
        <v>44561</v>
      </c>
      <c r="H423" s="62">
        <v>90000</v>
      </c>
      <c r="I423" s="13">
        <v>9753.1200000000008</v>
      </c>
      <c r="J423" s="13"/>
      <c r="K423" s="13">
        <f t="shared" si="352"/>
        <v>2583</v>
      </c>
      <c r="L423" s="19">
        <f t="shared" si="353"/>
        <v>6389.9999999999991</v>
      </c>
      <c r="M423" s="19">
        <f t="shared" ref="M423" si="368">62400*1.15%</f>
        <v>717.6</v>
      </c>
      <c r="N423" s="13">
        <f t="shared" si="355"/>
        <v>2736</v>
      </c>
      <c r="O423" s="19">
        <f t="shared" si="356"/>
        <v>6381</v>
      </c>
      <c r="P423" s="13"/>
      <c r="Q423" s="19">
        <f t="shared" si="357"/>
        <v>18807.599999999999</v>
      </c>
      <c r="R423" s="19">
        <v>0</v>
      </c>
      <c r="S423" s="19">
        <f t="shared" si="358"/>
        <v>15072.12</v>
      </c>
      <c r="T423" s="19">
        <f t="shared" si="359"/>
        <v>13488.599999999999</v>
      </c>
      <c r="U423" s="43">
        <f t="shared" si="360"/>
        <v>74927.88</v>
      </c>
      <c r="V423" s="64"/>
      <c r="W423" s="64"/>
    </row>
    <row r="424" spans="1:23" s="8" customFormat="1" ht="12">
      <c r="A424" s="42">
        <f t="shared" si="362"/>
        <v>380</v>
      </c>
      <c r="B424" s="12" t="s">
        <v>258</v>
      </c>
      <c r="C424" s="12" t="s">
        <v>79</v>
      </c>
      <c r="D424" s="11" t="s">
        <v>27</v>
      </c>
      <c r="E424" s="11" t="s">
        <v>32</v>
      </c>
      <c r="F424" s="30">
        <v>44197</v>
      </c>
      <c r="G424" s="30">
        <v>44561</v>
      </c>
      <c r="H424" s="13">
        <v>42000</v>
      </c>
      <c r="I424" s="13">
        <v>0</v>
      </c>
      <c r="J424" s="13"/>
      <c r="K424" s="13">
        <f t="shared" si="352"/>
        <v>1205.4000000000001</v>
      </c>
      <c r="L424" s="19">
        <f t="shared" si="353"/>
        <v>2981.9999999999995</v>
      </c>
      <c r="M424" s="19">
        <f t="shared" si="354"/>
        <v>483</v>
      </c>
      <c r="N424" s="13">
        <f t="shared" si="355"/>
        <v>1276.8</v>
      </c>
      <c r="O424" s="19">
        <f t="shared" si="356"/>
        <v>2977.8</v>
      </c>
      <c r="P424" s="13"/>
      <c r="Q424" s="19">
        <f t="shared" si="357"/>
        <v>8925</v>
      </c>
      <c r="R424" s="19">
        <v>0</v>
      </c>
      <c r="S424" s="19">
        <f t="shared" si="358"/>
        <v>2482.1999999999998</v>
      </c>
      <c r="T424" s="19">
        <f t="shared" si="359"/>
        <v>6442.7999999999993</v>
      </c>
      <c r="U424" s="43">
        <f t="shared" si="360"/>
        <v>39517.800000000003</v>
      </c>
      <c r="V424" s="64"/>
      <c r="W424" s="64"/>
    </row>
    <row r="425" spans="1:23" s="8" customFormat="1" ht="12">
      <c r="A425" s="42">
        <f t="shared" si="362"/>
        <v>381</v>
      </c>
      <c r="B425" s="12" t="s">
        <v>397</v>
      </c>
      <c r="C425" s="12" t="s">
        <v>79</v>
      </c>
      <c r="D425" s="11" t="s">
        <v>27</v>
      </c>
      <c r="E425" s="11" t="s">
        <v>32</v>
      </c>
      <c r="F425" s="30">
        <v>44197</v>
      </c>
      <c r="G425" s="30">
        <v>44561</v>
      </c>
      <c r="H425" s="13">
        <v>30000</v>
      </c>
      <c r="I425" s="13">
        <v>0</v>
      </c>
      <c r="J425" s="13"/>
      <c r="K425" s="13">
        <f t="shared" si="352"/>
        <v>861</v>
      </c>
      <c r="L425" s="19">
        <f t="shared" si="353"/>
        <v>2130</v>
      </c>
      <c r="M425" s="19">
        <f t="shared" si="354"/>
        <v>345</v>
      </c>
      <c r="N425" s="13">
        <f t="shared" si="355"/>
        <v>912</v>
      </c>
      <c r="O425" s="19">
        <f t="shared" si="356"/>
        <v>2127</v>
      </c>
      <c r="P425" s="13"/>
      <c r="Q425" s="19">
        <f t="shared" si="357"/>
        <v>6375</v>
      </c>
      <c r="R425" s="19">
        <v>0</v>
      </c>
      <c r="S425" s="19">
        <f t="shared" si="358"/>
        <v>1773</v>
      </c>
      <c r="T425" s="19">
        <f t="shared" si="359"/>
        <v>4602</v>
      </c>
      <c r="U425" s="43">
        <f t="shared" si="360"/>
        <v>28227</v>
      </c>
      <c r="V425" s="64"/>
      <c r="W425" s="64"/>
    </row>
    <row r="426" spans="1:23" s="8" customFormat="1" ht="12">
      <c r="A426" s="42">
        <f t="shared" si="362"/>
        <v>382</v>
      </c>
      <c r="B426" s="12" t="s">
        <v>398</v>
      </c>
      <c r="C426" s="12" t="s">
        <v>79</v>
      </c>
      <c r="D426" s="11" t="s">
        <v>27</v>
      </c>
      <c r="E426" s="11" t="s">
        <v>31</v>
      </c>
      <c r="F426" s="30">
        <v>44197</v>
      </c>
      <c r="G426" s="30">
        <v>44561</v>
      </c>
      <c r="H426" s="62">
        <v>30000</v>
      </c>
      <c r="I426" s="13">
        <v>0</v>
      </c>
      <c r="J426" s="13"/>
      <c r="K426" s="13">
        <f t="shared" si="352"/>
        <v>861</v>
      </c>
      <c r="L426" s="19">
        <f t="shared" si="353"/>
        <v>2130</v>
      </c>
      <c r="M426" s="19">
        <f t="shared" si="354"/>
        <v>345</v>
      </c>
      <c r="N426" s="13">
        <f t="shared" si="355"/>
        <v>912</v>
      </c>
      <c r="O426" s="19">
        <f t="shared" si="356"/>
        <v>2127</v>
      </c>
      <c r="P426" s="13"/>
      <c r="Q426" s="19">
        <f t="shared" si="357"/>
        <v>6375</v>
      </c>
      <c r="R426" s="19">
        <v>0</v>
      </c>
      <c r="S426" s="19">
        <f t="shared" si="358"/>
        <v>1773</v>
      </c>
      <c r="T426" s="19">
        <f t="shared" si="359"/>
        <v>4602</v>
      </c>
      <c r="U426" s="43">
        <f t="shared" si="360"/>
        <v>28227</v>
      </c>
      <c r="V426" s="64"/>
      <c r="W426" s="64"/>
    </row>
    <row r="427" spans="1:23" s="8" customFormat="1" ht="12">
      <c r="A427" s="42">
        <f t="shared" si="362"/>
        <v>383</v>
      </c>
      <c r="B427" s="12" t="s">
        <v>399</v>
      </c>
      <c r="C427" s="12" t="s">
        <v>79</v>
      </c>
      <c r="D427" s="11" t="s">
        <v>27</v>
      </c>
      <c r="E427" s="11" t="s">
        <v>32</v>
      </c>
      <c r="F427" s="30">
        <v>44197</v>
      </c>
      <c r="G427" s="30">
        <v>44561</v>
      </c>
      <c r="H427" s="62">
        <v>52000</v>
      </c>
      <c r="I427" s="13">
        <v>1957.75</v>
      </c>
      <c r="J427" s="13"/>
      <c r="K427" s="13">
        <f t="shared" si="352"/>
        <v>1492.4</v>
      </c>
      <c r="L427" s="19">
        <f t="shared" si="353"/>
        <v>3691.9999999999995</v>
      </c>
      <c r="M427" s="19">
        <f t="shared" si="354"/>
        <v>598</v>
      </c>
      <c r="N427" s="13">
        <f t="shared" si="355"/>
        <v>1580.8</v>
      </c>
      <c r="O427" s="19">
        <f t="shared" si="356"/>
        <v>3686.8</v>
      </c>
      <c r="P427" s="13">
        <v>1190.1199999999999</v>
      </c>
      <c r="Q427" s="19">
        <f t="shared" si="357"/>
        <v>11050</v>
      </c>
      <c r="R427" s="19">
        <v>0</v>
      </c>
      <c r="S427" s="19">
        <f t="shared" si="358"/>
        <v>6221.07</v>
      </c>
      <c r="T427" s="19">
        <f t="shared" si="359"/>
        <v>7976.7999999999993</v>
      </c>
      <c r="U427" s="43">
        <f t="shared" si="360"/>
        <v>45778.93</v>
      </c>
      <c r="V427" s="64"/>
      <c r="W427" s="64"/>
    </row>
    <row r="428" spans="1:23" s="8" customFormat="1" ht="12">
      <c r="A428" s="42">
        <f t="shared" si="362"/>
        <v>384</v>
      </c>
      <c r="B428" s="12" t="s">
        <v>400</v>
      </c>
      <c r="C428" s="12" t="s">
        <v>79</v>
      </c>
      <c r="D428" s="11" t="s">
        <v>27</v>
      </c>
      <c r="E428" s="11" t="s">
        <v>32</v>
      </c>
      <c r="F428" s="30">
        <v>44197</v>
      </c>
      <c r="G428" s="30">
        <v>44561</v>
      </c>
      <c r="H428" s="13">
        <v>34800</v>
      </c>
      <c r="I428" s="13">
        <v>0</v>
      </c>
      <c r="J428" s="13"/>
      <c r="K428" s="13">
        <f t="shared" si="352"/>
        <v>998.76</v>
      </c>
      <c r="L428" s="19">
        <f t="shared" si="353"/>
        <v>2470.7999999999997</v>
      </c>
      <c r="M428" s="19">
        <f t="shared" si="354"/>
        <v>400.2</v>
      </c>
      <c r="N428" s="13">
        <f t="shared" si="355"/>
        <v>1057.92</v>
      </c>
      <c r="O428" s="19">
        <f t="shared" si="356"/>
        <v>2467.3200000000002</v>
      </c>
      <c r="P428" s="13"/>
      <c r="Q428" s="19">
        <f t="shared" si="357"/>
        <v>7395</v>
      </c>
      <c r="R428" s="19">
        <v>0</v>
      </c>
      <c r="S428" s="19">
        <f t="shared" si="358"/>
        <v>2056.6800000000003</v>
      </c>
      <c r="T428" s="19">
        <f t="shared" si="359"/>
        <v>5338.32</v>
      </c>
      <c r="U428" s="43">
        <f t="shared" si="360"/>
        <v>32743.32</v>
      </c>
      <c r="V428" s="64"/>
      <c r="W428" s="64"/>
    </row>
    <row r="429" spans="1:23" s="8" customFormat="1" ht="12">
      <c r="A429" s="42">
        <f t="shared" si="362"/>
        <v>385</v>
      </c>
      <c r="B429" s="12" t="s">
        <v>401</v>
      </c>
      <c r="C429" s="12" t="s">
        <v>79</v>
      </c>
      <c r="D429" s="11" t="s">
        <v>27</v>
      </c>
      <c r="E429" s="11" t="s">
        <v>32</v>
      </c>
      <c r="F429" s="30">
        <v>44197</v>
      </c>
      <c r="G429" s="30">
        <v>44561</v>
      </c>
      <c r="H429" s="13">
        <v>36000</v>
      </c>
      <c r="I429" s="13">
        <v>0</v>
      </c>
      <c r="J429" s="13"/>
      <c r="K429" s="13">
        <f t="shared" si="352"/>
        <v>1033.2</v>
      </c>
      <c r="L429" s="19">
        <f t="shared" si="353"/>
        <v>2555.9999999999995</v>
      </c>
      <c r="M429" s="19">
        <f t="shared" si="354"/>
        <v>414</v>
      </c>
      <c r="N429" s="13">
        <f t="shared" si="355"/>
        <v>1094.4000000000001</v>
      </c>
      <c r="O429" s="19">
        <f t="shared" si="356"/>
        <v>2552.4</v>
      </c>
      <c r="P429" s="13"/>
      <c r="Q429" s="19">
        <f t="shared" si="357"/>
        <v>7650</v>
      </c>
      <c r="R429" s="19">
        <v>0</v>
      </c>
      <c r="S429" s="19">
        <f t="shared" si="358"/>
        <v>2127.6000000000004</v>
      </c>
      <c r="T429" s="19">
        <f t="shared" si="359"/>
        <v>5522.4</v>
      </c>
      <c r="U429" s="43">
        <f t="shared" si="360"/>
        <v>33872.400000000001</v>
      </c>
      <c r="V429" s="64"/>
      <c r="W429" s="64"/>
    </row>
    <row r="430" spans="1:23" s="8" customFormat="1" ht="12">
      <c r="A430" s="42">
        <f t="shared" si="362"/>
        <v>386</v>
      </c>
      <c r="B430" s="12" t="s">
        <v>402</v>
      </c>
      <c r="C430" s="12" t="s">
        <v>79</v>
      </c>
      <c r="D430" s="11" t="s">
        <v>27</v>
      </c>
      <c r="E430" s="11" t="s">
        <v>31</v>
      </c>
      <c r="F430" s="30">
        <v>44197</v>
      </c>
      <c r="G430" s="30">
        <v>44561</v>
      </c>
      <c r="H430" s="13">
        <v>28000</v>
      </c>
      <c r="I430" s="13">
        <v>0</v>
      </c>
      <c r="J430" s="13"/>
      <c r="K430" s="13">
        <f t="shared" si="352"/>
        <v>803.6</v>
      </c>
      <c r="L430" s="19">
        <f t="shared" si="353"/>
        <v>1987.9999999999998</v>
      </c>
      <c r="M430" s="19">
        <f t="shared" si="354"/>
        <v>322</v>
      </c>
      <c r="N430" s="13">
        <f t="shared" si="355"/>
        <v>851.2</v>
      </c>
      <c r="O430" s="19">
        <f t="shared" si="356"/>
        <v>1985.2</v>
      </c>
      <c r="P430" s="13"/>
      <c r="Q430" s="19">
        <f t="shared" si="357"/>
        <v>5950</v>
      </c>
      <c r="R430" s="19">
        <v>0</v>
      </c>
      <c r="S430" s="19">
        <f t="shared" si="358"/>
        <v>1654.8000000000002</v>
      </c>
      <c r="T430" s="19">
        <f t="shared" si="359"/>
        <v>4295.2</v>
      </c>
      <c r="U430" s="43">
        <f t="shared" si="360"/>
        <v>26345.200000000001</v>
      </c>
      <c r="V430" s="64"/>
      <c r="W430" s="64"/>
    </row>
    <row r="431" spans="1:23" s="8" customFormat="1" ht="12.75" customHeight="1">
      <c r="A431" s="42">
        <f t="shared" si="362"/>
        <v>387</v>
      </c>
      <c r="B431" s="12" t="s">
        <v>403</v>
      </c>
      <c r="C431" s="12" t="s">
        <v>79</v>
      </c>
      <c r="D431" s="11" t="s">
        <v>27</v>
      </c>
      <c r="E431" s="11" t="s">
        <v>32</v>
      </c>
      <c r="F431" s="30">
        <v>44317</v>
      </c>
      <c r="G431" s="30">
        <v>44561</v>
      </c>
      <c r="H431" s="13">
        <v>32000</v>
      </c>
      <c r="I431" s="13">
        <v>0</v>
      </c>
      <c r="J431" s="13"/>
      <c r="K431" s="13">
        <f t="shared" si="352"/>
        <v>918.4</v>
      </c>
      <c r="L431" s="19">
        <f t="shared" si="353"/>
        <v>2272</v>
      </c>
      <c r="M431" s="19">
        <f t="shared" si="354"/>
        <v>368</v>
      </c>
      <c r="N431" s="13">
        <f t="shared" si="355"/>
        <v>972.8</v>
      </c>
      <c r="O431" s="19">
        <f t="shared" si="356"/>
        <v>2268.8000000000002</v>
      </c>
      <c r="P431" s="13"/>
      <c r="Q431" s="19">
        <f t="shared" si="357"/>
        <v>6800</v>
      </c>
      <c r="R431" s="19">
        <v>0</v>
      </c>
      <c r="S431" s="19">
        <f t="shared" si="358"/>
        <v>1891.1999999999998</v>
      </c>
      <c r="T431" s="19">
        <f t="shared" si="359"/>
        <v>4908.8</v>
      </c>
      <c r="U431" s="43">
        <f t="shared" si="360"/>
        <v>30108.799999999999</v>
      </c>
      <c r="V431" s="64"/>
      <c r="W431" s="64"/>
    </row>
    <row r="432" spans="1:23" s="8" customFormat="1" ht="12">
      <c r="A432" s="42">
        <f t="shared" si="362"/>
        <v>388</v>
      </c>
      <c r="B432" s="12" t="s">
        <v>404</v>
      </c>
      <c r="C432" s="12" t="s">
        <v>79</v>
      </c>
      <c r="D432" s="11" t="s">
        <v>27</v>
      </c>
      <c r="E432" s="11" t="s">
        <v>32</v>
      </c>
      <c r="F432" s="30">
        <v>44197</v>
      </c>
      <c r="G432" s="30">
        <v>44561</v>
      </c>
      <c r="H432" s="62">
        <v>54000</v>
      </c>
      <c r="I432" s="13">
        <v>2418.54</v>
      </c>
      <c r="J432" s="13"/>
      <c r="K432" s="13">
        <f t="shared" si="352"/>
        <v>1549.8</v>
      </c>
      <c r="L432" s="19">
        <f t="shared" si="353"/>
        <v>3833.9999999999995</v>
      </c>
      <c r="M432" s="19">
        <f t="shared" si="354"/>
        <v>621</v>
      </c>
      <c r="N432" s="13">
        <f t="shared" si="355"/>
        <v>1641.6</v>
      </c>
      <c r="O432" s="19">
        <f t="shared" si="356"/>
        <v>3828.6000000000004</v>
      </c>
      <c r="P432" s="13"/>
      <c r="Q432" s="19">
        <f t="shared" si="357"/>
        <v>11475</v>
      </c>
      <c r="R432" s="19">
        <v>0</v>
      </c>
      <c r="S432" s="19">
        <f t="shared" si="358"/>
        <v>5609.94</v>
      </c>
      <c r="T432" s="19">
        <f t="shared" si="359"/>
        <v>8283.6</v>
      </c>
      <c r="U432" s="43">
        <f t="shared" si="360"/>
        <v>48390.06</v>
      </c>
      <c r="V432" s="64"/>
      <c r="W432" s="64"/>
    </row>
    <row r="433" spans="1:23" s="8" customFormat="1" ht="12">
      <c r="A433" s="42">
        <f t="shared" si="362"/>
        <v>389</v>
      </c>
      <c r="B433" s="12" t="s">
        <v>405</v>
      </c>
      <c r="C433" s="12" t="s">
        <v>79</v>
      </c>
      <c r="D433" s="11" t="s">
        <v>27</v>
      </c>
      <c r="E433" s="11" t="s">
        <v>31</v>
      </c>
      <c r="F433" s="30">
        <v>44197</v>
      </c>
      <c r="G433" s="30">
        <v>44561</v>
      </c>
      <c r="H433" s="62">
        <v>16000</v>
      </c>
      <c r="I433" s="13">
        <v>0</v>
      </c>
      <c r="J433" s="13"/>
      <c r="K433" s="13">
        <f t="shared" si="352"/>
        <v>459.2</v>
      </c>
      <c r="L433" s="19">
        <f t="shared" si="353"/>
        <v>1136</v>
      </c>
      <c r="M433" s="19">
        <f t="shared" si="354"/>
        <v>184</v>
      </c>
      <c r="N433" s="13">
        <f t="shared" si="355"/>
        <v>486.4</v>
      </c>
      <c r="O433" s="19">
        <f t="shared" si="356"/>
        <v>1134.4000000000001</v>
      </c>
      <c r="P433" s="13"/>
      <c r="Q433" s="19">
        <f t="shared" si="357"/>
        <v>3400</v>
      </c>
      <c r="R433" s="19">
        <v>0</v>
      </c>
      <c r="S433" s="19">
        <f t="shared" si="358"/>
        <v>945.59999999999991</v>
      </c>
      <c r="T433" s="19">
        <f t="shared" si="359"/>
        <v>2454.4</v>
      </c>
      <c r="U433" s="43">
        <f t="shared" si="360"/>
        <v>15054.4</v>
      </c>
      <c r="V433" s="64"/>
      <c r="W433" s="64"/>
    </row>
    <row r="434" spans="1:23" s="8" customFormat="1" ht="12">
      <c r="A434" s="42">
        <f t="shared" si="362"/>
        <v>390</v>
      </c>
      <c r="B434" s="12" t="s">
        <v>406</v>
      </c>
      <c r="C434" s="12" t="s">
        <v>79</v>
      </c>
      <c r="D434" s="11" t="s">
        <v>27</v>
      </c>
      <c r="E434" s="11" t="s">
        <v>32</v>
      </c>
      <c r="F434" s="30">
        <v>44317</v>
      </c>
      <c r="G434" s="30">
        <v>44561</v>
      </c>
      <c r="H434" s="13">
        <v>99760</v>
      </c>
      <c r="I434" s="13">
        <v>12048.92</v>
      </c>
      <c r="J434" s="13"/>
      <c r="K434" s="13">
        <f t="shared" si="352"/>
        <v>2863.1120000000001</v>
      </c>
      <c r="L434" s="19">
        <f t="shared" si="353"/>
        <v>7082.9599999999991</v>
      </c>
      <c r="M434" s="19">
        <f t="shared" ref="M434" si="369">62400*1.15%</f>
        <v>717.6</v>
      </c>
      <c r="N434" s="13">
        <f t="shared" si="355"/>
        <v>3032.7040000000002</v>
      </c>
      <c r="O434" s="19">
        <f t="shared" si="356"/>
        <v>7072.9840000000004</v>
      </c>
      <c r="P434" s="13"/>
      <c r="Q434" s="19">
        <f t="shared" si="357"/>
        <v>20769.36</v>
      </c>
      <c r="R434" s="19">
        <v>0</v>
      </c>
      <c r="S434" s="19">
        <f t="shared" si="358"/>
        <v>17944.736000000001</v>
      </c>
      <c r="T434" s="19">
        <f t="shared" si="359"/>
        <v>14873.544</v>
      </c>
      <c r="U434" s="43">
        <f t="shared" si="360"/>
        <v>81815.263999999996</v>
      </c>
      <c r="V434" s="64"/>
      <c r="W434" s="64"/>
    </row>
    <row r="435" spans="1:23" s="8" customFormat="1" ht="12">
      <c r="A435" s="42">
        <f t="shared" si="362"/>
        <v>391</v>
      </c>
      <c r="B435" s="12" t="s">
        <v>407</v>
      </c>
      <c r="C435" s="12" t="s">
        <v>79</v>
      </c>
      <c r="D435" s="11" t="s">
        <v>27</v>
      </c>
      <c r="E435" s="11" t="s">
        <v>32</v>
      </c>
      <c r="F435" s="30">
        <v>44197</v>
      </c>
      <c r="G435" s="30">
        <v>44561</v>
      </c>
      <c r="H435" s="13">
        <v>34800</v>
      </c>
      <c r="I435" s="13">
        <v>0</v>
      </c>
      <c r="J435" s="13"/>
      <c r="K435" s="13">
        <f t="shared" si="352"/>
        <v>998.76</v>
      </c>
      <c r="L435" s="19">
        <f t="shared" si="353"/>
        <v>2470.7999999999997</v>
      </c>
      <c r="M435" s="19">
        <f t="shared" si="354"/>
        <v>400.2</v>
      </c>
      <c r="N435" s="13">
        <f t="shared" si="355"/>
        <v>1057.92</v>
      </c>
      <c r="O435" s="19">
        <f t="shared" si="356"/>
        <v>2467.3200000000002</v>
      </c>
      <c r="P435" s="13"/>
      <c r="Q435" s="19">
        <f t="shared" si="357"/>
        <v>7395</v>
      </c>
      <c r="R435" s="19">
        <v>0</v>
      </c>
      <c r="S435" s="19">
        <f t="shared" si="358"/>
        <v>2056.6800000000003</v>
      </c>
      <c r="T435" s="19">
        <f t="shared" si="359"/>
        <v>5338.32</v>
      </c>
      <c r="U435" s="43">
        <f t="shared" si="360"/>
        <v>32743.32</v>
      </c>
      <c r="V435" s="64"/>
      <c r="W435" s="64"/>
    </row>
    <row r="436" spans="1:23" s="8" customFormat="1" ht="12">
      <c r="A436" s="42">
        <f t="shared" si="362"/>
        <v>392</v>
      </c>
      <c r="B436" s="12" t="s">
        <v>408</v>
      </c>
      <c r="C436" s="12" t="s">
        <v>79</v>
      </c>
      <c r="D436" s="11" t="s">
        <v>27</v>
      </c>
      <c r="E436" s="11" t="s">
        <v>32</v>
      </c>
      <c r="F436" s="30">
        <v>44317</v>
      </c>
      <c r="G436" s="30">
        <v>44561</v>
      </c>
      <c r="H436" s="62">
        <v>4000</v>
      </c>
      <c r="I436" s="13">
        <v>0</v>
      </c>
      <c r="J436" s="13"/>
      <c r="K436" s="13">
        <f t="shared" si="352"/>
        <v>114.8</v>
      </c>
      <c r="L436" s="19">
        <f t="shared" si="353"/>
        <v>284</v>
      </c>
      <c r="M436" s="19">
        <f t="shared" si="354"/>
        <v>46</v>
      </c>
      <c r="N436" s="13">
        <f t="shared" si="355"/>
        <v>121.6</v>
      </c>
      <c r="O436" s="19">
        <f t="shared" si="356"/>
        <v>283.60000000000002</v>
      </c>
      <c r="P436" s="13"/>
      <c r="Q436" s="19">
        <f t="shared" si="357"/>
        <v>850</v>
      </c>
      <c r="R436" s="19">
        <v>3743.6</v>
      </c>
      <c r="S436" s="19">
        <f t="shared" si="358"/>
        <v>3980</v>
      </c>
      <c r="T436" s="19">
        <f t="shared" si="359"/>
        <v>613.6</v>
      </c>
      <c r="U436" s="43">
        <f t="shared" si="360"/>
        <v>20</v>
      </c>
      <c r="V436" s="64"/>
      <c r="W436" s="64"/>
    </row>
    <row r="437" spans="1:23" s="8" customFormat="1" ht="12">
      <c r="A437" s="42">
        <f t="shared" si="362"/>
        <v>393</v>
      </c>
      <c r="B437" s="12" t="s">
        <v>409</v>
      </c>
      <c r="C437" s="12" t="s">
        <v>79</v>
      </c>
      <c r="D437" s="11" t="s">
        <v>27</v>
      </c>
      <c r="E437" s="11" t="s">
        <v>31</v>
      </c>
      <c r="F437" s="30">
        <v>44197</v>
      </c>
      <c r="G437" s="30">
        <v>44561</v>
      </c>
      <c r="H437" s="13">
        <v>38880</v>
      </c>
      <c r="I437" s="13">
        <v>284.58</v>
      </c>
      <c r="J437" s="13"/>
      <c r="K437" s="13">
        <f t="shared" si="352"/>
        <v>1115.856</v>
      </c>
      <c r="L437" s="19">
        <f t="shared" si="353"/>
        <v>2760.4799999999996</v>
      </c>
      <c r="M437" s="19">
        <f t="shared" si="354"/>
        <v>447.12</v>
      </c>
      <c r="N437" s="13">
        <f t="shared" si="355"/>
        <v>1181.952</v>
      </c>
      <c r="O437" s="19">
        <f t="shared" si="356"/>
        <v>2756.5920000000001</v>
      </c>
      <c r="P437" s="13"/>
      <c r="Q437" s="19">
        <f t="shared" si="357"/>
        <v>8262</v>
      </c>
      <c r="R437" s="19">
        <v>0</v>
      </c>
      <c r="S437" s="19">
        <f t="shared" si="358"/>
        <v>2582.3879999999999</v>
      </c>
      <c r="T437" s="19">
        <f t="shared" si="359"/>
        <v>5964.1919999999991</v>
      </c>
      <c r="U437" s="43">
        <f t="shared" si="360"/>
        <v>36297.612000000001</v>
      </c>
      <c r="V437" s="64"/>
      <c r="W437" s="64"/>
    </row>
    <row r="438" spans="1:23" s="8" customFormat="1" ht="12">
      <c r="A438" s="42">
        <f t="shared" si="362"/>
        <v>394</v>
      </c>
      <c r="B438" s="12" t="s">
        <v>531</v>
      </c>
      <c r="C438" s="12" t="s">
        <v>79</v>
      </c>
      <c r="D438" s="11" t="s">
        <v>27</v>
      </c>
      <c r="E438" s="11" t="s">
        <v>31</v>
      </c>
      <c r="F438" s="30">
        <v>44409</v>
      </c>
      <c r="G438" s="30">
        <v>44561</v>
      </c>
      <c r="H438" s="62">
        <v>36000</v>
      </c>
      <c r="I438" s="13">
        <v>0</v>
      </c>
      <c r="J438" s="13"/>
      <c r="K438" s="13">
        <f t="shared" si="352"/>
        <v>1033.2</v>
      </c>
      <c r="L438" s="19">
        <f t="shared" si="353"/>
        <v>2555.9999999999995</v>
      </c>
      <c r="M438" s="19">
        <f t="shared" si="354"/>
        <v>414</v>
      </c>
      <c r="N438" s="13">
        <f t="shared" si="355"/>
        <v>1094.4000000000001</v>
      </c>
      <c r="O438" s="19">
        <f t="shared" si="356"/>
        <v>2552.4</v>
      </c>
      <c r="P438" s="13"/>
      <c r="Q438" s="19">
        <f t="shared" si="357"/>
        <v>7650</v>
      </c>
      <c r="R438" s="19">
        <v>0</v>
      </c>
      <c r="S438" s="19">
        <f t="shared" si="358"/>
        <v>2127.6000000000004</v>
      </c>
      <c r="T438" s="19">
        <f t="shared" si="359"/>
        <v>5522.4</v>
      </c>
      <c r="U438" s="43">
        <f t="shared" si="360"/>
        <v>33872.400000000001</v>
      </c>
      <c r="V438" s="64"/>
      <c r="W438" s="64"/>
    </row>
    <row r="439" spans="1:23" s="8" customFormat="1" ht="12">
      <c r="A439" s="42">
        <f t="shared" si="362"/>
        <v>395</v>
      </c>
      <c r="B439" s="12" t="s">
        <v>410</v>
      </c>
      <c r="C439" s="12" t="s">
        <v>79</v>
      </c>
      <c r="D439" s="11" t="s">
        <v>27</v>
      </c>
      <c r="E439" s="11" t="s">
        <v>32</v>
      </c>
      <c r="F439" s="30">
        <v>44197</v>
      </c>
      <c r="G439" s="30">
        <v>44561</v>
      </c>
      <c r="H439" s="13">
        <v>38880</v>
      </c>
      <c r="I439" s="13">
        <v>284.58</v>
      </c>
      <c r="J439" s="13"/>
      <c r="K439" s="13">
        <f t="shared" si="352"/>
        <v>1115.856</v>
      </c>
      <c r="L439" s="19">
        <f t="shared" si="353"/>
        <v>2760.4799999999996</v>
      </c>
      <c r="M439" s="19">
        <f t="shared" si="354"/>
        <v>447.12</v>
      </c>
      <c r="N439" s="13">
        <f t="shared" si="355"/>
        <v>1181.952</v>
      </c>
      <c r="O439" s="19">
        <f t="shared" si="356"/>
        <v>2756.5920000000001</v>
      </c>
      <c r="P439" s="13"/>
      <c r="Q439" s="19">
        <f t="shared" si="357"/>
        <v>8262</v>
      </c>
      <c r="R439" s="19">
        <v>0</v>
      </c>
      <c r="S439" s="19">
        <f t="shared" si="358"/>
        <v>2582.3879999999999</v>
      </c>
      <c r="T439" s="19">
        <f t="shared" si="359"/>
        <v>5964.1919999999991</v>
      </c>
      <c r="U439" s="43">
        <f t="shared" si="360"/>
        <v>36297.612000000001</v>
      </c>
      <c r="V439" s="64"/>
      <c r="W439" s="64"/>
    </row>
    <row r="440" spans="1:23" s="8" customFormat="1" ht="12">
      <c r="A440" s="42">
        <f t="shared" si="362"/>
        <v>396</v>
      </c>
      <c r="B440" s="12" t="s">
        <v>411</v>
      </c>
      <c r="C440" s="12" t="s">
        <v>79</v>
      </c>
      <c r="D440" s="11" t="s">
        <v>27</v>
      </c>
      <c r="E440" s="11" t="s">
        <v>32</v>
      </c>
      <c r="F440" s="30">
        <v>44197</v>
      </c>
      <c r="G440" s="30">
        <v>44561</v>
      </c>
      <c r="H440" s="13">
        <v>36800</v>
      </c>
      <c r="I440" s="13">
        <v>0</v>
      </c>
      <c r="J440" s="13"/>
      <c r="K440" s="13">
        <f t="shared" si="352"/>
        <v>1056.1600000000001</v>
      </c>
      <c r="L440" s="19">
        <f t="shared" si="353"/>
        <v>2612.7999999999997</v>
      </c>
      <c r="M440" s="19">
        <f t="shared" si="354"/>
        <v>423.2</v>
      </c>
      <c r="N440" s="13">
        <f t="shared" si="355"/>
        <v>1118.72</v>
      </c>
      <c r="O440" s="19">
        <f t="shared" si="356"/>
        <v>2609.1200000000003</v>
      </c>
      <c r="P440" s="13"/>
      <c r="Q440" s="19">
        <f t="shared" si="357"/>
        <v>7820</v>
      </c>
      <c r="R440" s="19">
        <v>0</v>
      </c>
      <c r="S440" s="19">
        <f t="shared" si="358"/>
        <v>2174.88</v>
      </c>
      <c r="T440" s="19">
        <f t="shared" si="359"/>
        <v>5645.12</v>
      </c>
      <c r="U440" s="43">
        <f t="shared" si="360"/>
        <v>34625.120000000003</v>
      </c>
      <c r="V440" s="64"/>
      <c r="W440" s="64"/>
    </row>
    <row r="441" spans="1:23" s="8" customFormat="1" ht="12">
      <c r="A441" s="42">
        <f t="shared" si="362"/>
        <v>397</v>
      </c>
      <c r="B441" s="12" t="s">
        <v>412</v>
      </c>
      <c r="C441" s="12" t="s">
        <v>79</v>
      </c>
      <c r="D441" s="11" t="s">
        <v>27</v>
      </c>
      <c r="E441" s="11" t="s">
        <v>31</v>
      </c>
      <c r="F441" s="30">
        <v>44197</v>
      </c>
      <c r="G441" s="30">
        <v>44561</v>
      </c>
      <c r="H441" s="62">
        <v>48000</v>
      </c>
      <c r="I441" s="13">
        <v>1571.73</v>
      </c>
      <c r="J441" s="13"/>
      <c r="K441" s="13">
        <f t="shared" si="352"/>
        <v>1377.6</v>
      </c>
      <c r="L441" s="19">
        <f t="shared" si="353"/>
        <v>3407.9999999999995</v>
      </c>
      <c r="M441" s="19">
        <f t="shared" si="354"/>
        <v>552</v>
      </c>
      <c r="N441" s="13">
        <f t="shared" si="355"/>
        <v>1459.2</v>
      </c>
      <c r="O441" s="19">
        <f t="shared" si="356"/>
        <v>3403.2000000000003</v>
      </c>
      <c r="P441" s="13"/>
      <c r="Q441" s="19">
        <f t="shared" si="357"/>
        <v>10200</v>
      </c>
      <c r="R441" s="19">
        <v>0</v>
      </c>
      <c r="S441" s="19">
        <f t="shared" si="358"/>
        <v>4408.5300000000007</v>
      </c>
      <c r="T441" s="19">
        <f t="shared" si="359"/>
        <v>7363.2</v>
      </c>
      <c r="U441" s="43">
        <f t="shared" si="360"/>
        <v>43591.47</v>
      </c>
      <c r="V441" s="64"/>
      <c r="W441" s="64"/>
    </row>
    <row r="442" spans="1:23" s="8" customFormat="1" ht="12">
      <c r="A442" s="42">
        <f t="shared" si="362"/>
        <v>398</v>
      </c>
      <c r="B442" s="12" t="s">
        <v>413</v>
      </c>
      <c r="C442" s="12" t="s">
        <v>79</v>
      </c>
      <c r="D442" s="11" t="s">
        <v>27</v>
      </c>
      <c r="E442" s="11" t="s">
        <v>32</v>
      </c>
      <c r="F442" s="30">
        <v>44197</v>
      </c>
      <c r="G442" s="30">
        <v>44561</v>
      </c>
      <c r="H442" s="62">
        <v>60000</v>
      </c>
      <c r="I442" s="13">
        <v>3248.65</v>
      </c>
      <c r="J442" s="13"/>
      <c r="K442" s="13">
        <f t="shared" si="352"/>
        <v>1722</v>
      </c>
      <c r="L442" s="19">
        <f t="shared" si="353"/>
        <v>4260</v>
      </c>
      <c r="M442" s="19">
        <f t="shared" si="354"/>
        <v>690</v>
      </c>
      <c r="N442" s="13">
        <f t="shared" si="355"/>
        <v>1824</v>
      </c>
      <c r="O442" s="19">
        <f t="shared" si="356"/>
        <v>4254</v>
      </c>
      <c r="P442" s="13">
        <v>1190.1199999999999</v>
      </c>
      <c r="Q442" s="19">
        <f t="shared" si="357"/>
        <v>12750</v>
      </c>
      <c r="R442" s="19">
        <v>0</v>
      </c>
      <c r="S442" s="19">
        <f t="shared" si="358"/>
        <v>7984.77</v>
      </c>
      <c r="T442" s="19">
        <f t="shared" si="359"/>
        <v>9204</v>
      </c>
      <c r="U442" s="43">
        <f t="shared" si="360"/>
        <v>52015.229999999996</v>
      </c>
      <c r="V442" s="64"/>
      <c r="W442" s="64"/>
    </row>
    <row r="443" spans="1:23" s="8" customFormat="1" ht="12">
      <c r="A443" s="42">
        <f t="shared" si="362"/>
        <v>399</v>
      </c>
      <c r="B443" s="12" t="s">
        <v>414</v>
      </c>
      <c r="C443" s="12" t="s">
        <v>79</v>
      </c>
      <c r="D443" s="11" t="s">
        <v>27</v>
      </c>
      <c r="E443" s="11" t="s">
        <v>32</v>
      </c>
      <c r="F443" s="30">
        <v>44197</v>
      </c>
      <c r="G443" s="30">
        <v>44561</v>
      </c>
      <c r="H443" s="13">
        <v>43200</v>
      </c>
      <c r="I443" s="13">
        <v>537.25</v>
      </c>
      <c r="J443" s="13"/>
      <c r="K443" s="13">
        <f t="shared" si="352"/>
        <v>1239.8399999999999</v>
      </c>
      <c r="L443" s="19">
        <f t="shared" si="353"/>
        <v>3067.2</v>
      </c>
      <c r="M443" s="19">
        <f t="shared" si="354"/>
        <v>496.8</v>
      </c>
      <c r="N443" s="13">
        <f t="shared" si="355"/>
        <v>1313.28</v>
      </c>
      <c r="O443" s="19">
        <f t="shared" si="356"/>
        <v>3062.88</v>
      </c>
      <c r="P443" s="13">
        <v>2380.2399999999998</v>
      </c>
      <c r="Q443" s="19">
        <f t="shared" si="357"/>
        <v>9180</v>
      </c>
      <c r="R443" s="19">
        <v>0</v>
      </c>
      <c r="S443" s="19">
        <f t="shared" si="358"/>
        <v>5470.61</v>
      </c>
      <c r="T443" s="19">
        <f t="shared" si="359"/>
        <v>6626.88</v>
      </c>
      <c r="U443" s="43">
        <f t="shared" si="360"/>
        <v>37729.39</v>
      </c>
      <c r="V443" s="64"/>
      <c r="W443" s="64"/>
    </row>
    <row r="444" spans="1:23" s="8" customFormat="1" ht="12">
      <c r="A444" s="42">
        <f t="shared" si="362"/>
        <v>400</v>
      </c>
      <c r="B444" s="12" t="s">
        <v>415</v>
      </c>
      <c r="C444" s="12" t="s">
        <v>79</v>
      </c>
      <c r="D444" s="11" t="s">
        <v>27</v>
      </c>
      <c r="E444" s="11" t="s">
        <v>32</v>
      </c>
      <c r="F444" s="30">
        <v>44197</v>
      </c>
      <c r="G444" s="30">
        <v>44561</v>
      </c>
      <c r="H444" s="13">
        <v>38880</v>
      </c>
      <c r="I444" s="13">
        <v>284.58</v>
      </c>
      <c r="J444" s="13"/>
      <c r="K444" s="13">
        <f t="shared" si="352"/>
        <v>1115.856</v>
      </c>
      <c r="L444" s="19">
        <f t="shared" si="353"/>
        <v>2760.4799999999996</v>
      </c>
      <c r="M444" s="19">
        <f t="shared" si="354"/>
        <v>447.12</v>
      </c>
      <c r="N444" s="13">
        <f t="shared" si="355"/>
        <v>1181.952</v>
      </c>
      <c r="O444" s="19">
        <f t="shared" si="356"/>
        <v>2756.5920000000001</v>
      </c>
      <c r="P444" s="13"/>
      <c r="Q444" s="19">
        <f t="shared" si="357"/>
        <v>8262</v>
      </c>
      <c r="R444" s="19">
        <v>0</v>
      </c>
      <c r="S444" s="19">
        <f t="shared" si="358"/>
        <v>2582.3879999999999</v>
      </c>
      <c r="T444" s="19">
        <f t="shared" si="359"/>
        <v>5964.1919999999991</v>
      </c>
      <c r="U444" s="43">
        <f t="shared" si="360"/>
        <v>36297.612000000001</v>
      </c>
      <c r="V444" s="64"/>
      <c r="W444" s="64"/>
    </row>
    <row r="445" spans="1:23" s="8" customFormat="1" ht="12">
      <c r="A445" s="42">
        <f t="shared" si="362"/>
        <v>401</v>
      </c>
      <c r="B445" s="12" t="s">
        <v>416</v>
      </c>
      <c r="C445" s="12" t="s">
        <v>79</v>
      </c>
      <c r="D445" s="11" t="s">
        <v>27</v>
      </c>
      <c r="E445" s="11" t="s">
        <v>31</v>
      </c>
      <c r="F445" s="30">
        <v>44197</v>
      </c>
      <c r="G445" s="30">
        <v>44561</v>
      </c>
      <c r="H445" s="62">
        <v>37120</v>
      </c>
      <c r="I445" s="13">
        <v>36.18</v>
      </c>
      <c r="J445" s="13"/>
      <c r="K445" s="13">
        <f t="shared" si="352"/>
        <v>1065.3440000000001</v>
      </c>
      <c r="L445" s="19">
        <f t="shared" si="353"/>
        <v>2635.52</v>
      </c>
      <c r="M445" s="19">
        <f t="shared" si="354"/>
        <v>426.88</v>
      </c>
      <c r="N445" s="13">
        <f t="shared" si="355"/>
        <v>1128.4480000000001</v>
      </c>
      <c r="O445" s="19">
        <f t="shared" si="356"/>
        <v>2631.808</v>
      </c>
      <c r="P445" s="13"/>
      <c r="Q445" s="19">
        <f t="shared" si="357"/>
        <v>7888</v>
      </c>
      <c r="R445" s="19">
        <v>0</v>
      </c>
      <c r="S445" s="19">
        <f t="shared" si="358"/>
        <v>2229.9720000000002</v>
      </c>
      <c r="T445" s="19">
        <f t="shared" si="359"/>
        <v>5694.2080000000005</v>
      </c>
      <c r="U445" s="43">
        <f t="shared" si="360"/>
        <v>34890.027999999998</v>
      </c>
      <c r="V445" s="64"/>
      <c r="W445" s="64"/>
    </row>
    <row r="446" spans="1:23" s="8" customFormat="1" ht="12">
      <c r="A446" s="42">
        <f t="shared" si="362"/>
        <v>402</v>
      </c>
      <c r="B446" s="12" t="s">
        <v>417</v>
      </c>
      <c r="C446" s="12" t="s">
        <v>79</v>
      </c>
      <c r="D446" s="11" t="s">
        <v>27</v>
      </c>
      <c r="E446" s="11" t="s">
        <v>32</v>
      </c>
      <c r="F446" s="30">
        <v>44197</v>
      </c>
      <c r="G446" s="30">
        <v>44561</v>
      </c>
      <c r="H446" s="13">
        <v>30000</v>
      </c>
      <c r="I446" s="13">
        <v>0</v>
      </c>
      <c r="J446" s="13"/>
      <c r="K446" s="13">
        <f t="shared" si="352"/>
        <v>861</v>
      </c>
      <c r="L446" s="19">
        <f t="shared" si="353"/>
        <v>2130</v>
      </c>
      <c r="M446" s="19">
        <f t="shared" si="354"/>
        <v>345</v>
      </c>
      <c r="N446" s="13">
        <f t="shared" si="355"/>
        <v>912</v>
      </c>
      <c r="O446" s="19">
        <f t="shared" si="356"/>
        <v>2127</v>
      </c>
      <c r="P446" s="13"/>
      <c r="Q446" s="19">
        <f t="shared" si="357"/>
        <v>6375</v>
      </c>
      <c r="R446" s="19">
        <v>0</v>
      </c>
      <c r="S446" s="19">
        <f t="shared" si="358"/>
        <v>1773</v>
      </c>
      <c r="T446" s="19">
        <f t="shared" si="359"/>
        <v>4602</v>
      </c>
      <c r="U446" s="43">
        <f t="shared" si="360"/>
        <v>28227</v>
      </c>
      <c r="V446" s="64"/>
      <c r="W446" s="64"/>
    </row>
    <row r="447" spans="1:23" s="8" customFormat="1" ht="12">
      <c r="A447" s="42">
        <f t="shared" si="362"/>
        <v>403</v>
      </c>
      <c r="B447" s="12" t="s">
        <v>38</v>
      </c>
      <c r="C447" s="12" t="s">
        <v>29</v>
      </c>
      <c r="D447" s="11" t="s">
        <v>27</v>
      </c>
      <c r="E447" s="11" t="s">
        <v>31</v>
      </c>
      <c r="F447" s="30">
        <v>44197</v>
      </c>
      <c r="G447" s="30">
        <v>44561</v>
      </c>
      <c r="H447" s="13">
        <v>33702.550000000003</v>
      </c>
      <c r="I447" s="13">
        <v>0</v>
      </c>
      <c r="J447" s="13">
        <v>0</v>
      </c>
      <c r="K447" s="13">
        <f t="shared" ref="K447" si="370">+H447*2.87%</f>
        <v>967.26318500000002</v>
      </c>
      <c r="L447" s="19">
        <f t="shared" ref="L447" si="371">H447*7.1%</f>
        <v>2392.88105</v>
      </c>
      <c r="M447" s="19">
        <f t="shared" ref="M447" si="372">H447*1.15%</f>
        <v>387.57932500000004</v>
      </c>
      <c r="N447" s="13">
        <f t="shared" ref="N447" si="373">+H447*3.04%</f>
        <v>1024.5575200000001</v>
      </c>
      <c r="O447" s="19">
        <f t="shared" ref="O447" si="374">H447*7.09%</f>
        <v>2389.5107950000001</v>
      </c>
      <c r="P447" s="13"/>
      <c r="Q447" s="19">
        <f t="shared" ref="Q447" si="375">K447+L447+M447+N447+O447</f>
        <v>7161.7918749999999</v>
      </c>
      <c r="R447" s="19">
        <v>0</v>
      </c>
      <c r="S447" s="19">
        <f t="shared" ref="S447" si="376">+K447+N447+P447+R447+I447+J447</f>
        <v>1991.8207050000001</v>
      </c>
      <c r="T447" s="19">
        <f t="shared" ref="T447" si="377">+O447+M447+L447</f>
        <v>5169.9711700000007</v>
      </c>
      <c r="U447" s="43">
        <f t="shared" ref="U447" si="378">+H447-S447</f>
        <v>31710.729295000005</v>
      </c>
      <c r="V447" s="64"/>
      <c r="W447" s="64"/>
    </row>
    <row r="448" spans="1:23" s="8" customFormat="1" ht="12">
      <c r="A448" s="42">
        <f t="shared" si="362"/>
        <v>404</v>
      </c>
      <c r="B448" s="12" t="s">
        <v>64</v>
      </c>
      <c r="C448" s="12" t="s">
        <v>61</v>
      </c>
      <c r="D448" s="11" t="s">
        <v>27</v>
      </c>
      <c r="E448" s="11" t="s">
        <v>31</v>
      </c>
      <c r="F448" s="30">
        <v>44197</v>
      </c>
      <c r="G448" s="30">
        <v>44561</v>
      </c>
      <c r="H448" s="13">
        <v>48400</v>
      </c>
      <c r="I448" s="13">
        <v>1628.18</v>
      </c>
      <c r="J448" s="13">
        <v>0</v>
      </c>
      <c r="K448" s="13">
        <f t="shared" ref="K448" si="379">+H448*2.87%</f>
        <v>1389.08</v>
      </c>
      <c r="L448" s="19">
        <f t="shared" ref="L448" si="380">H448*7.1%</f>
        <v>3436.3999999999996</v>
      </c>
      <c r="M448" s="19">
        <f t="shared" ref="M448" si="381">H448*1.15%</f>
        <v>556.6</v>
      </c>
      <c r="N448" s="13">
        <f t="shared" ref="N448" si="382">+H448*3.04%</f>
        <v>1471.36</v>
      </c>
      <c r="O448" s="19">
        <f t="shared" ref="O448" si="383">H448*7.09%</f>
        <v>3431.5600000000004</v>
      </c>
      <c r="P448" s="13"/>
      <c r="Q448" s="19">
        <f t="shared" ref="Q448" si="384">K448+L448+M448+N448+O448</f>
        <v>10285</v>
      </c>
      <c r="R448" s="19">
        <v>0</v>
      </c>
      <c r="S448" s="19">
        <f t="shared" ref="S448" si="385">+K448+N448+P448+R448+I448+J448</f>
        <v>4488.62</v>
      </c>
      <c r="T448" s="19">
        <f t="shared" ref="T448" si="386">+O448+M448+L448</f>
        <v>7424.5599999999995</v>
      </c>
      <c r="U448" s="43">
        <f t="shared" ref="U448" si="387">+H448-S448</f>
        <v>43911.38</v>
      </c>
      <c r="V448" s="64"/>
      <c r="W448" s="64"/>
    </row>
    <row r="449" spans="1:23" s="8" customFormat="1" ht="12">
      <c r="A449" s="42">
        <f t="shared" si="362"/>
        <v>405</v>
      </c>
      <c r="B449" s="12" t="s">
        <v>37</v>
      </c>
      <c r="C449" s="12" t="s">
        <v>29</v>
      </c>
      <c r="D449" s="11" t="s">
        <v>27</v>
      </c>
      <c r="E449" s="11" t="s">
        <v>31</v>
      </c>
      <c r="F449" s="30">
        <v>44197</v>
      </c>
      <c r="G449" s="30">
        <v>44561</v>
      </c>
      <c r="H449" s="13">
        <v>34500</v>
      </c>
      <c r="I449" s="13">
        <v>0</v>
      </c>
      <c r="J449" s="13">
        <v>0</v>
      </c>
      <c r="K449" s="13">
        <f t="shared" ref="K449" si="388">+H449*2.87%</f>
        <v>990.15</v>
      </c>
      <c r="L449" s="19">
        <f t="shared" ref="L449" si="389">H449*7.1%</f>
        <v>2449.5</v>
      </c>
      <c r="M449" s="19">
        <f t="shared" ref="M449" si="390">H449*1.15%</f>
        <v>396.75</v>
      </c>
      <c r="N449" s="13">
        <f t="shared" ref="N449" si="391">+H449*3.04%</f>
        <v>1048.8</v>
      </c>
      <c r="O449" s="19">
        <f t="shared" ref="O449" si="392">H449*7.09%</f>
        <v>2446.0500000000002</v>
      </c>
      <c r="P449" s="13"/>
      <c r="Q449" s="19">
        <f t="shared" ref="Q449" si="393">K449+L449+M449+N449+O449</f>
        <v>7331.25</v>
      </c>
      <c r="R449" s="19">
        <v>0</v>
      </c>
      <c r="S449" s="19">
        <f t="shared" ref="S449" si="394">+K449+N449+P449+R449+I449+J449</f>
        <v>2038.9499999999998</v>
      </c>
      <c r="T449" s="19">
        <f t="shared" ref="T449" si="395">+O449+M449+L449</f>
        <v>5292.3</v>
      </c>
      <c r="U449" s="43">
        <f t="shared" ref="U449" si="396">+H449-S449</f>
        <v>32461.05</v>
      </c>
      <c r="V449" s="64"/>
      <c r="W449" s="64"/>
    </row>
    <row r="450" spans="1:23" s="8" customFormat="1" ht="12">
      <c r="A450" s="42">
        <f t="shared" si="362"/>
        <v>406</v>
      </c>
      <c r="B450" s="12" t="s">
        <v>69</v>
      </c>
      <c r="C450" s="12" t="s">
        <v>66</v>
      </c>
      <c r="D450" s="11" t="s">
        <v>27</v>
      </c>
      <c r="E450" s="11" t="s">
        <v>31</v>
      </c>
      <c r="F450" s="30">
        <v>44197</v>
      </c>
      <c r="G450" s="30">
        <v>44561</v>
      </c>
      <c r="H450" s="13">
        <v>22000</v>
      </c>
      <c r="I450" s="13">
        <v>0</v>
      </c>
      <c r="J450" s="13">
        <v>0</v>
      </c>
      <c r="K450" s="13">
        <f t="shared" ref="K450" si="397">+H450*2.87%</f>
        <v>631.4</v>
      </c>
      <c r="L450" s="19">
        <f t="shared" ref="L450" si="398">H450*7.1%</f>
        <v>1561.9999999999998</v>
      </c>
      <c r="M450" s="19">
        <f t="shared" ref="M450" si="399">H450*1.15%</f>
        <v>253</v>
      </c>
      <c r="N450" s="13">
        <f t="shared" ref="N450" si="400">+H450*3.04%</f>
        <v>668.8</v>
      </c>
      <c r="O450" s="19">
        <f t="shared" ref="O450" si="401">H450*7.09%</f>
        <v>1559.8000000000002</v>
      </c>
      <c r="P450" s="13"/>
      <c r="Q450" s="19">
        <f t="shared" ref="Q450" si="402">K450+L450+M450+N450+O450</f>
        <v>4675</v>
      </c>
      <c r="R450" s="19">
        <v>0</v>
      </c>
      <c r="S450" s="19">
        <f t="shared" ref="S450" si="403">+K450+N450+P450+R450+I450+J450</f>
        <v>1300.1999999999998</v>
      </c>
      <c r="T450" s="19">
        <f t="shared" ref="T450" si="404">+O450+M450+L450</f>
        <v>3374.8</v>
      </c>
      <c r="U450" s="43">
        <f t="shared" ref="U450" si="405">+H450-S450</f>
        <v>20699.8</v>
      </c>
      <c r="V450" s="64"/>
      <c r="W450" s="64"/>
    </row>
    <row r="451" spans="1:23" s="8" customFormat="1" ht="12">
      <c r="A451" s="42">
        <f t="shared" si="362"/>
        <v>407</v>
      </c>
      <c r="B451" s="12" t="s">
        <v>507</v>
      </c>
      <c r="C451" s="12" t="s">
        <v>508</v>
      </c>
      <c r="D451" s="11" t="s">
        <v>27</v>
      </c>
      <c r="E451" s="11" t="s">
        <v>31</v>
      </c>
      <c r="F451" s="30">
        <v>44197</v>
      </c>
      <c r="G451" s="30">
        <v>44561</v>
      </c>
      <c r="H451" s="13">
        <v>22000</v>
      </c>
      <c r="I451" s="13">
        <v>0</v>
      </c>
      <c r="J451" s="13">
        <v>0</v>
      </c>
      <c r="K451" s="13">
        <f t="shared" ref="K451" si="406">+H451*2.87%</f>
        <v>631.4</v>
      </c>
      <c r="L451" s="19">
        <f t="shared" ref="L451" si="407">H451*7.1%</f>
        <v>1561.9999999999998</v>
      </c>
      <c r="M451" s="19">
        <f t="shared" ref="M451" si="408">H451*1.15%</f>
        <v>253</v>
      </c>
      <c r="N451" s="13">
        <f t="shared" ref="N451" si="409">+H451*3.04%</f>
        <v>668.8</v>
      </c>
      <c r="O451" s="19">
        <f t="shared" ref="O451" si="410">H451*7.09%</f>
        <v>1559.8000000000002</v>
      </c>
      <c r="P451" s="13"/>
      <c r="Q451" s="19">
        <f t="shared" ref="Q451" si="411">K451+L451+M451+N451+O451</f>
        <v>4675</v>
      </c>
      <c r="R451" s="19">
        <v>0</v>
      </c>
      <c r="S451" s="19">
        <f t="shared" ref="S451" si="412">+K451+N451+P451+R451+I451+J451</f>
        <v>1300.1999999999998</v>
      </c>
      <c r="T451" s="19">
        <f t="shared" ref="T451" si="413">+O451+M451+L451</f>
        <v>3374.8</v>
      </c>
      <c r="U451" s="43">
        <f t="shared" ref="U451" si="414">+H451-S451</f>
        <v>20699.8</v>
      </c>
      <c r="V451" s="64"/>
      <c r="W451" s="64"/>
    </row>
    <row r="452" spans="1:23" s="8" customFormat="1" ht="12">
      <c r="A452" s="42">
        <f t="shared" si="362"/>
        <v>408</v>
      </c>
      <c r="B452" s="12" t="s">
        <v>70</v>
      </c>
      <c r="C452" s="12" t="s">
        <v>66</v>
      </c>
      <c r="D452" s="11" t="s">
        <v>27</v>
      </c>
      <c r="E452" s="11" t="s">
        <v>31</v>
      </c>
      <c r="F452" s="30">
        <v>44197</v>
      </c>
      <c r="G452" s="30">
        <v>44561</v>
      </c>
      <c r="H452" s="13">
        <v>19800</v>
      </c>
      <c r="I452" s="13">
        <v>0</v>
      </c>
      <c r="J452" s="13">
        <v>0</v>
      </c>
      <c r="K452" s="13">
        <f t="shared" ref="K452" si="415">+H452*2.87%</f>
        <v>568.26</v>
      </c>
      <c r="L452" s="19">
        <f t="shared" ref="L452" si="416">H452*7.1%</f>
        <v>1405.8</v>
      </c>
      <c r="M452" s="19">
        <f t="shared" ref="M452" si="417">H452*1.15%</f>
        <v>227.7</v>
      </c>
      <c r="N452" s="13">
        <f t="shared" ref="N452" si="418">+H452*3.04%</f>
        <v>601.91999999999996</v>
      </c>
      <c r="O452" s="19">
        <f t="shared" ref="O452" si="419">H452*7.09%</f>
        <v>1403.8200000000002</v>
      </c>
      <c r="P452" s="13"/>
      <c r="Q452" s="19">
        <f t="shared" ref="Q452" si="420">K452+L452+M452+N452+O452</f>
        <v>4207.5</v>
      </c>
      <c r="R452" s="19">
        <v>0</v>
      </c>
      <c r="S452" s="19">
        <f t="shared" ref="S452" si="421">+K452+N452+P452+R452+I452+J452</f>
        <v>1170.1799999999998</v>
      </c>
      <c r="T452" s="19">
        <f t="shared" ref="T452" si="422">+O452+M452+L452</f>
        <v>3037.32</v>
      </c>
      <c r="U452" s="43">
        <f t="shared" ref="U452" si="423">+H452-S452</f>
        <v>18629.82</v>
      </c>
      <c r="V452" s="64"/>
      <c r="W452" s="64"/>
    </row>
    <row r="453" spans="1:23" s="8" customFormat="1" ht="12">
      <c r="A453" s="42">
        <f t="shared" si="362"/>
        <v>409</v>
      </c>
      <c r="B453" s="12" t="s">
        <v>39</v>
      </c>
      <c r="C453" s="12" t="s">
        <v>29</v>
      </c>
      <c r="D453" s="11" t="s">
        <v>27</v>
      </c>
      <c r="E453" s="11" t="s">
        <v>32</v>
      </c>
      <c r="F453" s="30">
        <v>44197</v>
      </c>
      <c r="G453" s="30">
        <v>44561</v>
      </c>
      <c r="H453" s="13">
        <v>30000</v>
      </c>
      <c r="I453" s="13">
        <v>0</v>
      </c>
      <c r="J453" s="13"/>
      <c r="K453" s="13">
        <f t="shared" ref="K453" si="424">+H453*2.87%</f>
        <v>861</v>
      </c>
      <c r="L453" s="19">
        <f t="shared" ref="L453" si="425">H453*7.1%</f>
        <v>2130</v>
      </c>
      <c r="M453" s="19">
        <f t="shared" ref="M453" si="426">H453*1.15%</f>
        <v>345</v>
      </c>
      <c r="N453" s="13">
        <f t="shared" ref="N453" si="427">+H453*3.04%</f>
        <v>912</v>
      </c>
      <c r="O453" s="19">
        <f t="shared" ref="O453" si="428">H453*7.09%</f>
        <v>2127</v>
      </c>
      <c r="P453" s="13"/>
      <c r="Q453" s="19">
        <f t="shared" ref="Q453" si="429">K453+L453+M453+N453+O453</f>
        <v>6375</v>
      </c>
      <c r="R453" s="19">
        <v>0</v>
      </c>
      <c r="S453" s="19">
        <f t="shared" ref="S453" si="430">+K453+N453+P453+R453+I453+J453</f>
        <v>1773</v>
      </c>
      <c r="T453" s="19">
        <f t="shared" ref="T453" si="431">+O453+M453+L453</f>
        <v>4602</v>
      </c>
      <c r="U453" s="43">
        <f t="shared" ref="U453" si="432">+H453-S453</f>
        <v>28227</v>
      </c>
      <c r="V453" s="64"/>
      <c r="W453" s="64"/>
    </row>
    <row r="454" spans="1:23" s="8" customFormat="1" ht="12">
      <c r="A454" s="42">
        <f t="shared" si="362"/>
        <v>410</v>
      </c>
      <c r="B454" s="12" t="s">
        <v>41</v>
      </c>
      <c r="C454" s="12" t="s">
        <v>29</v>
      </c>
      <c r="D454" s="11" t="s">
        <v>27</v>
      </c>
      <c r="E454" s="11" t="s">
        <v>32</v>
      </c>
      <c r="F454" s="30">
        <v>44197</v>
      </c>
      <c r="G454" s="30">
        <v>44561</v>
      </c>
      <c r="H454" s="13">
        <v>30000</v>
      </c>
      <c r="I454" s="13">
        <v>0</v>
      </c>
      <c r="J454" s="13"/>
      <c r="K454" s="13">
        <f>+H454*2.87%</f>
        <v>861</v>
      </c>
      <c r="L454" s="19">
        <f>H454*7.1%</f>
        <v>2130</v>
      </c>
      <c r="M454" s="19">
        <f>H454*1.15%</f>
        <v>345</v>
      </c>
      <c r="N454" s="13">
        <f>+H454*3.04%</f>
        <v>912</v>
      </c>
      <c r="O454" s="19">
        <f>H454*7.09%</f>
        <v>2127</v>
      </c>
      <c r="P454" s="13"/>
      <c r="Q454" s="19">
        <f>K454+L454+M454+N454+O454</f>
        <v>6375</v>
      </c>
      <c r="R454" s="19">
        <v>0</v>
      </c>
      <c r="S454" s="19">
        <f>+K454+N454+P454+R454+I454+J454</f>
        <v>1773</v>
      </c>
      <c r="T454" s="19">
        <f>+O454+M454+L454</f>
        <v>4602</v>
      </c>
      <c r="U454" s="43">
        <f>+H454-S454</f>
        <v>28227</v>
      </c>
      <c r="V454" s="64"/>
      <c r="W454" s="64"/>
    </row>
    <row r="455" spans="1:23">
      <c r="A455" s="85" t="s">
        <v>516</v>
      </c>
      <c r="B455" s="86"/>
      <c r="C455" s="86"/>
      <c r="D455" s="21"/>
      <c r="E455" s="21"/>
      <c r="F455" s="31"/>
      <c r="G455" s="31"/>
      <c r="H455" s="22"/>
      <c r="I455" s="22"/>
      <c r="J455" s="22"/>
      <c r="K455" s="22"/>
      <c r="L455" s="22"/>
      <c r="M455" s="22"/>
      <c r="N455" s="23"/>
      <c r="O455" s="22"/>
      <c r="P455" s="23"/>
      <c r="Q455" s="22"/>
      <c r="R455" s="22"/>
      <c r="S455" s="22"/>
      <c r="T455" s="24"/>
      <c r="U455" s="50"/>
      <c r="V455" s="64"/>
      <c r="W455" s="64"/>
    </row>
    <row r="456" spans="1:23" s="8" customFormat="1" ht="12">
      <c r="A456" s="51" t="s">
        <v>36</v>
      </c>
      <c r="B456" s="45"/>
      <c r="C456" s="45"/>
      <c r="D456" s="46"/>
      <c r="E456" s="46"/>
      <c r="F456" s="47"/>
      <c r="G456" s="47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9"/>
      <c r="V456" s="64"/>
      <c r="W456" s="64"/>
    </row>
    <row r="457" spans="1:23" s="8" customFormat="1" ht="12">
      <c r="A457" s="42">
        <f>A454+1</f>
        <v>411</v>
      </c>
      <c r="B457" s="12" t="s">
        <v>59</v>
      </c>
      <c r="C457" s="12" t="s">
        <v>57</v>
      </c>
      <c r="D457" s="11" t="s">
        <v>27</v>
      </c>
      <c r="E457" s="11" t="s">
        <v>32</v>
      </c>
      <c r="F457" s="30">
        <v>44228</v>
      </c>
      <c r="G457" s="30">
        <v>44561</v>
      </c>
      <c r="H457" s="13">
        <v>30000</v>
      </c>
      <c r="I457" s="13">
        <v>0</v>
      </c>
      <c r="J457" s="13">
        <v>0</v>
      </c>
      <c r="K457" s="13">
        <f>+H457*2.87%</f>
        <v>861</v>
      </c>
      <c r="L457" s="19">
        <f>H457*7.1%</f>
        <v>2130</v>
      </c>
      <c r="M457" s="19">
        <f>H457*1.15%</f>
        <v>345</v>
      </c>
      <c r="N457" s="13">
        <f>+H457*3.04%</f>
        <v>912</v>
      </c>
      <c r="O457" s="19">
        <f>H457*7.09%</f>
        <v>2127</v>
      </c>
      <c r="P457" s="13"/>
      <c r="Q457" s="19">
        <f>K457+L457+M457+N457+O457</f>
        <v>6375</v>
      </c>
      <c r="R457" s="19">
        <v>0</v>
      </c>
      <c r="S457" s="19">
        <f>+K457+N457+P457+R457+I457+J457</f>
        <v>1773</v>
      </c>
      <c r="T457" s="19">
        <f>+O457+M457+L457</f>
        <v>4602</v>
      </c>
      <c r="U457" s="43">
        <f>+H457-S457</f>
        <v>28227</v>
      </c>
      <c r="V457" s="64"/>
      <c r="W457" s="64"/>
    </row>
    <row r="458" spans="1:23" s="8" customFormat="1" ht="12">
      <c r="A458" s="42">
        <f>A457+1</f>
        <v>412</v>
      </c>
      <c r="B458" s="65" t="s">
        <v>53</v>
      </c>
      <c r="C458" s="65" t="s">
        <v>29</v>
      </c>
      <c r="D458" s="77" t="s">
        <v>27</v>
      </c>
      <c r="E458" s="77" t="s">
        <v>31</v>
      </c>
      <c r="F458" s="78">
        <v>44317</v>
      </c>
      <c r="G458" s="78">
        <v>44561</v>
      </c>
      <c r="H458" s="62">
        <v>30000</v>
      </c>
      <c r="I458" s="62">
        <v>0</v>
      </c>
      <c r="J458" s="62">
        <v>0</v>
      </c>
      <c r="K458" s="13">
        <f>+H458*2.87%</f>
        <v>861</v>
      </c>
      <c r="L458" s="19">
        <f>H458*7.1%</f>
        <v>2130</v>
      </c>
      <c r="M458" s="19">
        <f>H458*1.15%</f>
        <v>345</v>
      </c>
      <c r="N458" s="13">
        <f>+H458*3.04%</f>
        <v>912</v>
      </c>
      <c r="O458" s="19">
        <f>H458*7.09%</f>
        <v>2127</v>
      </c>
      <c r="P458" s="13"/>
      <c r="Q458" s="19">
        <f>K458+L458+M458+N458+O458</f>
        <v>6375</v>
      </c>
      <c r="R458" s="19">
        <v>0</v>
      </c>
      <c r="S458" s="19">
        <f>+K458+N458+P458+R458+I458+J458</f>
        <v>1773</v>
      </c>
      <c r="T458" s="19">
        <f>+O458+M458+L458</f>
        <v>4602</v>
      </c>
      <c r="U458" s="43">
        <f>+H458-S458</f>
        <v>28227</v>
      </c>
      <c r="V458" s="64"/>
      <c r="W458" s="64"/>
    </row>
    <row r="459" spans="1:23" s="8" customFormat="1" ht="12">
      <c r="A459" s="51" t="s">
        <v>55</v>
      </c>
      <c r="B459" s="45"/>
      <c r="C459" s="45"/>
      <c r="D459" s="46"/>
      <c r="E459" s="46"/>
      <c r="F459" s="47"/>
      <c r="G459" s="47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9"/>
      <c r="V459" s="64"/>
      <c r="W459" s="64"/>
    </row>
    <row r="460" spans="1:23" s="8" customFormat="1" ht="12">
      <c r="A460" s="42">
        <f>A458+1</f>
        <v>413</v>
      </c>
      <c r="B460" s="12" t="s">
        <v>54</v>
      </c>
      <c r="C460" s="12" t="s">
        <v>29</v>
      </c>
      <c r="D460" s="11" t="s">
        <v>27</v>
      </c>
      <c r="E460" s="11" t="s">
        <v>31</v>
      </c>
      <c r="F460" s="30">
        <v>44197</v>
      </c>
      <c r="G460" s="30">
        <v>44561</v>
      </c>
      <c r="H460" s="13">
        <v>30000</v>
      </c>
      <c r="I460" s="13">
        <v>0</v>
      </c>
      <c r="J460" s="13">
        <v>0</v>
      </c>
      <c r="K460" s="13">
        <f>+H460*2.87%</f>
        <v>861</v>
      </c>
      <c r="L460" s="19">
        <f>H460*7.1%</f>
        <v>2130</v>
      </c>
      <c r="M460" s="19">
        <f>H460*1.15%</f>
        <v>345</v>
      </c>
      <c r="N460" s="13">
        <f>+H460*3.04%</f>
        <v>912</v>
      </c>
      <c r="O460" s="19">
        <f>H460*7.09%</f>
        <v>2127</v>
      </c>
      <c r="P460" s="13">
        <v>1190.1199999999999</v>
      </c>
      <c r="Q460" s="19">
        <f>K460+L460+M460+N460+O460</f>
        <v>6375</v>
      </c>
      <c r="R460" s="19">
        <v>0</v>
      </c>
      <c r="S460" s="19">
        <f>+K460+N460+P460+R460+I460+J460</f>
        <v>2963.12</v>
      </c>
      <c r="T460" s="19">
        <f>+O460+M460+L460</f>
        <v>4602</v>
      </c>
      <c r="U460" s="43">
        <f>+H460-S460</f>
        <v>27036.880000000001</v>
      </c>
      <c r="V460" s="64"/>
      <c r="W460" s="64"/>
    </row>
    <row r="461" spans="1:23" s="8" customFormat="1" ht="12">
      <c r="A461" s="51" t="s">
        <v>40</v>
      </c>
      <c r="B461" s="52"/>
      <c r="C461" s="52"/>
      <c r="D461" s="53"/>
      <c r="E461" s="53"/>
      <c r="F461" s="54"/>
      <c r="G461" s="54"/>
      <c r="H461" s="55"/>
      <c r="I461" s="55"/>
      <c r="J461" s="55"/>
      <c r="K461" s="55"/>
      <c r="L461" s="55"/>
      <c r="M461" s="55"/>
      <c r="N461" s="55"/>
      <c r="O461" s="55"/>
      <c r="P461" s="55"/>
      <c r="Q461" s="55"/>
      <c r="R461" s="55"/>
      <c r="S461" s="55"/>
      <c r="T461" s="55"/>
      <c r="U461" s="56"/>
      <c r="V461" s="64"/>
      <c r="W461" s="64"/>
    </row>
    <row r="462" spans="1:23" s="8" customFormat="1" ht="12">
      <c r="A462" s="42">
        <f t="shared" ref="A462" si="433">A460+1</f>
        <v>414</v>
      </c>
      <c r="B462" s="12" t="s">
        <v>418</v>
      </c>
      <c r="C462" s="12" t="s">
        <v>79</v>
      </c>
      <c r="D462" s="11" t="s">
        <v>27</v>
      </c>
      <c r="E462" s="11" t="s">
        <v>32</v>
      </c>
      <c r="F462" s="30">
        <v>44197</v>
      </c>
      <c r="G462" s="30">
        <v>44561</v>
      </c>
      <c r="H462" s="13">
        <v>36000</v>
      </c>
      <c r="I462" s="13">
        <v>0</v>
      </c>
      <c r="J462" s="13">
        <v>0</v>
      </c>
      <c r="K462" s="13">
        <f t="shared" ref="K462:K525" si="434">+H462*2.87%</f>
        <v>1033.2</v>
      </c>
      <c r="L462" s="19">
        <f t="shared" ref="L462:L525" si="435">H462*7.1%</f>
        <v>2555.9999999999995</v>
      </c>
      <c r="M462" s="19">
        <f t="shared" ref="M462:M524" si="436">H462*1.15%</f>
        <v>414</v>
      </c>
      <c r="N462" s="13">
        <f t="shared" ref="N462:N525" si="437">+H462*3.04%</f>
        <v>1094.4000000000001</v>
      </c>
      <c r="O462" s="19">
        <f t="shared" ref="O462:O525" si="438">H462*7.09%</f>
        <v>2552.4</v>
      </c>
      <c r="P462" s="13"/>
      <c r="Q462" s="19">
        <f t="shared" ref="Q462:Q525" si="439">K462+L462+M462+N462+O462</f>
        <v>7650</v>
      </c>
      <c r="R462" s="19">
        <v>0</v>
      </c>
      <c r="S462" s="19">
        <f t="shared" ref="S462:S525" si="440">+K462+N462+P462+R462+I462+J462</f>
        <v>2127.6000000000004</v>
      </c>
      <c r="T462" s="19">
        <f t="shared" ref="T462:T525" si="441">+O462+M462+L462</f>
        <v>5522.4</v>
      </c>
      <c r="U462" s="43">
        <f t="shared" ref="U462:U525" si="442">+H462-S462</f>
        <v>33872.400000000001</v>
      </c>
      <c r="V462" s="64"/>
      <c r="W462" s="64"/>
    </row>
    <row r="463" spans="1:23" s="8" customFormat="1" ht="12">
      <c r="A463" s="42">
        <f>A462+1</f>
        <v>415</v>
      </c>
      <c r="B463" s="12" t="s">
        <v>419</v>
      </c>
      <c r="C463" s="12" t="s">
        <v>79</v>
      </c>
      <c r="D463" s="11" t="s">
        <v>27</v>
      </c>
      <c r="E463" s="11" t="s">
        <v>31</v>
      </c>
      <c r="F463" s="30">
        <v>44197</v>
      </c>
      <c r="G463" s="30">
        <v>44561</v>
      </c>
      <c r="H463" s="13">
        <v>18000</v>
      </c>
      <c r="I463" s="13">
        <v>0</v>
      </c>
      <c r="J463" s="13">
        <v>0</v>
      </c>
      <c r="K463" s="13">
        <f t="shared" si="434"/>
        <v>516.6</v>
      </c>
      <c r="L463" s="19">
        <f t="shared" si="435"/>
        <v>1277.9999999999998</v>
      </c>
      <c r="M463" s="19">
        <f t="shared" si="436"/>
        <v>207</v>
      </c>
      <c r="N463" s="13">
        <f t="shared" si="437"/>
        <v>547.20000000000005</v>
      </c>
      <c r="O463" s="19">
        <f t="shared" si="438"/>
        <v>1276.2</v>
      </c>
      <c r="P463" s="13"/>
      <c r="Q463" s="19">
        <f t="shared" si="439"/>
        <v>3825</v>
      </c>
      <c r="R463" s="19">
        <v>0</v>
      </c>
      <c r="S463" s="19">
        <f t="shared" si="440"/>
        <v>1063.8000000000002</v>
      </c>
      <c r="T463" s="19">
        <f t="shared" si="441"/>
        <v>2761.2</v>
      </c>
      <c r="U463" s="43">
        <f t="shared" si="442"/>
        <v>16936.2</v>
      </c>
      <c r="V463" s="64"/>
      <c r="W463" s="64"/>
    </row>
    <row r="464" spans="1:23" s="8" customFormat="1" ht="12">
      <c r="A464" s="42">
        <f t="shared" ref="A464:A527" si="443">A463+1</f>
        <v>416</v>
      </c>
      <c r="B464" s="12" t="s">
        <v>551</v>
      </c>
      <c r="C464" s="12" t="s">
        <v>79</v>
      </c>
      <c r="D464" s="11" t="s">
        <v>27</v>
      </c>
      <c r="E464" s="11" t="s">
        <v>31</v>
      </c>
      <c r="F464" s="30">
        <v>44440</v>
      </c>
      <c r="G464" s="30">
        <v>44561</v>
      </c>
      <c r="H464" s="13">
        <v>6000</v>
      </c>
      <c r="I464" s="13">
        <v>0</v>
      </c>
      <c r="J464" s="13"/>
      <c r="K464" s="13">
        <f t="shared" si="434"/>
        <v>172.2</v>
      </c>
      <c r="L464" s="19">
        <f t="shared" si="435"/>
        <v>425.99999999999994</v>
      </c>
      <c r="M464" s="19">
        <f t="shared" si="436"/>
        <v>69</v>
      </c>
      <c r="N464" s="13">
        <f t="shared" si="437"/>
        <v>182.4</v>
      </c>
      <c r="O464" s="19">
        <f t="shared" si="438"/>
        <v>425.40000000000003</v>
      </c>
      <c r="P464" s="13"/>
      <c r="Q464" s="19">
        <f t="shared" si="439"/>
        <v>1275</v>
      </c>
      <c r="R464" s="19">
        <v>0</v>
      </c>
      <c r="S464" s="19">
        <f t="shared" si="440"/>
        <v>354.6</v>
      </c>
      <c r="T464" s="19">
        <f t="shared" si="441"/>
        <v>920.4</v>
      </c>
      <c r="U464" s="43">
        <f t="shared" si="442"/>
        <v>5645.4</v>
      </c>
      <c r="V464" s="64"/>
      <c r="W464" s="64"/>
    </row>
    <row r="465" spans="1:23" s="8" customFormat="1" ht="12">
      <c r="A465" s="42">
        <f t="shared" si="443"/>
        <v>417</v>
      </c>
      <c r="B465" s="12" t="s">
        <v>420</v>
      </c>
      <c r="C465" s="12" t="s">
        <v>79</v>
      </c>
      <c r="D465" s="11" t="s">
        <v>27</v>
      </c>
      <c r="E465" s="11" t="s">
        <v>31</v>
      </c>
      <c r="F465" s="30">
        <v>44317</v>
      </c>
      <c r="G465" s="30">
        <v>44561</v>
      </c>
      <c r="H465" s="13">
        <v>64800</v>
      </c>
      <c r="I465" s="13">
        <v>4389.9399999999996</v>
      </c>
      <c r="J465" s="13">
        <v>0</v>
      </c>
      <c r="K465" s="13">
        <f t="shared" si="434"/>
        <v>1859.76</v>
      </c>
      <c r="L465" s="19">
        <f t="shared" si="435"/>
        <v>4600.7999999999993</v>
      </c>
      <c r="M465" s="19">
        <f t="shared" ref="M465" si="444">62400*1.15%</f>
        <v>717.6</v>
      </c>
      <c r="N465" s="13">
        <f t="shared" si="437"/>
        <v>1969.92</v>
      </c>
      <c r="O465" s="19">
        <f t="shared" si="438"/>
        <v>4594.3200000000006</v>
      </c>
      <c r="P465" s="13"/>
      <c r="Q465" s="19">
        <f t="shared" si="439"/>
        <v>13742.400000000001</v>
      </c>
      <c r="R465" s="19">
        <v>0</v>
      </c>
      <c r="S465" s="19">
        <f t="shared" si="440"/>
        <v>8219.619999999999</v>
      </c>
      <c r="T465" s="19">
        <f t="shared" si="441"/>
        <v>9912.7200000000012</v>
      </c>
      <c r="U465" s="43">
        <f t="shared" si="442"/>
        <v>56580.380000000005</v>
      </c>
      <c r="V465" s="64"/>
      <c r="W465" s="64"/>
    </row>
    <row r="466" spans="1:23" s="8" customFormat="1" ht="12">
      <c r="A466" s="42">
        <f t="shared" si="443"/>
        <v>418</v>
      </c>
      <c r="B466" s="12" t="s">
        <v>421</v>
      </c>
      <c r="C466" s="12" t="s">
        <v>79</v>
      </c>
      <c r="D466" s="11" t="s">
        <v>27</v>
      </c>
      <c r="E466" s="11" t="s">
        <v>32</v>
      </c>
      <c r="F466" s="30">
        <v>44317</v>
      </c>
      <c r="G466" s="30">
        <v>44561</v>
      </c>
      <c r="H466" s="13">
        <v>104400</v>
      </c>
      <c r="I466" s="13">
        <v>13140.36</v>
      </c>
      <c r="J466" s="13">
        <v>0</v>
      </c>
      <c r="K466" s="13">
        <f t="shared" si="434"/>
        <v>2996.28</v>
      </c>
      <c r="L466" s="19">
        <f t="shared" si="435"/>
        <v>7412.4</v>
      </c>
      <c r="M466" s="19">
        <f t="shared" ref="M466:M468" si="445">62400*1.15%</f>
        <v>717.6</v>
      </c>
      <c r="N466" s="13">
        <f t="shared" si="437"/>
        <v>3173.76</v>
      </c>
      <c r="O466" s="19">
        <f t="shared" si="438"/>
        <v>7401.96</v>
      </c>
      <c r="P466" s="13"/>
      <c r="Q466" s="19">
        <f t="shared" si="439"/>
        <v>21702</v>
      </c>
      <c r="R466" s="19">
        <v>0</v>
      </c>
      <c r="S466" s="19">
        <f t="shared" si="440"/>
        <v>19310.400000000001</v>
      </c>
      <c r="T466" s="19">
        <f t="shared" si="441"/>
        <v>15531.96</v>
      </c>
      <c r="U466" s="43">
        <f t="shared" si="442"/>
        <v>85089.600000000006</v>
      </c>
      <c r="V466" s="64"/>
      <c r="W466" s="64"/>
    </row>
    <row r="467" spans="1:23" s="8" customFormat="1" ht="12">
      <c r="A467" s="42">
        <f t="shared" si="443"/>
        <v>419</v>
      </c>
      <c r="B467" s="12" t="s">
        <v>422</v>
      </c>
      <c r="C467" s="12" t="s">
        <v>79</v>
      </c>
      <c r="D467" s="11" t="s">
        <v>27</v>
      </c>
      <c r="E467" s="11" t="s">
        <v>32</v>
      </c>
      <c r="F467" s="30">
        <v>44197</v>
      </c>
      <c r="G467" s="30">
        <v>44561</v>
      </c>
      <c r="H467" s="13">
        <v>30000</v>
      </c>
      <c r="I467" s="13">
        <v>0</v>
      </c>
      <c r="J467" s="13">
        <v>0</v>
      </c>
      <c r="K467" s="13">
        <f t="shared" si="434"/>
        <v>861</v>
      </c>
      <c r="L467" s="19">
        <f t="shared" si="435"/>
        <v>2130</v>
      </c>
      <c r="M467" s="19">
        <f t="shared" si="436"/>
        <v>345</v>
      </c>
      <c r="N467" s="13">
        <f t="shared" si="437"/>
        <v>912</v>
      </c>
      <c r="O467" s="19">
        <f t="shared" si="438"/>
        <v>2127</v>
      </c>
      <c r="P467" s="13"/>
      <c r="Q467" s="19">
        <f t="shared" si="439"/>
        <v>6375</v>
      </c>
      <c r="R467" s="19">
        <v>0</v>
      </c>
      <c r="S467" s="19">
        <f t="shared" si="440"/>
        <v>1773</v>
      </c>
      <c r="T467" s="19">
        <f t="shared" si="441"/>
        <v>4602</v>
      </c>
      <c r="U467" s="43">
        <f t="shared" si="442"/>
        <v>28227</v>
      </c>
      <c r="V467" s="64"/>
      <c r="W467" s="64"/>
    </row>
    <row r="468" spans="1:23" s="8" customFormat="1" ht="12">
      <c r="A468" s="42">
        <f t="shared" si="443"/>
        <v>420</v>
      </c>
      <c r="B468" s="12" t="s">
        <v>423</v>
      </c>
      <c r="C468" s="12" t="s">
        <v>79</v>
      </c>
      <c r="D468" s="11" t="s">
        <v>27</v>
      </c>
      <c r="E468" s="11" t="s">
        <v>32</v>
      </c>
      <c r="F468" s="30">
        <v>44197</v>
      </c>
      <c r="G468" s="30">
        <v>44561</v>
      </c>
      <c r="H468" s="13">
        <v>70000</v>
      </c>
      <c r="I468" s="13">
        <v>5368.48</v>
      </c>
      <c r="J468" s="13">
        <v>0</v>
      </c>
      <c r="K468" s="13">
        <f t="shared" si="434"/>
        <v>2009</v>
      </c>
      <c r="L468" s="19">
        <f t="shared" si="435"/>
        <v>4970</v>
      </c>
      <c r="M468" s="19">
        <f t="shared" si="445"/>
        <v>717.6</v>
      </c>
      <c r="N468" s="13">
        <f t="shared" si="437"/>
        <v>2128</v>
      </c>
      <c r="O468" s="19">
        <f t="shared" si="438"/>
        <v>4963</v>
      </c>
      <c r="P468" s="13"/>
      <c r="Q468" s="19">
        <f t="shared" si="439"/>
        <v>14787.6</v>
      </c>
      <c r="R468" s="19">
        <v>770.78</v>
      </c>
      <c r="S468" s="19">
        <f t="shared" si="440"/>
        <v>10276.259999999998</v>
      </c>
      <c r="T468" s="19">
        <f t="shared" si="441"/>
        <v>10650.6</v>
      </c>
      <c r="U468" s="43">
        <f t="shared" si="442"/>
        <v>59723.740000000005</v>
      </c>
      <c r="V468" s="64"/>
      <c r="W468" s="64"/>
    </row>
    <row r="469" spans="1:23" s="8" customFormat="1" ht="12">
      <c r="A469" s="42">
        <f t="shared" si="443"/>
        <v>421</v>
      </c>
      <c r="B469" s="12" t="s">
        <v>329</v>
      </c>
      <c r="C469" s="12" t="s">
        <v>79</v>
      </c>
      <c r="D469" s="11" t="s">
        <v>27</v>
      </c>
      <c r="E469" s="11" t="s">
        <v>31</v>
      </c>
      <c r="F469" s="30">
        <v>44197</v>
      </c>
      <c r="G469" s="30">
        <v>44561</v>
      </c>
      <c r="H469" s="13">
        <v>18000</v>
      </c>
      <c r="I469" s="13">
        <v>0</v>
      </c>
      <c r="J469" s="13">
        <v>0</v>
      </c>
      <c r="K469" s="13">
        <f t="shared" si="434"/>
        <v>516.6</v>
      </c>
      <c r="L469" s="19">
        <f t="shared" si="435"/>
        <v>1277.9999999999998</v>
      </c>
      <c r="M469" s="19">
        <f t="shared" si="436"/>
        <v>207</v>
      </c>
      <c r="N469" s="13">
        <f t="shared" si="437"/>
        <v>547.20000000000005</v>
      </c>
      <c r="O469" s="19">
        <f t="shared" si="438"/>
        <v>1276.2</v>
      </c>
      <c r="P469" s="13"/>
      <c r="Q469" s="19">
        <f t="shared" si="439"/>
        <v>3825</v>
      </c>
      <c r="R469" s="19">
        <v>0</v>
      </c>
      <c r="S469" s="19">
        <f t="shared" si="440"/>
        <v>1063.8000000000002</v>
      </c>
      <c r="T469" s="19">
        <f t="shared" si="441"/>
        <v>2761.2</v>
      </c>
      <c r="U469" s="43">
        <f t="shared" si="442"/>
        <v>16936.2</v>
      </c>
      <c r="V469" s="64"/>
      <c r="W469" s="64"/>
    </row>
    <row r="470" spans="1:23" s="8" customFormat="1" ht="12">
      <c r="A470" s="42">
        <f t="shared" si="443"/>
        <v>422</v>
      </c>
      <c r="B470" s="12" t="s">
        <v>424</v>
      </c>
      <c r="C470" s="12" t="s">
        <v>79</v>
      </c>
      <c r="D470" s="11" t="s">
        <v>27</v>
      </c>
      <c r="E470" s="11" t="s">
        <v>32</v>
      </c>
      <c r="F470" s="30">
        <v>44197</v>
      </c>
      <c r="G470" s="30">
        <v>44561</v>
      </c>
      <c r="H470" s="13">
        <v>30000</v>
      </c>
      <c r="I470" s="13">
        <v>0</v>
      </c>
      <c r="J470" s="13">
        <v>0</v>
      </c>
      <c r="K470" s="13">
        <f t="shared" si="434"/>
        <v>861</v>
      </c>
      <c r="L470" s="19">
        <f t="shared" si="435"/>
        <v>2130</v>
      </c>
      <c r="M470" s="19">
        <f t="shared" si="436"/>
        <v>345</v>
      </c>
      <c r="N470" s="13">
        <f t="shared" si="437"/>
        <v>912</v>
      </c>
      <c r="O470" s="19">
        <f t="shared" si="438"/>
        <v>2127</v>
      </c>
      <c r="P470" s="13"/>
      <c r="Q470" s="19">
        <f t="shared" si="439"/>
        <v>6375</v>
      </c>
      <c r="R470" s="19">
        <v>0</v>
      </c>
      <c r="S470" s="19">
        <f t="shared" si="440"/>
        <v>1773</v>
      </c>
      <c r="T470" s="19">
        <f t="shared" si="441"/>
        <v>4602</v>
      </c>
      <c r="U470" s="43">
        <f t="shared" si="442"/>
        <v>28227</v>
      </c>
      <c r="V470" s="64"/>
      <c r="W470" s="64"/>
    </row>
    <row r="471" spans="1:23" s="8" customFormat="1" ht="12">
      <c r="A471" s="42">
        <f t="shared" si="443"/>
        <v>423</v>
      </c>
      <c r="B471" s="12" t="s">
        <v>425</v>
      </c>
      <c r="C471" s="12" t="s">
        <v>79</v>
      </c>
      <c r="D471" s="11" t="s">
        <v>27</v>
      </c>
      <c r="E471" s="11" t="s">
        <v>32</v>
      </c>
      <c r="F471" s="30">
        <v>44197</v>
      </c>
      <c r="G471" s="30">
        <v>44561</v>
      </c>
      <c r="H471" s="13">
        <v>34560</v>
      </c>
      <c r="I471" s="13">
        <v>0</v>
      </c>
      <c r="J471" s="13">
        <v>0</v>
      </c>
      <c r="K471" s="13">
        <f t="shared" si="434"/>
        <v>991.87199999999996</v>
      </c>
      <c r="L471" s="19">
        <f t="shared" si="435"/>
        <v>2453.7599999999998</v>
      </c>
      <c r="M471" s="19">
        <f t="shared" si="436"/>
        <v>397.44</v>
      </c>
      <c r="N471" s="13">
        <f t="shared" si="437"/>
        <v>1050.624</v>
      </c>
      <c r="O471" s="19">
        <f t="shared" si="438"/>
        <v>2450.3040000000001</v>
      </c>
      <c r="P471" s="13"/>
      <c r="Q471" s="19">
        <f t="shared" si="439"/>
        <v>7344</v>
      </c>
      <c r="R471" s="19">
        <v>0</v>
      </c>
      <c r="S471" s="19">
        <f t="shared" si="440"/>
        <v>2042.4960000000001</v>
      </c>
      <c r="T471" s="19">
        <f t="shared" si="441"/>
        <v>5301.5039999999999</v>
      </c>
      <c r="U471" s="43">
        <f t="shared" si="442"/>
        <v>32517.504000000001</v>
      </c>
      <c r="V471" s="64"/>
      <c r="W471" s="64"/>
    </row>
    <row r="472" spans="1:23" s="8" customFormat="1" ht="12">
      <c r="A472" s="42">
        <f t="shared" si="443"/>
        <v>424</v>
      </c>
      <c r="B472" s="12" t="s">
        <v>426</v>
      </c>
      <c r="C472" s="12" t="s">
        <v>79</v>
      </c>
      <c r="D472" s="11" t="s">
        <v>27</v>
      </c>
      <c r="E472" s="11" t="s">
        <v>31</v>
      </c>
      <c r="F472" s="30">
        <v>44197</v>
      </c>
      <c r="G472" s="30">
        <v>44561</v>
      </c>
      <c r="H472" s="13">
        <v>30000</v>
      </c>
      <c r="I472" s="13">
        <v>0</v>
      </c>
      <c r="J472" s="13">
        <v>0</v>
      </c>
      <c r="K472" s="13">
        <f t="shared" si="434"/>
        <v>861</v>
      </c>
      <c r="L472" s="19">
        <f t="shared" si="435"/>
        <v>2130</v>
      </c>
      <c r="M472" s="19">
        <f t="shared" si="436"/>
        <v>345</v>
      </c>
      <c r="N472" s="13">
        <f t="shared" si="437"/>
        <v>912</v>
      </c>
      <c r="O472" s="19">
        <f t="shared" si="438"/>
        <v>2127</v>
      </c>
      <c r="P472" s="13"/>
      <c r="Q472" s="19">
        <f t="shared" si="439"/>
        <v>6375</v>
      </c>
      <c r="R472" s="19">
        <v>0</v>
      </c>
      <c r="S472" s="19">
        <f t="shared" si="440"/>
        <v>1773</v>
      </c>
      <c r="T472" s="19">
        <f t="shared" si="441"/>
        <v>4602</v>
      </c>
      <c r="U472" s="43">
        <f t="shared" si="442"/>
        <v>28227</v>
      </c>
      <c r="V472" s="64"/>
      <c r="W472" s="64"/>
    </row>
    <row r="473" spans="1:23" s="8" customFormat="1" ht="12">
      <c r="A473" s="42">
        <f t="shared" si="443"/>
        <v>425</v>
      </c>
      <c r="B473" s="12" t="s">
        <v>427</v>
      </c>
      <c r="C473" s="12" t="s">
        <v>79</v>
      </c>
      <c r="D473" s="11" t="s">
        <v>27</v>
      </c>
      <c r="E473" s="11" t="s">
        <v>32</v>
      </c>
      <c r="F473" s="30">
        <v>44197</v>
      </c>
      <c r="G473" s="30">
        <v>44561</v>
      </c>
      <c r="H473" s="62">
        <v>74000</v>
      </c>
      <c r="I473" s="13">
        <v>6121.2</v>
      </c>
      <c r="J473" s="13">
        <v>0</v>
      </c>
      <c r="K473" s="13">
        <f t="shared" si="434"/>
        <v>2123.8000000000002</v>
      </c>
      <c r="L473" s="19">
        <f t="shared" si="435"/>
        <v>5253.9999999999991</v>
      </c>
      <c r="M473" s="19">
        <f t="shared" ref="M473" si="446">62400*1.15%</f>
        <v>717.6</v>
      </c>
      <c r="N473" s="13">
        <f t="shared" si="437"/>
        <v>2249.6</v>
      </c>
      <c r="O473" s="19">
        <f t="shared" si="438"/>
        <v>5246.6</v>
      </c>
      <c r="P473" s="13"/>
      <c r="Q473" s="19">
        <f t="shared" si="439"/>
        <v>15591.6</v>
      </c>
      <c r="R473" s="19">
        <v>0</v>
      </c>
      <c r="S473" s="19">
        <f t="shared" si="440"/>
        <v>10494.599999999999</v>
      </c>
      <c r="T473" s="19">
        <f t="shared" si="441"/>
        <v>11218.2</v>
      </c>
      <c r="U473" s="43">
        <f t="shared" si="442"/>
        <v>63505.4</v>
      </c>
      <c r="V473" s="64"/>
      <c r="W473" s="64"/>
    </row>
    <row r="474" spans="1:23" s="8" customFormat="1" ht="12">
      <c r="A474" s="42">
        <f t="shared" si="443"/>
        <v>426</v>
      </c>
      <c r="B474" s="12" t="s">
        <v>428</v>
      </c>
      <c r="C474" s="12" t="s">
        <v>79</v>
      </c>
      <c r="D474" s="11" t="s">
        <v>27</v>
      </c>
      <c r="E474" s="11" t="s">
        <v>31</v>
      </c>
      <c r="F474" s="30">
        <v>44197</v>
      </c>
      <c r="G474" s="30">
        <v>44561</v>
      </c>
      <c r="H474" s="13">
        <v>32000</v>
      </c>
      <c r="I474" s="13">
        <v>0</v>
      </c>
      <c r="J474" s="13">
        <v>0</v>
      </c>
      <c r="K474" s="13">
        <f t="shared" si="434"/>
        <v>918.4</v>
      </c>
      <c r="L474" s="19">
        <f t="shared" si="435"/>
        <v>2272</v>
      </c>
      <c r="M474" s="19">
        <f t="shared" si="436"/>
        <v>368</v>
      </c>
      <c r="N474" s="13">
        <f t="shared" si="437"/>
        <v>972.8</v>
      </c>
      <c r="O474" s="19">
        <f t="shared" si="438"/>
        <v>2268.8000000000002</v>
      </c>
      <c r="P474" s="13"/>
      <c r="Q474" s="19">
        <f t="shared" si="439"/>
        <v>6800</v>
      </c>
      <c r="R474" s="19">
        <v>0</v>
      </c>
      <c r="S474" s="19">
        <f t="shared" si="440"/>
        <v>1891.1999999999998</v>
      </c>
      <c r="T474" s="19">
        <f t="shared" si="441"/>
        <v>4908.8</v>
      </c>
      <c r="U474" s="43">
        <f t="shared" si="442"/>
        <v>30108.799999999999</v>
      </c>
      <c r="V474" s="64"/>
      <c r="W474" s="64"/>
    </row>
    <row r="475" spans="1:23" s="8" customFormat="1" ht="12">
      <c r="A475" s="42">
        <f t="shared" si="443"/>
        <v>427</v>
      </c>
      <c r="B475" s="12" t="s">
        <v>429</v>
      </c>
      <c r="C475" s="12" t="s">
        <v>79</v>
      </c>
      <c r="D475" s="11" t="s">
        <v>27</v>
      </c>
      <c r="E475" s="11" t="s">
        <v>32</v>
      </c>
      <c r="F475" s="30">
        <v>44197</v>
      </c>
      <c r="G475" s="30">
        <v>44561</v>
      </c>
      <c r="H475" s="13">
        <v>51840</v>
      </c>
      <c r="I475" s="13">
        <v>2113.69</v>
      </c>
      <c r="J475" s="13">
        <v>0</v>
      </c>
      <c r="K475" s="13">
        <f t="shared" si="434"/>
        <v>1487.808</v>
      </c>
      <c r="L475" s="19">
        <f t="shared" si="435"/>
        <v>3680.64</v>
      </c>
      <c r="M475" s="19">
        <f t="shared" si="436"/>
        <v>596.16</v>
      </c>
      <c r="N475" s="13">
        <f t="shared" si="437"/>
        <v>1575.9359999999999</v>
      </c>
      <c r="O475" s="19">
        <f t="shared" si="438"/>
        <v>3675.4560000000001</v>
      </c>
      <c r="P475" s="13"/>
      <c r="Q475" s="19">
        <f t="shared" si="439"/>
        <v>11016</v>
      </c>
      <c r="R475" s="19">
        <v>0</v>
      </c>
      <c r="S475" s="19">
        <f t="shared" si="440"/>
        <v>5177.4339999999993</v>
      </c>
      <c r="T475" s="19">
        <f t="shared" si="441"/>
        <v>7952.2559999999994</v>
      </c>
      <c r="U475" s="43">
        <f t="shared" si="442"/>
        <v>46662.565999999999</v>
      </c>
      <c r="V475" s="64"/>
      <c r="W475" s="64"/>
    </row>
    <row r="476" spans="1:23" s="8" customFormat="1" ht="12">
      <c r="A476" s="42">
        <f t="shared" si="443"/>
        <v>428</v>
      </c>
      <c r="B476" s="12" t="s">
        <v>430</v>
      </c>
      <c r="C476" s="12" t="s">
        <v>79</v>
      </c>
      <c r="D476" s="11" t="s">
        <v>27</v>
      </c>
      <c r="E476" s="11" t="s">
        <v>31</v>
      </c>
      <c r="F476" s="30">
        <v>44197</v>
      </c>
      <c r="G476" s="30">
        <v>44561</v>
      </c>
      <c r="H476" s="13">
        <v>64000</v>
      </c>
      <c r="I476" s="13">
        <v>0</v>
      </c>
      <c r="J476" s="13">
        <v>0</v>
      </c>
      <c r="K476" s="13">
        <f t="shared" si="434"/>
        <v>1836.8</v>
      </c>
      <c r="L476" s="19">
        <f t="shared" si="435"/>
        <v>4544</v>
      </c>
      <c r="M476" s="19">
        <f t="shared" ref="M476" si="447">62400*1.15%</f>
        <v>717.6</v>
      </c>
      <c r="N476" s="13">
        <f t="shared" si="437"/>
        <v>1945.6</v>
      </c>
      <c r="O476" s="19">
        <f t="shared" si="438"/>
        <v>4537.6000000000004</v>
      </c>
      <c r="P476" s="13"/>
      <c r="Q476" s="19">
        <f t="shared" si="439"/>
        <v>13581.6</v>
      </c>
      <c r="R476" s="19">
        <v>14792.04</v>
      </c>
      <c r="S476" s="19">
        <f t="shared" si="440"/>
        <v>18574.440000000002</v>
      </c>
      <c r="T476" s="19">
        <f t="shared" si="441"/>
        <v>9799.2000000000007</v>
      </c>
      <c r="U476" s="43">
        <f t="shared" si="442"/>
        <v>45425.56</v>
      </c>
      <c r="V476" s="64"/>
      <c r="W476" s="64"/>
    </row>
    <row r="477" spans="1:23" s="8" customFormat="1" ht="12">
      <c r="A477" s="42">
        <f t="shared" si="443"/>
        <v>429</v>
      </c>
      <c r="B477" s="12" t="s">
        <v>431</v>
      </c>
      <c r="C477" s="12" t="s">
        <v>79</v>
      </c>
      <c r="D477" s="11" t="s">
        <v>27</v>
      </c>
      <c r="E477" s="11" t="s">
        <v>31</v>
      </c>
      <c r="F477" s="30">
        <v>44197</v>
      </c>
      <c r="G477" s="30">
        <v>44561</v>
      </c>
      <c r="H477" s="13">
        <v>27840</v>
      </c>
      <c r="I477" s="13">
        <v>0</v>
      </c>
      <c r="J477" s="13">
        <v>0</v>
      </c>
      <c r="K477" s="13">
        <f t="shared" si="434"/>
        <v>799.00800000000004</v>
      </c>
      <c r="L477" s="19">
        <f t="shared" si="435"/>
        <v>1976.6399999999999</v>
      </c>
      <c r="M477" s="19">
        <f t="shared" si="436"/>
        <v>320.15999999999997</v>
      </c>
      <c r="N477" s="13">
        <f t="shared" si="437"/>
        <v>846.33600000000001</v>
      </c>
      <c r="O477" s="19">
        <f t="shared" si="438"/>
        <v>1973.8560000000002</v>
      </c>
      <c r="P477" s="13"/>
      <c r="Q477" s="19">
        <f t="shared" si="439"/>
        <v>5916</v>
      </c>
      <c r="R477" s="19">
        <v>0</v>
      </c>
      <c r="S477" s="19">
        <f t="shared" si="440"/>
        <v>1645.3440000000001</v>
      </c>
      <c r="T477" s="19">
        <f t="shared" si="441"/>
        <v>4270.6559999999999</v>
      </c>
      <c r="U477" s="43">
        <f t="shared" si="442"/>
        <v>26194.655999999999</v>
      </c>
      <c r="V477" s="64"/>
      <c r="W477" s="64"/>
    </row>
    <row r="478" spans="1:23" s="8" customFormat="1" ht="12">
      <c r="A478" s="42">
        <f t="shared" si="443"/>
        <v>430</v>
      </c>
      <c r="B478" s="12" t="s">
        <v>432</v>
      </c>
      <c r="C478" s="12" t="s">
        <v>79</v>
      </c>
      <c r="D478" s="11" t="s">
        <v>27</v>
      </c>
      <c r="E478" s="11" t="s">
        <v>32</v>
      </c>
      <c r="F478" s="30">
        <v>44197</v>
      </c>
      <c r="G478" s="30">
        <v>44561</v>
      </c>
      <c r="H478" s="13">
        <v>30000</v>
      </c>
      <c r="I478" s="13">
        <v>0</v>
      </c>
      <c r="J478" s="13">
        <v>0</v>
      </c>
      <c r="K478" s="13">
        <f t="shared" si="434"/>
        <v>861</v>
      </c>
      <c r="L478" s="19">
        <f t="shared" si="435"/>
        <v>2130</v>
      </c>
      <c r="M478" s="19">
        <f t="shared" si="436"/>
        <v>345</v>
      </c>
      <c r="N478" s="13">
        <f t="shared" si="437"/>
        <v>912</v>
      </c>
      <c r="O478" s="19">
        <f t="shared" si="438"/>
        <v>2127</v>
      </c>
      <c r="P478" s="13"/>
      <c r="Q478" s="19">
        <f t="shared" si="439"/>
        <v>6375</v>
      </c>
      <c r="R478" s="19">
        <v>0</v>
      </c>
      <c r="S478" s="19">
        <f t="shared" si="440"/>
        <v>1773</v>
      </c>
      <c r="T478" s="19">
        <f t="shared" si="441"/>
        <v>4602</v>
      </c>
      <c r="U478" s="43">
        <f t="shared" si="442"/>
        <v>28227</v>
      </c>
      <c r="V478" s="64"/>
      <c r="W478" s="64"/>
    </row>
    <row r="479" spans="1:23" s="8" customFormat="1" ht="12">
      <c r="A479" s="42">
        <f t="shared" si="443"/>
        <v>431</v>
      </c>
      <c r="B479" s="12" t="s">
        <v>433</v>
      </c>
      <c r="C479" s="12" t="s">
        <v>79</v>
      </c>
      <c r="D479" s="11" t="s">
        <v>27</v>
      </c>
      <c r="E479" s="11" t="s">
        <v>32</v>
      </c>
      <c r="F479" s="30">
        <v>44197</v>
      </c>
      <c r="G479" s="30">
        <v>44561</v>
      </c>
      <c r="H479" s="13">
        <v>34560</v>
      </c>
      <c r="I479" s="13">
        <v>0</v>
      </c>
      <c r="J479" s="13">
        <v>0</v>
      </c>
      <c r="K479" s="13">
        <f t="shared" si="434"/>
        <v>991.87199999999996</v>
      </c>
      <c r="L479" s="19">
        <f t="shared" si="435"/>
        <v>2453.7599999999998</v>
      </c>
      <c r="M479" s="19">
        <f t="shared" si="436"/>
        <v>397.44</v>
      </c>
      <c r="N479" s="13">
        <f t="shared" si="437"/>
        <v>1050.624</v>
      </c>
      <c r="O479" s="19">
        <f t="shared" si="438"/>
        <v>2450.3040000000001</v>
      </c>
      <c r="P479" s="13"/>
      <c r="Q479" s="19">
        <f t="shared" si="439"/>
        <v>7344</v>
      </c>
      <c r="R479" s="19">
        <v>0</v>
      </c>
      <c r="S479" s="19">
        <f t="shared" si="440"/>
        <v>2042.4960000000001</v>
      </c>
      <c r="T479" s="19">
        <f t="shared" si="441"/>
        <v>5301.5039999999999</v>
      </c>
      <c r="U479" s="43">
        <f t="shared" si="442"/>
        <v>32517.504000000001</v>
      </c>
      <c r="V479" s="64"/>
      <c r="W479" s="64"/>
    </row>
    <row r="480" spans="1:23" s="8" customFormat="1" ht="12">
      <c r="A480" s="42">
        <f t="shared" si="443"/>
        <v>432</v>
      </c>
      <c r="B480" s="12" t="s">
        <v>434</v>
      </c>
      <c r="C480" s="12" t="s">
        <v>79</v>
      </c>
      <c r="D480" s="11" t="s">
        <v>27</v>
      </c>
      <c r="E480" s="11" t="s">
        <v>31</v>
      </c>
      <c r="F480" s="30">
        <v>44197</v>
      </c>
      <c r="G480" s="30">
        <v>44561</v>
      </c>
      <c r="H480" s="13">
        <v>36000</v>
      </c>
      <c r="I480" s="13">
        <v>0</v>
      </c>
      <c r="J480" s="13">
        <v>0</v>
      </c>
      <c r="K480" s="13">
        <f t="shared" si="434"/>
        <v>1033.2</v>
      </c>
      <c r="L480" s="19">
        <f t="shared" si="435"/>
        <v>2555.9999999999995</v>
      </c>
      <c r="M480" s="19">
        <f t="shared" si="436"/>
        <v>414</v>
      </c>
      <c r="N480" s="13">
        <f t="shared" si="437"/>
        <v>1094.4000000000001</v>
      </c>
      <c r="O480" s="19">
        <f t="shared" si="438"/>
        <v>2552.4</v>
      </c>
      <c r="P480" s="13"/>
      <c r="Q480" s="19">
        <f t="shared" si="439"/>
        <v>7650</v>
      </c>
      <c r="R480" s="19">
        <v>0</v>
      </c>
      <c r="S480" s="19">
        <f t="shared" si="440"/>
        <v>2127.6000000000004</v>
      </c>
      <c r="T480" s="19">
        <f t="shared" si="441"/>
        <v>5522.4</v>
      </c>
      <c r="U480" s="43">
        <f t="shared" si="442"/>
        <v>33872.400000000001</v>
      </c>
      <c r="V480" s="64"/>
      <c r="W480" s="64"/>
    </row>
    <row r="481" spans="1:23" s="8" customFormat="1" ht="12">
      <c r="A481" s="42">
        <f t="shared" si="443"/>
        <v>433</v>
      </c>
      <c r="B481" s="12" t="s">
        <v>435</v>
      </c>
      <c r="C481" s="12" t="s">
        <v>79</v>
      </c>
      <c r="D481" s="11" t="s">
        <v>27</v>
      </c>
      <c r="E481" s="11" t="s">
        <v>32</v>
      </c>
      <c r="F481" s="30">
        <v>44197</v>
      </c>
      <c r="G481" s="30">
        <v>44561</v>
      </c>
      <c r="H481" s="13">
        <v>32000</v>
      </c>
      <c r="I481" s="13">
        <v>0</v>
      </c>
      <c r="J481" s="13">
        <v>0</v>
      </c>
      <c r="K481" s="13">
        <f t="shared" si="434"/>
        <v>918.4</v>
      </c>
      <c r="L481" s="19">
        <f t="shared" si="435"/>
        <v>2272</v>
      </c>
      <c r="M481" s="19">
        <f t="shared" si="436"/>
        <v>368</v>
      </c>
      <c r="N481" s="13">
        <f t="shared" si="437"/>
        <v>972.8</v>
      </c>
      <c r="O481" s="19">
        <f t="shared" si="438"/>
        <v>2268.8000000000002</v>
      </c>
      <c r="P481" s="13"/>
      <c r="Q481" s="19">
        <f t="shared" si="439"/>
        <v>6800</v>
      </c>
      <c r="R481" s="19">
        <v>0</v>
      </c>
      <c r="S481" s="19">
        <f t="shared" si="440"/>
        <v>1891.1999999999998</v>
      </c>
      <c r="T481" s="19">
        <f t="shared" si="441"/>
        <v>4908.8</v>
      </c>
      <c r="U481" s="43">
        <f t="shared" si="442"/>
        <v>30108.799999999999</v>
      </c>
      <c r="V481" s="64"/>
      <c r="W481" s="64"/>
    </row>
    <row r="482" spans="1:23" s="8" customFormat="1" ht="12">
      <c r="A482" s="42">
        <f t="shared" si="443"/>
        <v>434</v>
      </c>
      <c r="B482" s="12" t="s">
        <v>436</v>
      </c>
      <c r="C482" s="12" t="s">
        <v>79</v>
      </c>
      <c r="D482" s="11" t="s">
        <v>27</v>
      </c>
      <c r="E482" s="11" t="s">
        <v>32</v>
      </c>
      <c r="F482" s="30">
        <v>44197</v>
      </c>
      <c r="G482" s="30">
        <v>44561</v>
      </c>
      <c r="H482" s="13">
        <v>90000</v>
      </c>
      <c r="I482" s="13">
        <v>9753.1200000000008</v>
      </c>
      <c r="J482" s="13">
        <v>0</v>
      </c>
      <c r="K482" s="13">
        <f t="shared" si="434"/>
        <v>2583</v>
      </c>
      <c r="L482" s="19">
        <f t="shared" si="435"/>
        <v>6389.9999999999991</v>
      </c>
      <c r="M482" s="19">
        <f t="shared" ref="M482" si="448">62400*1.15%</f>
        <v>717.6</v>
      </c>
      <c r="N482" s="13">
        <f t="shared" si="437"/>
        <v>2736</v>
      </c>
      <c r="O482" s="19">
        <f t="shared" si="438"/>
        <v>6381</v>
      </c>
      <c r="P482" s="13"/>
      <c r="Q482" s="19">
        <f t="shared" si="439"/>
        <v>18807.599999999999</v>
      </c>
      <c r="R482" s="19">
        <v>27352.74</v>
      </c>
      <c r="S482" s="19">
        <f t="shared" si="440"/>
        <v>42424.86</v>
      </c>
      <c r="T482" s="19">
        <f t="shared" si="441"/>
        <v>13488.599999999999</v>
      </c>
      <c r="U482" s="43">
        <f t="shared" si="442"/>
        <v>47575.14</v>
      </c>
      <c r="V482" s="64"/>
      <c r="W482" s="64"/>
    </row>
    <row r="483" spans="1:23" s="8" customFormat="1" ht="12">
      <c r="A483" s="42">
        <f t="shared" si="443"/>
        <v>435</v>
      </c>
      <c r="B483" s="12" t="s">
        <v>552</v>
      </c>
      <c r="C483" s="12" t="s">
        <v>79</v>
      </c>
      <c r="D483" s="11" t="s">
        <v>27</v>
      </c>
      <c r="E483" s="11" t="s">
        <v>31</v>
      </c>
      <c r="F483" s="30">
        <v>44440</v>
      </c>
      <c r="G483" s="30">
        <v>44561</v>
      </c>
      <c r="H483" s="13">
        <v>12000</v>
      </c>
      <c r="I483" s="13">
        <v>0</v>
      </c>
      <c r="J483" s="13"/>
      <c r="K483" s="13">
        <f t="shared" si="434"/>
        <v>344.4</v>
      </c>
      <c r="L483" s="19">
        <f t="shared" si="435"/>
        <v>851.99999999999989</v>
      </c>
      <c r="M483" s="19">
        <f t="shared" si="436"/>
        <v>138</v>
      </c>
      <c r="N483" s="13">
        <f t="shared" si="437"/>
        <v>364.8</v>
      </c>
      <c r="O483" s="19">
        <f t="shared" si="438"/>
        <v>850.80000000000007</v>
      </c>
      <c r="P483" s="13"/>
      <c r="Q483" s="19">
        <f t="shared" si="439"/>
        <v>2550</v>
      </c>
      <c r="R483" s="19">
        <v>0</v>
      </c>
      <c r="S483" s="19">
        <f t="shared" si="440"/>
        <v>709.2</v>
      </c>
      <c r="T483" s="19">
        <f t="shared" si="441"/>
        <v>1840.8</v>
      </c>
      <c r="U483" s="43">
        <f t="shared" si="442"/>
        <v>11290.8</v>
      </c>
      <c r="V483" s="64"/>
      <c r="W483" s="64"/>
    </row>
    <row r="484" spans="1:23" s="8" customFormat="1" ht="12.75" customHeight="1">
      <c r="A484" s="42">
        <f t="shared" si="443"/>
        <v>436</v>
      </c>
      <c r="B484" s="12" t="s">
        <v>437</v>
      </c>
      <c r="C484" s="12" t="s">
        <v>79</v>
      </c>
      <c r="D484" s="11" t="s">
        <v>27</v>
      </c>
      <c r="E484" s="11" t="s">
        <v>31</v>
      </c>
      <c r="F484" s="30">
        <v>44197</v>
      </c>
      <c r="G484" s="30">
        <v>44561</v>
      </c>
      <c r="H484" s="13">
        <v>18000</v>
      </c>
      <c r="I484" s="13">
        <v>0</v>
      </c>
      <c r="J484" s="13">
        <v>0</v>
      </c>
      <c r="K484" s="13">
        <f t="shared" si="434"/>
        <v>516.6</v>
      </c>
      <c r="L484" s="19">
        <f t="shared" si="435"/>
        <v>1277.9999999999998</v>
      </c>
      <c r="M484" s="19">
        <f t="shared" si="436"/>
        <v>207</v>
      </c>
      <c r="N484" s="13">
        <f t="shared" si="437"/>
        <v>547.20000000000005</v>
      </c>
      <c r="O484" s="19">
        <f t="shared" si="438"/>
        <v>1276.2</v>
      </c>
      <c r="P484" s="13"/>
      <c r="Q484" s="19">
        <f t="shared" si="439"/>
        <v>3825</v>
      </c>
      <c r="R484" s="19">
        <v>0</v>
      </c>
      <c r="S484" s="19">
        <f t="shared" si="440"/>
        <v>1063.8000000000002</v>
      </c>
      <c r="T484" s="19">
        <f t="shared" si="441"/>
        <v>2761.2</v>
      </c>
      <c r="U484" s="43">
        <f t="shared" si="442"/>
        <v>16936.2</v>
      </c>
      <c r="V484" s="64"/>
      <c r="W484" s="64"/>
    </row>
    <row r="485" spans="1:23" s="8" customFormat="1" ht="12">
      <c r="A485" s="42">
        <f t="shared" si="443"/>
        <v>437</v>
      </c>
      <c r="B485" s="12" t="s">
        <v>210</v>
      </c>
      <c r="C485" s="12" t="s">
        <v>79</v>
      </c>
      <c r="D485" s="11" t="s">
        <v>27</v>
      </c>
      <c r="E485" s="11" t="s">
        <v>31</v>
      </c>
      <c r="F485" s="30">
        <v>44197</v>
      </c>
      <c r="G485" s="30">
        <v>44561</v>
      </c>
      <c r="H485" s="13">
        <v>62000</v>
      </c>
      <c r="I485" s="13">
        <v>3863.04</v>
      </c>
      <c r="J485" s="13">
        <v>0</v>
      </c>
      <c r="K485" s="13">
        <f t="shared" si="434"/>
        <v>1779.4</v>
      </c>
      <c r="L485" s="19">
        <f t="shared" si="435"/>
        <v>4402</v>
      </c>
      <c r="M485" s="19">
        <f t="shared" si="436"/>
        <v>713</v>
      </c>
      <c r="N485" s="13">
        <f t="shared" si="437"/>
        <v>1884.8</v>
      </c>
      <c r="O485" s="19">
        <f t="shared" si="438"/>
        <v>4395.8</v>
      </c>
      <c r="P485" s="13"/>
      <c r="Q485" s="19">
        <f t="shared" si="439"/>
        <v>13175</v>
      </c>
      <c r="R485" s="19">
        <v>0</v>
      </c>
      <c r="S485" s="19">
        <f t="shared" si="440"/>
        <v>7527.24</v>
      </c>
      <c r="T485" s="19">
        <f t="shared" si="441"/>
        <v>9510.7999999999993</v>
      </c>
      <c r="U485" s="43">
        <f t="shared" si="442"/>
        <v>54472.76</v>
      </c>
      <c r="V485" s="64"/>
      <c r="W485" s="64"/>
    </row>
    <row r="486" spans="1:23" s="8" customFormat="1" ht="12">
      <c r="A486" s="42">
        <f t="shared" si="443"/>
        <v>438</v>
      </c>
      <c r="B486" s="12" t="s">
        <v>438</v>
      </c>
      <c r="C486" s="12" t="s">
        <v>79</v>
      </c>
      <c r="D486" s="11" t="s">
        <v>27</v>
      </c>
      <c r="E486" s="11" t="s">
        <v>31</v>
      </c>
      <c r="F486" s="30">
        <v>44197</v>
      </c>
      <c r="G486" s="30">
        <v>44561</v>
      </c>
      <c r="H486" s="13">
        <v>12000</v>
      </c>
      <c r="I486" s="13">
        <v>0</v>
      </c>
      <c r="J486" s="13">
        <v>0</v>
      </c>
      <c r="K486" s="13">
        <f t="shared" si="434"/>
        <v>344.4</v>
      </c>
      <c r="L486" s="19">
        <f t="shared" si="435"/>
        <v>851.99999999999989</v>
      </c>
      <c r="M486" s="19">
        <f t="shared" si="436"/>
        <v>138</v>
      </c>
      <c r="N486" s="13">
        <f t="shared" si="437"/>
        <v>364.8</v>
      </c>
      <c r="O486" s="19">
        <f t="shared" si="438"/>
        <v>850.80000000000007</v>
      </c>
      <c r="P486" s="13"/>
      <c r="Q486" s="19">
        <f t="shared" si="439"/>
        <v>2550</v>
      </c>
      <c r="R486" s="19">
        <v>0</v>
      </c>
      <c r="S486" s="19">
        <f t="shared" si="440"/>
        <v>709.2</v>
      </c>
      <c r="T486" s="19">
        <f t="shared" si="441"/>
        <v>1840.8</v>
      </c>
      <c r="U486" s="43">
        <f t="shared" si="442"/>
        <v>11290.8</v>
      </c>
      <c r="V486" s="64"/>
      <c r="W486" s="64"/>
    </row>
    <row r="487" spans="1:23" s="8" customFormat="1" ht="12">
      <c r="A487" s="42">
        <f t="shared" si="443"/>
        <v>439</v>
      </c>
      <c r="B487" s="12" t="s">
        <v>439</v>
      </c>
      <c r="C487" s="12" t="s">
        <v>79</v>
      </c>
      <c r="D487" s="11" t="s">
        <v>27</v>
      </c>
      <c r="E487" s="11" t="s">
        <v>31</v>
      </c>
      <c r="F487" s="30">
        <v>44197</v>
      </c>
      <c r="G487" s="30">
        <v>44561</v>
      </c>
      <c r="H487" s="13">
        <v>32000</v>
      </c>
      <c r="I487" s="13">
        <v>0</v>
      </c>
      <c r="J487" s="13">
        <v>0</v>
      </c>
      <c r="K487" s="13">
        <f t="shared" si="434"/>
        <v>918.4</v>
      </c>
      <c r="L487" s="19">
        <f t="shared" si="435"/>
        <v>2272</v>
      </c>
      <c r="M487" s="19">
        <f t="shared" si="436"/>
        <v>368</v>
      </c>
      <c r="N487" s="13">
        <f t="shared" si="437"/>
        <v>972.8</v>
      </c>
      <c r="O487" s="19">
        <f t="shared" si="438"/>
        <v>2268.8000000000002</v>
      </c>
      <c r="P487" s="13"/>
      <c r="Q487" s="19">
        <f t="shared" si="439"/>
        <v>6800</v>
      </c>
      <c r="R487" s="19">
        <v>0</v>
      </c>
      <c r="S487" s="19">
        <f t="shared" si="440"/>
        <v>1891.1999999999998</v>
      </c>
      <c r="T487" s="19">
        <f t="shared" si="441"/>
        <v>4908.8</v>
      </c>
      <c r="U487" s="43">
        <f t="shared" si="442"/>
        <v>30108.799999999999</v>
      </c>
      <c r="V487" s="64"/>
      <c r="W487" s="64"/>
    </row>
    <row r="488" spans="1:23" s="8" customFormat="1" ht="12">
      <c r="A488" s="42">
        <f t="shared" si="443"/>
        <v>440</v>
      </c>
      <c r="B488" s="12" t="s">
        <v>440</v>
      </c>
      <c r="C488" s="12" t="s">
        <v>79</v>
      </c>
      <c r="D488" s="11" t="s">
        <v>27</v>
      </c>
      <c r="E488" s="11" t="s">
        <v>31</v>
      </c>
      <c r="F488" s="30">
        <v>44197</v>
      </c>
      <c r="G488" s="30">
        <v>44561</v>
      </c>
      <c r="H488" s="13">
        <v>26000</v>
      </c>
      <c r="I488" s="13">
        <v>0</v>
      </c>
      <c r="J488" s="13">
        <v>0</v>
      </c>
      <c r="K488" s="13">
        <f t="shared" si="434"/>
        <v>746.2</v>
      </c>
      <c r="L488" s="19">
        <f t="shared" si="435"/>
        <v>1845.9999999999998</v>
      </c>
      <c r="M488" s="19">
        <f t="shared" si="436"/>
        <v>299</v>
      </c>
      <c r="N488" s="13">
        <f t="shared" si="437"/>
        <v>790.4</v>
      </c>
      <c r="O488" s="19">
        <f t="shared" si="438"/>
        <v>1843.4</v>
      </c>
      <c r="P488" s="13"/>
      <c r="Q488" s="19">
        <f t="shared" si="439"/>
        <v>5525</v>
      </c>
      <c r="R488" s="19">
        <v>0</v>
      </c>
      <c r="S488" s="19">
        <f t="shared" si="440"/>
        <v>1536.6</v>
      </c>
      <c r="T488" s="19">
        <f t="shared" si="441"/>
        <v>3988.3999999999996</v>
      </c>
      <c r="U488" s="43">
        <f t="shared" si="442"/>
        <v>24463.4</v>
      </c>
      <c r="V488" s="64"/>
      <c r="W488" s="64"/>
    </row>
    <row r="489" spans="1:23" s="8" customFormat="1" ht="12">
      <c r="A489" s="42">
        <f t="shared" si="443"/>
        <v>441</v>
      </c>
      <c r="B489" s="12" t="s">
        <v>441</v>
      </c>
      <c r="C489" s="12" t="s">
        <v>79</v>
      </c>
      <c r="D489" s="11" t="s">
        <v>27</v>
      </c>
      <c r="E489" s="11" t="s">
        <v>31</v>
      </c>
      <c r="F489" s="30">
        <v>44317</v>
      </c>
      <c r="G489" s="30">
        <v>44561</v>
      </c>
      <c r="H489" s="13">
        <v>42000</v>
      </c>
      <c r="I489" s="13">
        <v>724.92</v>
      </c>
      <c r="J489" s="13">
        <v>0</v>
      </c>
      <c r="K489" s="13">
        <f t="shared" si="434"/>
        <v>1205.4000000000001</v>
      </c>
      <c r="L489" s="19">
        <f t="shared" si="435"/>
        <v>2981.9999999999995</v>
      </c>
      <c r="M489" s="19">
        <f t="shared" si="436"/>
        <v>483</v>
      </c>
      <c r="N489" s="13">
        <f t="shared" si="437"/>
        <v>1276.8</v>
      </c>
      <c r="O489" s="19">
        <f t="shared" si="438"/>
        <v>2977.8</v>
      </c>
      <c r="P489" s="13"/>
      <c r="Q489" s="19">
        <f t="shared" si="439"/>
        <v>8925</v>
      </c>
      <c r="R489" s="19">
        <v>0</v>
      </c>
      <c r="S489" s="19">
        <f t="shared" si="440"/>
        <v>3207.12</v>
      </c>
      <c r="T489" s="19">
        <f t="shared" si="441"/>
        <v>6442.7999999999993</v>
      </c>
      <c r="U489" s="43">
        <f t="shared" si="442"/>
        <v>38792.879999999997</v>
      </c>
      <c r="V489" s="64"/>
      <c r="W489" s="64"/>
    </row>
    <row r="490" spans="1:23" s="8" customFormat="1" ht="12">
      <c r="A490" s="42">
        <f t="shared" si="443"/>
        <v>442</v>
      </c>
      <c r="B490" s="12" t="s">
        <v>553</v>
      </c>
      <c r="C490" s="12" t="s">
        <v>79</v>
      </c>
      <c r="D490" s="11" t="s">
        <v>27</v>
      </c>
      <c r="E490" s="11" t="s">
        <v>32</v>
      </c>
      <c r="F490" s="30">
        <v>44440</v>
      </c>
      <c r="G490" s="30">
        <v>44561</v>
      </c>
      <c r="H490" s="13">
        <v>12000</v>
      </c>
      <c r="I490" s="13">
        <v>0</v>
      </c>
      <c r="J490" s="13"/>
      <c r="K490" s="13">
        <f t="shared" si="434"/>
        <v>344.4</v>
      </c>
      <c r="L490" s="19">
        <f t="shared" si="435"/>
        <v>851.99999999999989</v>
      </c>
      <c r="M490" s="19">
        <f t="shared" si="436"/>
        <v>138</v>
      </c>
      <c r="N490" s="13">
        <f t="shared" si="437"/>
        <v>364.8</v>
      </c>
      <c r="O490" s="19">
        <f t="shared" si="438"/>
        <v>850.80000000000007</v>
      </c>
      <c r="P490" s="13"/>
      <c r="Q490" s="19">
        <f t="shared" si="439"/>
        <v>2550</v>
      </c>
      <c r="R490" s="19">
        <v>0</v>
      </c>
      <c r="S490" s="19">
        <f t="shared" si="440"/>
        <v>709.2</v>
      </c>
      <c r="T490" s="19">
        <f t="shared" si="441"/>
        <v>1840.8</v>
      </c>
      <c r="U490" s="43">
        <f t="shared" si="442"/>
        <v>11290.8</v>
      </c>
      <c r="V490" s="64"/>
      <c r="W490" s="64"/>
    </row>
    <row r="491" spans="1:23" s="8" customFormat="1" ht="12">
      <c r="A491" s="42">
        <f t="shared" si="443"/>
        <v>443</v>
      </c>
      <c r="B491" s="12" t="s">
        <v>442</v>
      </c>
      <c r="C491" s="12" t="s">
        <v>79</v>
      </c>
      <c r="D491" s="11" t="s">
        <v>27</v>
      </c>
      <c r="E491" s="11" t="s">
        <v>32</v>
      </c>
      <c r="F491" s="30">
        <v>44197</v>
      </c>
      <c r="G491" s="30">
        <v>44561</v>
      </c>
      <c r="H491" s="13">
        <v>17280</v>
      </c>
      <c r="I491" s="13">
        <v>0</v>
      </c>
      <c r="J491" s="13">
        <v>0</v>
      </c>
      <c r="K491" s="13">
        <f t="shared" si="434"/>
        <v>495.93599999999998</v>
      </c>
      <c r="L491" s="19">
        <f t="shared" si="435"/>
        <v>1226.8799999999999</v>
      </c>
      <c r="M491" s="19">
        <f t="shared" si="436"/>
        <v>198.72</v>
      </c>
      <c r="N491" s="13">
        <f t="shared" si="437"/>
        <v>525.31200000000001</v>
      </c>
      <c r="O491" s="19">
        <f t="shared" si="438"/>
        <v>1225.152</v>
      </c>
      <c r="P491" s="13"/>
      <c r="Q491" s="19">
        <f t="shared" si="439"/>
        <v>3672</v>
      </c>
      <c r="R491" s="19">
        <v>0</v>
      </c>
      <c r="S491" s="19">
        <f t="shared" si="440"/>
        <v>1021.248</v>
      </c>
      <c r="T491" s="19">
        <f t="shared" si="441"/>
        <v>2650.752</v>
      </c>
      <c r="U491" s="43">
        <f t="shared" si="442"/>
        <v>16258.752</v>
      </c>
      <c r="V491" s="64"/>
      <c r="W491" s="64"/>
    </row>
    <row r="492" spans="1:23" s="8" customFormat="1" ht="12">
      <c r="A492" s="42">
        <f t="shared" si="443"/>
        <v>444</v>
      </c>
      <c r="B492" s="12" t="s">
        <v>443</v>
      </c>
      <c r="C492" s="12" t="s">
        <v>79</v>
      </c>
      <c r="D492" s="11" t="s">
        <v>27</v>
      </c>
      <c r="E492" s="11" t="s">
        <v>32</v>
      </c>
      <c r="F492" s="30">
        <v>44197</v>
      </c>
      <c r="G492" s="30">
        <v>44561</v>
      </c>
      <c r="H492" s="13">
        <v>50000</v>
      </c>
      <c r="I492" s="13">
        <v>0</v>
      </c>
      <c r="J492" s="13">
        <v>0</v>
      </c>
      <c r="K492" s="13">
        <f t="shared" si="434"/>
        <v>1435</v>
      </c>
      <c r="L492" s="19">
        <f t="shared" si="435"/>
        <v>3549.9999999999995</v>
      </c>
      <c r="M492" s="19">
        <f t="shared" si="436"/>
        <v>575</v>
      </c>
      <c r="N492" s="13">
        <f t="shared" si="437"/>
        <v>1520</v>
      </c>
      <c r="O492" s="19">
        <f t="shared" si="438"/>
        <v>3545.0000000000005</v>
      </c>
      <c r="P492" s="13"/>
      <c r="Q492" s="19">
        <f t="shared" si="439"/>
        <v>10625</v>
      </c>
      <c r="R492" s="19">
        <v>0</v>
      </c>
      <c r="S492" s="19">
        <f t="shared" si="440"/>
        <v>2955</v>
      </c>
      <c r="T492" s="19">
        <f t="shared" si="441"/>
        <v>7670</v>
      </c>
      <c r="U492" s="43">
        <f t="shared" si="442"/>
        <v>47045</v>
      </c>
      <c r="V492" s="64"/>
      <c r="W492" s="64"/>
    </row>
    <row r="493" spans="1:23" s="8" customFormat="1" ht="12">
      <c r="A493" s="42">
        <f t="shared" si="443"/>
        <v>445</v>
      </c>
      <c r="B493" s="12" t="s">
        <v>444</v>
      </c>
      <c r="C493" s="12" t="s">
        <v>79</v>
      </c>
      <c r="D493" s="11" t="s">
        <v>27</v>
      </c>
      <c r="E493" s="11" t="s">
        <v>31</v>
      </c>
      <c r="F493" s="30">
        <v>44197</v>
      </c>
      <c r="G493" s="30">
        <v>44561</v>
      </c>
      <c r="H493" s="13">
        <v>30000</v>
      </c>
      <c r="I493" s="13">
        <v>0</v>
      </c>
      <c r="J493" s="13">
        <v>0</v>
      </c>
      <c r="K493" s="13">
        <f t="shared" si="434"/>
        <v>861</v>
      </c>
      <c r="L493" s="19">
        <f t="shared" si="435"/>
        <v>2130</v>
      </c>
      <c r="M493" s="19">
        <f t="shared" si="436"/>
        <v>345</v>
      </c>
      <c r="N493" s="13">
        <f t="shared" si="437"/>
        <v>912</v>
      </c>
      <c r="O493" s="19">
        <f t="shared" si="438"/>
        <v>2127</v>
      </c>
      <c r="P493" s="13"/>
      <c r="Q493" s="19">
        <f t="shared" si="439"/>
        <v>6375</v>
      </c>
      <c r="R493" s="19">
        <v>0</v>
      </c>
      <c r="S493" s="19">
        <f t="shared" si="440"/>
        <v>1773</v>
      </c>
      <c r="T493" s="19">
        <f t="shared" si="441"/>
        <v>4602</v>
      </c>
      <c r="U493" s="43">
        <f t="shared" si="442"/>
        <v>28227</v>
      </c>
      <c r="V493" s="64"/>
      <c r="W493" s="64"/>
    </row>
    <row r="494" spans="1:23" s="8" customFormat="1" ht="12">
      <c r="A494" s="42">
        <f t="shared" si="443"/>
        <v>446</v>
      </c>
      <c r="B494" s="12" t="s">
        <v>445</v>
      </c>
      <c r="C494" s="12" t="s">
        <v>79</v>
      </c>
      <c r="D494" s="11" t="s">
        <v>27</v>
      </c>
      <c r="E494" s="11" t="s">
        <v>31</v>
      </c>
      <c r="F494" s="30">
        <v>44197</v>
      </c>
      <c r="G494" s="30">
        <v>44561</v>
      </c>
      <c r="H494" s="13">
        <v>26000</v>
      </c>
      <c r="I494" s="13">
        <v>0</v>
      </c>
      <c r="J494" s="13">
        <v>0</v>
      </c>
      <c r="K494" s="13">
        <f t="shared" si="434"/>
        <v>746.2</v>
      </c>
      <c r="L494" s="19">
        <f t="shared" si="435"/>
        <v>1845.9999999999998</v>
      </c>
      <c r="M494" s="19">
        <f t="shared" si="436"/>
        <v>299</v>
      </c>
      <c r="N494" s="13">
        <f t="shared" si="437"/>
        <v>790.4</v>
      </c>
      <c r="O494" s="19">
        <f t="shared" si="438"/>
        <v>1843.4</v>
      </c>
      <c r="P494" s="13"/>
      <c r="Q494" s="19">
        <f t="shared" si="439"/>
        <v>5525</v>
      </c>
      <c r="R494" s="19">
        <v>0</v>
      </c>
      <c r="S494" s="19">
        <f t="shared" si="440"/>
        <v>1536.6</v>
      </c>
      <c r="T494" s="19">
        <f t="shared" si="441"/>
        <v>3988.3999999999996</v>
      </c>
      <c r="U494" s="43">
        <f t="shared" si="442"/>
        <v>24463.4</v>
      </c>
      <c r="V494" s="64"/>
      <c r="W494" s="64"/>
    </row>
    <row r="495" spans="1:23" s="8" customFormat="1" ht="12">
      <c r="A495" s="42">
        <f t="shared" si="443"/>
        <v>447</v>
      </c>
      <c r="B495" s="12" t="s">
        <v>446</v>
      </c>
      <c r="C495" s="12" t="s">
        <v>79</v>
      </c>
      <c r="D495" s="11" t="s">
        <v>27</v>
      </c>
      <c r="E495" s="11" t="s">
        <v>31</v>
      </c>
      <c r="F495" s="30">
        <v>44197</v>
      </c>
      <c r="G495" s="30">
        <v>44561</v>
      </c>
      <c r="H495" s="13">
        <v>42000</v>
      </c>
      <c r="I495" s="13">
        <v>0</v>
      </c>
      <c r="J495" s="13">
        <v>0</v>
      </c>
      <c r="K495" s="13">
        <f t="shared" si="434"/>
        <v>1205.4000000000001</v>
      </c>
      <c r="L495" s="19">
        <f t="shared" si="435"/>
        <v>2981.9999999999995</v>
      </c>
      <c r="M495" s="19">
        <f t="shared" si="436"/>
        <v>483</v>
      </c>
      <c r="N495" s="13">
        <f t="shared" si="437"/>
        <v>1276.8</v>
      </c>
      <c r="O495" s="19">
        <f t="shared" si="438"/>
        <v>2977.8</v>
      </c>
      <c r="P495" s="13"/>
      <c r="Q495" s="19">
        <f t="shared" si="439"/>
        <v>8925</v>
      </c>
      <c r="R495" s="19">
        <v>0</v>
      </c>
      <c r="S495" s="19">
        <f t="shared" si="440"/>
        <v>2482.1999999999998</v>
      </c>
      <c r="T495" s="19">
        <f t="shared" si="441"/>
        <v>6442.7999999999993</v>
      </c>
      <c r="U495" s="43">
        <f t="shared" si="442"/>
        <v>39517.800000000003</v>
      </c>
      <c r="V495" s="64"/>
      <c r="W495" s="64"/>
    </row>
    <row r="496" spans="1:23" s="8" customFormat="1" ht="12">
      <c r="A496" s="42">
        <f t="shared" si="443"/>
        <v>448</v>
      </c>
      <c r="B496" s="12" t="s">
        <v>447</v>
      </c>
      <c r="C496" s="12" t="s">
        <v>79</v>
      </c>
      <c r="D496" s="11" t="s">
        <v>27</v>
      </c>
      <c r="E496" s="11" t="s">
        <v>31</v>
      </c>
      <c r="F496" s="30">
        <v>44197</v>
      </c>
      <c r="G496" s="30">
        <v>44561</v>
      </c>
      <c r="H496" s="13">
        <v>34000</v>
      </c>
      <c r="I496" s="13">
        <v>0</v>
      </c>
      <c r="J496" s="13">
        <v>0</v>
      </c>
      <c r="K496" s="13">
        <f t="shared" si="434"/>
        <v>975.8</v>
      </c>
      <c r="L496" s="19">
        <f t="shared" si="435"/>
        <v>2414</v>
      </c>
      <c r="M496" s="19">
        <f t="shared" si="436"/>
        <v>391</v>
      </c>
      <c r="N496" s="13">
        <f t="shared" si="437"/>
        <v>1033.5999999999999</v>
      </c>
      <c r="O496" s="19">
        <f t="shared" si="438"/>
        <v>2410.6000000000004</v>
      </c>
      <c r="P496" s="13"/>
      <c r="Q496" s="19">
        <f t="shared" si="439"/>
        <v>7225</v>
      </c>
      <c r="R496" s="19">
        <v>0</v>
      </c>
      <c r="S496" s="19">
        <f t="shared" si="440"/>
        <v>2009.3999999999999</v>
      </c>
      <c r="T496" s="19">
        <f t="shared" si="441"/>
        <v>5215.6000000000004</v>
      </c>
      <c r="U496" s="43">
        <f t="shared" si="442"/>
        <v>31990.6</v>
      </c>
      <c r="V496" s="64"/>
      <c r="W496" s="64"/>
    </row>
    <row r="497" spans="1:23" s="8" customFormat="1" ht="12">
      <c r="A497" s="42">
        <f t="shared" si="443"/>
        <v>449</v>
      </c>
      <c r="B497" s="12" t="s">
        <v>448</v>
      </c>
      <c r="C497" s="12" t="s">
        <v>79</v>
      </c>
      <c r="D497" s="11" t="s">
        <v>27</v>
      </c>
      <c r="E497" s="11" t="s">
        <v>31</v>
      </c>
      <c r="F497" s="30">
        <v>44317</v>
      </c>
      <c r="G497" s="30">
        <v>44561</v>
      </c>
      <c r="H497" s="13">
        <v>104400</v>
      </c>
      <c r="I497" s="13">
        <v>13140.36</v>
      </c>
      <c r="J497" s="13">
        <v>0</v>
      </c>
      <c r="K497" s="13">
        <f t="shared" si="434"/>
        <v>2996.28</v>
      </c>
      <c r="L497" s="19">
        <f t="shared" si="435"/>
        <v>7412.4</v>
      </c>
      <c r="M497" s="19">
        <f t="shared" ref="M497" si="449">62400*1.15%</f>
        <v>717.6</v>
      </c>
      <c r="N497" s="13">
        <f t="shared" si="437"/>
        <v>3173.76</v>
      </c>
      <c r="O497" s="19">
        <f t="shared" si="438"/>
        <v>7401.96</v>
      </c>
      <c r="P497" s="13"/>
      <c r="Q497" s="19">
        <f t="shared" si="439"/>
        <v>21702</v>
      </c>
      <c r="R497" s="19">
        <v>0</v>
      </c>
      <c r="S497" s="19">
        <f t="shared" si="440"/>
        <v>19310.400000000001</v>
      </c>
      <c r="T497" s="19">
        <f t="shared" si="441"/>
        <v>15531.96</v>
      </c>
      <c r="U497" s="43">
        <f t="shared" si="442"/>
        <v>85089.600000000006</v>
      </c>
      <c r="V497" s="64"/>
      <c r="W497" s="64"/>
    </row>
    <row r="498" spans="1:23" s="8" customFormat="1" ht="12">
      <c r="A498" s="42">
        <f t="shared" si="443"/>
        <v>450</v>
      </c>
      <c r="B498" s="12" t="s">
        <v>449</v>
      </c>
      <c r="C498" s="12" t="s">
        <v>79</v>
      </c>
      <c r="D498" s="11" t="s">
        <v>27</v>
      </c>
      <c r="E498" s="11" t="s">
        <v>31</v>
      </c>
      <c r="F498" s="30">
        <v>44197</v>
      </c>
      <c r="G498" s="30">
        <v>44561</v>
      </c>
      <c r="H498" s="13">
        <v>40320</v>
      </c>
      <c r="I498" s="13">
        <v>487.81</v>
      </c>
      <c r="J498" s="13">
        <v>0</v>
      </c>
      <c r="K498" s="13">
        <f t="shared" si="434"/>
        <v>1157.184</v>
      </c>
      <c r="L498" s="19">
        <f t="shared" si="435"/>
        <v>2862.72</v>
      </c>
      <c r="M498" s="19">
        <f t="shared" si="436"/>
        <v>463.68</v>
      </c>
      <c r="N498" s="13">
        <f t="shared" si="437"/>
        <v>1225.7280000000001</v>
      </c>
      <c r="O498" s="19">
        <f t="shared" si="438"/>
        <v>2858.6880000000001</v>
      </c>
      <c r="P498" s="13"/>
      <c r="Q498" s="19">
        <f t="shared" si="439"/>
        <v>8568</v>
      </c>
      <c r="R498" s="19">
        <v>0</v>
      </c>
      <c r="S498" s="19">
        <f t="shared" si="440"/>
        <v>2870.7220000000002</v>
      </c>
      <c r="T498" s="19">
        <f t="shared" si="441"/>
        <v>6185.0879999999997</v>
      </c>
      <c r="U498" s="43">
        <f t="shared" si="442"/>
        <v>37449.277999999998</v>
      </c>
      <c r="V498" s="64"/>
      <c r="W498" s="64"/>
    </row>
    <row r="499" spans="1:23" s="8" customFormat="1" ht="12">
      <c r="A499" s="42">
        <f t="shared" si="443"/>
        <v>451</v>
      </c>
      <c r="B499" s="12" t="s">
        <v>450</v>
      </c>
      <c r="C499" s="12" t="s">
        <v>79</v>
      </c>
      <c r="D499" s="11" t="s">
        <v>27</v>
      </c>
      <c r="E499" s="11" t="s">
        <v>32</v>
      </c>
      <c r="F499" s="30">
        <v>44197</v>
      </c>
      <c r="G499" s="30">
        <v>44561</v>
      </c>
      <c r="H499" s="13">
        <v>17280</v>
      </c>
      <c r="I499" s="13">
        <v>0</v>
      </c>
      <c r="J499" s="13">
        <v>0</v>
      </c>
      <c r="K499" s="13">
        <f t="shared" si="434"/>
        <v>495.93599999999998</v>
      </c>
      <c r="L499" s="19">
        <f t="shared" si="435"/>
        <v>1226.8799999999999</v>
      </c>
      <c r="M499" s="19">
        <f t="shared" si="436"/>
        <v>198.72</v>
      </c>
      <c r="N499" s="13">
        <f t="shared" si="437"/>
        <v>525.31200000000001</v>
      </c>
      <c r="O499" s="19">
        <f t="shared" si="438"/>
        <v>1225.152</v>
      </c>
      <c r="P499" s="13"/>
      <c r="Q499" s="19">
        <f t="shared" si="439"/>
        <v>3672</v>
      </c>
      <c r="R499" s="19">
        <v>0</v>
      </c>
      <c r="S499" s="19">
        <f t="shared" si="440"/>
        <v>1021.248</v>
      </c>
      <c r="T499" s="19">
        <f t="shared" si="441"/>
        <v>2650.752</v>
      </c>
      <c r="U499" s="43">
        <f t="shared" si="442"/>
        <v>16258.752</v>
      </c>
      <c r="V499" s="64"/>
      <c r="W499" s="64"/>
    </row>
    <row r="500" spans="1:23" s="8" customFormat="1" ht="12">
      <c r="A500" s="42">
        <f t="shared" si="443"/>
        <v>452</v>
      </c>
      <c r="B500" s="12" t="s">
        <v>451</v>
      </c>
      <c r="C500" s="12" t="s">
        <v>79</v>
      </c>
      <c r="D500" s="11" t="s">
        <v>27</v>
      </c>
      <c r="E500" s="11" t="s">
        <v>32</v>
      </c>
      <c r="F500" s="30">
        <v>44197</v>
      </c>
      <c r="G500" s="30">
        <v>44561</v>
      </c>
      <c r="H500" s="13">
        <v>42000</v>
      </c>
      <c r="I500" s="13">
        <v>724.92</v>
      </c>
      <c r="J500" s="13">
        <v>0</v>
      </c>
      <c r="K500" s="13">
        <f t="shared" si="434"/>
        <v>1205.4000000000001</v>
      </c>
      <c r="L500" s="19">
        <f t="shared" si="435"/>
        <v>2981.9999999999995</v>
      </c>
      <c r="M500" s="19">
        <f t="shared" si="436"/>
        <v>483</v>
      </c>
      <c r="N500" s="13">
        <f t="shared" si="437"/>
        <v>1276.8</v>
      </c>
      <c r="O500" s="19">
        <f t="shared" si="438"/>
        <v>2977.8</v>
      </c>
      <c r="P500" s="13"/>
      <c r="Q500" s="19">
        <f t="shared" si="439"/>
        <v>8925</v>
      </c>
      <c r="R500" s="19">
        <v>0</v>
      </c>
      <c r="S500" s="19">
        <f t="shared" si="440"/>
        <v>3207.12</v>
      </c>
      <c r="T500" s="19">
        <f t="shared" si="441"/>
        <v>6442.7999999999993</v>
      </c>
      <c r="U500" s="43">
        <f t="shared" si="442"/>
        <v>38792.879999999997</v>
      </c>
      <c r="V500" s="64"/>
      <c r="W500" s="64"/>
    </row>
    <row r="501" spans="1:23" s="8" customFormat="1" ht="12">
      <c r="A501" s="42">
        <f t="shared" si="443"/>
        <v>453</v>
      </c>
      <c r="B501" s="12" t="s">
        <v>452</v>
      </c>
      <c r="C501" s="12" t="s">
        <v>79</v>
      </c>
      <c r="D501" s="11" t="s">
        <v>27</v>
      </c>
      <c r="E501" s="11" t="s">
        <v>32</v>
      </c>
      <c r="F501" s="30">
        <v>44197</v>
      </c>
      <c r="G501" s="30">
        <v>44561</v>
      </c>
      <c r="H501" s="13">
        <v>90000</v>
      </c>
      <c r="I501" s="13">
        <v>0</v>
      </c>
      <c r="J501" s="13">
        <v>0</v>
      </c>
      <c r="K501" s="13">
        <f t="shared" si="434"/>
        <v>2583</v>
      </c>
      <c r="L501" s="19">
        <f t="shared" si="435"/>
        <v>6389.9999999999991</v>
      </c>
      <c r="M501" s="19">
        <f t="shared" ref="M501" si="450">62400*1.15%</f>
        <v>717.6</v>
      </c>
      <c r="N501" s="13">
        <f t="shared" si="437"/>
        <v>2736</v>
      </c>
      <c r="O501" s="19">
        <f t="shared" si="438"/>
        <v>6381</v>
      </c>
      <c r="P501" s="13"/>
      <c r="Q501" s="19">
        <f t="shared" si="439"/>
        <v>18807.599999999999</v>
      </c>
      <c r="R501" s="19">
        <v>0</v>
      </c>
      <c r="S501" s="19">
        <f t="shared" si="440"/>
        <v>5319</v>
      </c>
      <c r="T501" s="19">
        <f t="shared" si="441"/>
        <v>13488.599999999999</v>
      </c>
      <c r="U501" s="43">
        <f t="shared" si="442"/>
        <v>84681</v>
      </c>
      <c r="V501" s="64"/>
      <c r="W501" s="64"/>
    </row>
    <row r="502" spans="1:23" s="8" customFormat="1" ht="12">
      <c r="A502" s="42">
        <f t="shared" si="443"/>
        <v>454</v>
      </c>
      <c r="B502" s="12" t="s">
        <v>453</v>
      </c>
      <c r="C502" s="12" t="s">
        <v>79</v>
      </c>
      <c r="D502" s="11" t="s">
        <v>27</v>
      </c>
      <c r="E502" s="11" t="s">
        <v>31</v>
      </c>
      <c r="F502" s="30">
        <v>44197</v>
      </c>
      <c r="G502" s="30">
        <v>44561</v>
      </c>
      <c r="H502" s="13">
        <v>40320</v>
      </c>
      <c r="I502" s="13">
        <v>487.81</v>
      </c>
      <c r="J502" s="13">
        <v>0</v>
      </c>
      <c r="K502" s="13">
        <f t="shared" si="434"/>
        <v>1157.184</v>
      </c>
      <c r="L502" s="19">
        <f t="shared" si="435"/>
        <v>2862.72</v>
      </c>
      <c r="M502" s="19">
        <f t="shared" si="436"/>
        <v>463.68</v>
      </c>
      <c r="N502" s="13">
        <f t="shared" si="437"/>
        <v>1225.7280000000001</v>
      </c>
      <c r="O502" s="19">
        <f t="shared" si="438"/>
        <v>2858.6880000000001</v>
      </c>
      <c r="P502" s="13"/>
      <c r="Q502" s="19">
        <f t="shared" si="439"/>
        <v>8568</v>
      </c>
      <c r="R502" s="19">
        <v>0</v>
      </c>
      <c r="S502" s="19">
        <f t="shared" si="440"/>
        <v>2870.7220000000002</v>
      </c>
      <c r="T502" s="19">
        <f t="shared" si="441"/>
        <v>6185.0879999999997</v>
      </c>
      <c r="U502" s="43">
        <f t="shared" si="442"/>
        <v>37449.277999999998</v>
      </c>
      <c r="V502" s="64"/>
      <c r="W502" s="64"/>
    </row>
    <row r="503" spans="1:23" s="8" customFormat="1" ht="12">
      <c r="A503" s="42">
        <f t="shared" si="443"/>
        <v>455</v>
      </c>
      <c r="B503" s="12" t="s">
        <v>454</v>
      </c>
      <c r="C503" s="12" t="s">
        <v>79</v>
      </c>
      <c r="D503" s="11" t="s">
        <v>27</v>
      </c>
      <c r="E503" s="11" t="s">
        <v>31</v>
      </c>
      <c r="F503" s="30">
        <v>44197</v>
      </c>
      <c r="G503" s="30">
        <v>44561</v>
      </c>
      <c r="H503" s="13">
        <v>66000</v>
      </c>
      <c r="I503" s="13">
        <v>0</v>
      </c>
      <c r="J503" s="13">
        <v>0</v>
      </c>
      <c r="K503" s="13">
        <f t="shared" si="434"/>
        <v>1894.2</v>
      </c>
      <c r="L503" s="19">
        <f t="shared" si="435"/>
        <v>4686</v>
      </c>
      <c r="M503" s="19">
        <f t="shared" ref="M503" si="451">62400*1.15%</f>
        <v>717.6</v>
      </c>
      <c r="N503" s="13">
        <f t="shared" si="437"/>
        <v>2006.4</v>
      </c>
      <c r="O503" s="19">
        <f t="shared" si="438"/>
        <v>4679.4000000000005</v>
      </c>
      <c r="P503" s="13"/>
      <c r="Q503" s="19">
        <f t="shared" si="439"/>
        <v>13983.600000000002</v>
      </c>
      <c r="R503" s="19">
        <v>0</v>
      </c>
      <c r="S503" s="19">
        <f t="shared" si="440"/>
        <v>3900.6000000000004</v>
      </c>
      <c r="T503" s="19">
        <f t="shared" si="441"/>
        <v>10083</v>
      </c>
      <c r="U503" s="43">
        <f t="shared" si="442"/>
        <v>62099.4</v>
      </c>
      <c r="V503" s="64"/>
      <c r="W503" s="64"/>
    </row>
    <row r="504" spans="1:23" s="8" customFormat="1" ht="12">
      <c r="A504" s="42">
        <f t="shared" si="443"/>
        <v>456</v>
      </c>
      <c r="B504" s="12" t="s">
        <v>455</v>
      </c>
      <c r="C504" s="12" t="s">
        <v>79</v>
      </c>
      <c r="D504" s="11" t="s">
        <v>27</v>
      </c>
      <c r="E504" s="11" t="s">
        <v>31</v>
      </c>
      <c r="F504" s="30">
        <v>44197</v>
      </c>
      <c r="G504" s="30">
        <v>44561</v>
      </c>
      <c r="H504" s="13">
        <v>90000</v>
      </c>
      <c r="I504" s="13">
        <v>9753.1200000000008</v>
      </c>
      <c r="J504" s="13">
        <v>0</v>
      </c>
      <c r="K504" s="13">
        <f t="shared" si="434"/>
        <v>2583</v>
      </c>
      <c r="L504" s="19">
        <f t="shared" si="435"/>
        <v>6389.9999999999991</v>
      </c>
      <c r="M504" s="19">
        <f t="shared" ref="M504" si="452">62400*1.15%</f>
        <v>717.6</v>
      </c>
      <c r="N504" s="13">
        <f t="shared" si="437"/>
        <v>2736</v>
      </c>
      <c r="O504" s="19">
        <f t="shared" si="438"/>
        <v>6381</v>
      </c>
      <c r="P504" s="13"/>
      <c r="Q504" s="19">
        <f t="shared" si="439"/>
        <v>18807.599999999999</v>
      </c>
      <c r="R504" s="19">
        <v>0</v>
      </c>
      <c r="S504" s="19">
        <f t="shared" si="440"/>
        <v>15072.12</v>
      </c>
      <c r="T504" s="19">
        <f t="shared" si="441"/>
        <v>13488.599999999999</v>
      </c>
      <c r="U504" s="43">
        <f t="shared" si="442"/>
        <v>74927.88</v>
      </c>
      <c r="V504" s="64"/>
      <c r="W504" s="64"/>
    </row>
    <row r="505" spans="1:23" s="8" customFormat="1" ht="12">
      <c r="A505" s="42">
        <f t="shared" si="443"/>
        <v>457</v>
      </c>
      <c r="B505" s="12" t="s">
        <v>456</v>
      </c>
      <c r="C505" s="12" t="s">
        <v>79</v>
      </c>
      <c r="D505" s="11" t="s">
        <v>27</v>
      </c>
      <c r="E505" s="11" t="s">
        <v>31</v>
      </c>
      <c r="F505" s="30">
        <v>44197</v>
      </c>
      <c r="G505" s="30">
        <v>44561</v>
      </c>
      <c r="H505" s="13">
        <v>36000</v>
      </c>
      <c r="I505" s="13">
        <v>0</v>
      </c>
      <c r="J505" s="13">
        <v>0</v>
      </c>
      <c r="K505" s="13">
        <f t="shared" si="434"/>
        <v>1033.2</v>
      </c>
      <c r="L505" s="19">
        <f t="shared" si="435"/>
        <v>2555.9999999999995</v>
      </c>
      <c r="M505" s="19">
        <f t="shared" si="436"/>
        <v>414</v>
      </c>
      <c r="N505" s="13">
        <f t="shared" si="437"/>
        <v>1094.4000000000001</v>
      </c>
      <c r="O505" s="19">
        <f t="shared" si="438"/>
        <v>2552.4</v>
      </c>
      <c r="P505" s="13"/>
      <c r="Q505" s="19">
        <f t="shared" si="439"/>
        <v>7650</v>
      </c>
      <c r="R505" s="19">
        <v>0</v>
      </c>
      <c r="S505" s="19">
        <f t="shared" si="440"/>
        <v>2127.6000000000004</v>
      </c>
      <c r="T505" s="19">
        <f t="shared" si="441"/>
        <v>5522.4</v>
      </c>
      <c r="U505" s="43">
        <f t="shared" si="442"/>
        <v>33872.400000000001</v>
      </c>
      <c r="V505" s="64"/>
      <c r="W505" s="64"/>
    </row>
    <row r="506" spans="1:23" s="8" customFormat="1" ht="12">
      <c r="A506" s="42">
        <f t="shared" si="443"/>
        <v>458</v>
      </c>
      <c r="B506" s="12" t="s">
        <v>457</v>
      </c>
      <c r="C506" s="12" t="s">
        <v>79</v>
      </c>
      <c r="D506" s="11" t="s">
        <v>27</v>
      </c>
      <c r="E506" s="11" t="s">
        <v>32</v>
      </c>
      <c r="F506" s="30">
        <v>44197</v>
      </c>
      <c r="G506" s="30">
        <v>44561</v>
      </c>
      <c r="H506" s="13">
        <v>30000</v>
      </c>
      <c r="I506" s="13">
        <v>0</v>
      </c>
      <c r="J506" s="13">
        <v>0</v>
      </c>
      <c r="K506" s="13">
        <f t="shared" si="434"/>
        <v>861</v>
      </c>
      <c r="L506" s="19">
        <f t="shared" si="435"/>
        <v>2130</v>
      </c>
      <c r="M506" s="19">
        <f t="shared" si="436"/>
        <v>345</v>
      </c>
      <c r="N506" s="13">
        <f t="shared" si="437"/>
        <v>912</v>
      </c>
      <c r="O506" s="19">
        <f t="shared" si="438"/>
        <v>2127</v>
      </c>
      <c r="P506" s="13"/>
      <c r="Q506" s="19">
        <f t="shared" si="439"/>
        <v>6375</v>
      </c>
      <c r="R506" s="19">
        <v>0</v>
      </c>
      <c r="S506" s="19">
        <f t="shared" si="440"/>
        <v>1773</v>
      </c>
      <c r="T506" s="19">
        <f t="shared" si="441"/>
        <v>4602</v>
      </c>
      <c r="U506" s="43">
        <f t="shared" si="442"/>
        <v>28227</v>
      </c>
      <c r="V506" s="64"/>
      <c r="W506" s="64"/>
    </row>
    <row r="507" spans="1:23" s="8" customFormat="1" ht="12">
      <c r="A507" s="42">
        <f t="shared" si="443"/>
        <v>459</v>
      </c>
      <c r="B507" s="12" t="s">
        <v>458</v>
      </c>
      <c r="C507" s="12" t="s">
        <v>79</v>
      </c>
      <c r="D507" s="11" t="s">
        <v>27</v>
      </c>
      <c r="E507" s="11" t="s">
        <v>31</v>
      </c>
      <c r="F507" s="30">
        <v>44197</v>
      </c>
      <c r="G507" s="30">
        <v>44561</v>
      </c>
      <c r="H507" s="13">
        <v>38000</v>
      </c>
      <c r="I507" s="13">
        <v>0</v>
      </c>
      <c r="J507" s="13">
        <v>0</v>
      </c>
      <c r="K507" s="13">
        <f t="shared" si="434"/>
        <v>1090.5999999999999</v>
      </c>
      <c r="L507" s="19">
        <f t="shared" si="435"/>
        <v>2697.9999999999995</v>
      </c>
      <c r="M507" s="19">
        <f t="shared" si="436"/>
        <v>437</v>
      </c>
      <c r="N507" s="13">
        <f t="shared" si="437"/>
        <v>1155.2</v>
      </c>
      <c r="O507" s="19">
        <f t="shared" si="438"/>
        <v>2694.2000000000003</v>
      </c>
      <c r="P507" s="13"/>
      <c r="Q507" s="19">
        <f t="shared" si="439"/>
        <v>8075</v>
      </c>
      <c r="R507" s="19">
        <v>0</v>
      </c>
      <c r="S507" s="19">
        <f t="shared" si="440"/>
        <v>2245.8000000000002</v>
      </c>
      <c r="T507" s="19">
        <f t="shared" si="441"/>
        <v>5829.2</v>
      </c>
      <c r="U507" s="43">
        <f t="shared" si="442"/>
        <v>35754.199999999997</v>
      </c>
      <c r="V507" s="64"/>
      <c r="W507" s="64"/>
    </row>
    <row r="508" spans="1:23" s="8" customFormat="1" ht="12">
      <c r="A508" s="42">
        <f t="shared" si="443"/>
        <v>460</v>
      </c>
      <c r="B508" s="12" t="s">
        <v>459</v>
      </c>
      <c r="C508" s="12" t="s">
        <v>79</v>
      </c>
      <c r="D508" s="11" t="s">
        <v>27</v>
      </c>
      <c r="E508" s="11" t="s">
        <v>32</v>
      </c>
      <c r="F508" s="30">
        <v>44317</v>
      </c>
      <c r="G508" s="30">
        <v>44561</v>
      </c>
      <c r="H508" s="13">
        <v>90000</v>
      </c>
      <c r="I508" s="13">
        <v>9753.1200000000008</v>
      </c>
      <c r="J508" s="13">
        <v>0</v>
      </c>
      <c r="K508" s="13">
        <f t="shared" si="434"/>
        <v>2583</v>
      </c>
      <c r="L508" s="19">
        <f t="shared" si="435"/>
        <v>6389.9999999999991</v>
      </c>
      <c r="M508" s="19">
        <f t="shared" ref="M508" si="453">62400*1.15%</f>
        <v>717.6</v>
      </c>
      <c r="N508" s="13">
        <f t="shared" si="437"/>
        <v>2736</v>
      </c>
      <c r="O508" s="19">
        <f t="shared" si="438"/>
        <v>6381</v>
      </c>
      <c r="P508" s="13"/>
      <c r="Q508" s="19">
        <f t="shared" si="439"/>
        <v>18807.599999999999</v>
      </c>
      <c r="R508" s="19">
        <v>0</v>
      </c>
      <c r="S508" s="19">
        <f t="shared" si="440"/>
        <v>15072.12</v>
      </c>
      <c r="T508" s="19">
        <f t="shared" si="441"/>
        <v>13488.599999999999</v>
      </c>
      <c r="U508" s="43">
        <f t="shared" si="442"/>
        <v>74927.88</v>
      </c>
      <c r="V508" s="64"/>
      <c r="W508" s="64"/>
    </row>
    <row r="509" spans="1:23" s="8" customFormat="1" ht="12">
      <c r="A509" s="42">
        <f t="shared" si="443"/>
        <v>461</v>
      </c>
      <c r="B509" s="12" t="s">
        <v>460</v>
      </c>
      <c r="C509" s="12" t="s">
        <v>79</v>
      </c>
      <c r="D509" s="11" t="s">
        <v>27</v>
      </c>
      <c r="E509" s="11" t="s">
        <v>32</v>
      </c>
      <c r="F509" s="30">
        <v>44197</v>
      </c>
      <c r="G509" s="30">
        <v>44561</v>
      </c>
      <c r="H509" s="13">
        <v>56000</v>
      </c>
      <c r="I509" s="13">
        <v>2522.29</v>
      </c>
      <c r="J509" s="13">
        <v>0</v>
      </c>
      <c r="K509" s="13">
        <f t="shared" si="434"/>
        <v>1607.2</v>
      </c>
      <c r="L509" s="19">
        <f t="shared" si="435"/>
        <v>3975.9999999999995</v>
      </c>
      <c r="M509" s="19">
        <f t="shared" si="436"/>
        <v>644</v>
      </c>
      <c r="N509" s="13">
        <f t="shared" si="437"/>
        <v>1702.4</v>
      </c>
      <c r="O509" s="19">
        <f t="shared" si="438"/>
        <v>3970.4</v>
      </c>
      <c r="P509" s="13">
        <v>1190.1199999999999</v>
      </c>
      <c r="Q509" s="19">
        <f t="shared" si="439"/>
        <v>11900</v>
      </c>
      <c r="R509" s="19">
        <f>44681.59-1190.12</f>
        <v>43491.469999999994</v>
      </c>
      <c r="S509" s="19">
        <f t="shared" si="440"/>
        <v>50513.479999999996</v>
      </c>
      <c r="T509" s="19">
        <f t="shared" si="441"/>
        <v>8590.4</v>
      </c>
      <c r="U509" s="43">
        <f t="shared" si="442"/>
        <v>5486.5200000000041</v>
      </c>
      <c r="V509" s="64"/>
      <c r="W509" s="64"/>
    </row>
    <row r="510" spans="1:23" s="8" customFormat="1" ht="12">
      <c r="A510" s="42">
        <f t="shared" si="443"/>
        <v>462</v>
      </c>
      <c r="B510" s="12" t="s">
        <v>461</v>
      </c>
      <c r="C510" s="12" t="s">
        <v>79</v>
      </c>
      <c r="D510" s="11" t="s">
        <v>27</v>
      </c>
      <c r="E510" s="11" t="s">
        <v>32</v>
      </c>
      <c r="F510" s="30">
        <v>44197</v>
      </c>
      <c r="G510" s="30">
        <v>44561</v>
      </c>
      <c r="H510" s="13">
        <v>30000</v>
      </c>
      <c r="I510" s="13">
        <v>0</v>
      </c>
      <c r="J510" s="13">
        <v>0</v>
      </c>
      <c r="K510" s="13">
        <f t="shared" si="434"/>
        <v>861</v>
      </c>
      <c r="L510" s="19">
        <f t="shared" si="435"/>
        <v>2130</v>
      </c>
      <c r="M510" s="19">
        <f t="shared" si="436"/>
        <v>345</v>
      </c>
      <c r="N510" s="13">
        <f t="shared" si="437"/>
        <v>912</v>
      </c>
      <c r="O510" s="19">
        <f t="shared" si="438"/>
        <v>2127</v>
      </c>
      <c r="P510" s="13"/>
      <c r="Q510" s="19">
        <f t="shared" si="439"/>
        <v>6375</v>
      </c>
      <c r="R510" s="19">
        <v>0</v>
      </c>
      <c r="S510" s="19">
        <f t="shared" si="440"/>
        <v>1773</v>
      </c>
      <c r="T510" s="19">
        <f t="shared" si="441"/>
        <v>4602</v>
      </c>
      <c r="U510" s="43">
        <f t="shared" si="442"/>
        <v>28227</v>
      </c>
      <c r="V510" s="64"/>
      <c r="W510" s="64"/>
    </row>
    <row r="511" spans="1:23" s="8" customFormat="1" ht="12">
      <c r="A511" s="42">
        <f t="shared" si="443"/>
        <v>463</v>
      </c>
      <c r="B511" s="12" t="s">
        <v>554</v>
      </c>
      <c r="C511" s="12" t="s">
        <v>79</v>
      </c>
      <c r="D511" s="11" t="s">
        <v>27</v>
      </c>
      <c r="E511" s="11" t="s">
        <v>32</v>
      </c>
      <c r="F511" s="30">
        <v>44440</v>
      </c>
      <c r="G511" s="30">
        <v>44561</v>
      </c>
      <c r="H511" s="13">
        <v>16000</v>
      </c>
      <c r="I511" s="13">
        <v>0</v>
      </c>
      <c r="J511" s="13"/>
      <c r="K511" s="13">
        <f t="shared" si="434"/>
        <v>459.2</v>
      </c>
      <c r="L511" s="19">
        <f t="shared" si="435"/>
        <v>1136</v>
      </c>
      <c r="M511" s="19">
        <f t="shared" si="436"/>
        <v>184</v>
      </c>
      <c r="N511" s="13">
        <f t="shared" si="437"/>
        <v>486.4</v>
      </c>
      <c r="O511" s="19">
        <f t="shared" si="438"/>
        <v>1134.4000000000001</v>
      </c>
      <c r="P511" s="13"/>
      <c r="Q511" s="19">
        <f t="shared" si="439"/>
        <v>3400</v>
      </c>
      <c r="R511" s="19">
        <v>0</v>
      </c>
      <c r="S511" s="19">
        <f t="shared" si="440"/>
        <v>945.59999999999991</v>
      </c>
      <c r="T511" s="19">
        <f t="shared" si="441"/>
        <v>2454.4</v>
      </c>
      <c r="U511" s="43">
        <f t="shared" si="442"/>
        <v>15054.4</v>
      </c>
      <c r="V511" s="64"/>
      <c r="W511" s="64"/>
    </row>
    <row r="512" spans="1:23" s="8" customFormat="1" ht="12.75" customHeight="1">
      <c r="A512" s="42">
        <f t="shared" si="443"/>
        <v>464</v>
      </c>
      <c r="B512" s="12" t="s">
        <v>462</v>
      </c>
      <c r="C512" s="12" t="s">
        <v>79</v>
      </c>
      <c r="D512" s="11" t="s">
        <v>27</v>
      </c>
      <c r="E512" s="11" t="s">
        <v>32</v>
      </c>
      <c r="F512" s="30">
        <v>44197</v>
      </c>
      <c r="G512" s="30">
        <v>44561</v>
      </c>
      <c r="H512" s="13">
        <v>90000</v>
      </c>
      <c r="I512" s="13">
        <v>9753.1200000000008</v>
      </c>
      <c r="J512" s="13">
        <v>0</v>
      </c>
      <c r="K512" s="13">
        <f t="shared" si="434"/>
        <v>2583</v>
      </c>
      <c r="L512" s="19">
        <f t="shared" si="435"/>
        <v>6389.9999999999991</v>
      </c>
      <c r="M512" s="19">
        <f t="shared" ref="M512" si="454">62400*1.15%</f>
        <v>717.6</v>
      </c>
      <c r="N512" s="13">
        <f t="shared" si="437"/>
        <v>2736</v>
      </c>
      <c r="O512" s="19">
        <f t="shared" si="438"/>
        <v>6381</v>
      </c>
      <c r="P512" s="13"/>
      <c r="Q512" s="19">
        <f t="shared" si="439"/>
        <v>18807.599999999999</v>
      </c>
      <c r="R512" s="19">
        <v>0</v>
      </c>
      <c r="S512" s="19">
        <f t="shared" si="440"/>
        <v>15072.12</v>
      </c>
      <c r="T512" s="19">
        <f t="shared" si="441"/>
        <v>13488.599999999999</v>
      </c>
      <c r="U512" s="43">
        <f t="shared" si="442"/>
        <v>74927.88</v>
      </c>
      <c r="V512" s="64"/>
      <c r="W512" s="64"/>
    </row>
    <row r="513" spans="1:23" s="8" customFormat="1" ht="12">
      <c r="A513" s="42">
        <f t="shared" si="443"/>
        <v>465</v>
      </c>
      <c r="B513" s="12" t="s">
        <v>463</v>
      </c>
      <c r="C513" s="12" t="s">
        <v>79</v>
      </c>
      <c r="D513" s="11" t="s">
        <v>27</v>
      </c>
      <c r="E513" s="11" t="s">
        <v>32</v>
      </c>
      <c r="F513" s="30">
        <v>44197</v>
      </c>
      <c r="G513" s="30">
        <v>44561</v>
      </c>
      <c r="H513" s="13">
        <v>60000</v>
      </c>
      <c r="I513" s="13">
        <v>0</v>
      </c>
      <c r="J513" s="13">
        <v>0</v>
      </c>
      <c r="K513" s="13">
        <f t="shared" si="434"/>
        <v>1722</v>
      </c>
      <c r="L513" s="19">
        <f t="shared" si="435"/>
        <v>4260</v>
      </c>
      <c r="M513" s="19">
        <f t="shared" si="436"/>
        <v>690</v>
      </c>
      <c r="N513" s="13">
        <f t="shared" si="437"/>
        <v>1824</v>
      </c>
      <c r="O513" s="19">
        <f t="shared" si="438"/>
        <v>4254</v>
      </c>
      <c r="P513" s="13"/>
      <c r="Q513" s="19">
        <f t="shared" si="439"/>
        <v>12750</v>
      </c>
      <c r="R513" s="19">
        <v>14125.68</v>
      </c>
      <c r="S513" s="19">
        <f t="shared" si="440"/>
        <v>17671.68</v>
      </c>
      <c r="T513" s="19">
        <f t="shared" si="441"/>
        <v>9204</v>
      </c>
      <c r="U513" s="43">
        <f t="shared" si="442"/>
        <v>42328.32</v>
      </c>
      <c r="V513" s="64"/>
      <c r="W513" s="64"/>
    </row>
    <row r="514" spans="1:23" s="8" customFormat="1" ht="12">
      <c r="A514" s="42">
        <f t="shared" si="443"/>
        <v>466</v>
      </c>
      <c r="B514" s="12" t="s">
        <v>464</v>
      </c>
      <c r="C514" s="12" t="s">
        <v>79</v>
      </c>
      <c r="D514" s="11" t="s">
        <v>27</v>
      </c>
      <c r="E514" s="11" t="s">
        <v>32</v>
      </c>
      <c r="F514" s="30">
        <v>44197</v>
      </c>
      <c r="G514" s="30">
        <v>44561</v>
      </c>
      <c r="H514" s="13">
        <v>30000</v>
      </c>
      <c r="I514" s="13">
        <v>0</v>
      </c>
      <c r="J514" s="13">
        <v>0</v>
      </c>
      <c r="K514" s="13">
        <f t="shared" si="434"/>
        <v>861</v>
      </c>
      <c r="L514" s="19">
        <f t="shared" si="435"/>
        <v>2130</v>
      </c>
      <c r="M514" s="19">
        <f t="shared" si="436"/>
        <v>345</v>
      </c>
      <c r="N514" s="13">
        <f t="shared" si="437"/>
        <v>912</v>
      </c>
      <c r="O514" s="19">
        <f t="shared" si="438"/>
        <v>2127</v>
      </c>
      <c r="P514" s="13"/>
      <c r="Q514" s="19">
        <f t="shared" si="439"/>
        <v>6375</v>
      </c>
      <c r="R514" s="19">
        <v>0</v>
      </c>
      <c r="S514" s="19">
        <f t="shared" si="440"/>
        <v>1773</v>
      </c>
      <c r="T514" s="19">
        <f t="shared" si="441"/>
        <v>4602</v>
      </c>
      <c r="U514" s="43">
        <f t="shared" si="442"/>
        <v>28227</v>
      </c>
      <c r="V514" s="64"/>
      <c r="W514" s="64"/>
    </row>
    <row r="515" spans="1:23" s="8" customFormat="1" ht="12">
      <c r="A515" s="42">
        <f t="shared" si="443"/>
        <v>467</v>
      </c>
      <c r="B515" s="12" t="s">
        <v>465</v>
      </c>
      <c r="C515" s="12" t="s">
        <v>79</v>
      </c>
      <c r="D515" s="11" t="s">
        <v>27</v>
      </c>
      <c r="E515" s="11" t="s">
        <v>32</v>
      </c>
      <c r="F515" s="30">
        <v>44197</v>
      </c>
      <c r="G515" s="30">
        <v>44561</v>
      </c>
      <c r="H515" s="13">
        <v>90000</v>
      </c>
      <c r="I515" s="13">
        <v>9753.1200000000008</v>
      </c>
      <c r="J515" s="13">
        <v>0</v>
      </c>
      <c r="K515" s="13">
        <f t="shared" si="434"/>
        <v>2583</v>
      </c>
      <c r="L515" s="19">
        <f t="shared" si="435"/>
        <v>6389.9999999999991</v>
      </c>
      <c r="M515" s="19">
        <f>62400*1.15%</f>
        <v>717.6</v>
      </c>
      <c r="N515" s="13">
        <f t="shared" si="437"/>
        <v>2736</v>
      </c>
      <c r="O515" s="19">
        <f t="shared" si="438"/>
        <v>6381</v>
      </c>
      <c r="P515" s="13"/>
      <c r="Q515" s="19">
        <f t="shared" si="439"/>
        <v>18807.599999999999</v>
      </c>
      <c r="R515" s="19">
        <v>0</v>
      </c>
      <c r="S515" s="19">
        <f t="shared" si="440"/>
        <v>15072.12</v>
      </c>
      <c r="T515" s="19">
        <f t="shared" si="441"/>
        <v>13488.599999999999</v>
      </c>
      <c r="U515" s="43">
        <f t="shared" si="442"/>
        <v>74927.88</v>
      </c>
      <c r="V515" s="64"/>
      <c r="W515" s="64"/>
    </row>
    <row r="516" spans="1:23" s="8" customFormat="1" ht="12">
      <c r="A516" s="42">
        <f t="shared" si="443"/>
        <v>468</v>
      </c>
      <c r="B516" s="12" t="s">
        <v>466</v>
      </c>
      <c r="C516" s="12" t="s">
        <v>79</v>
      </c>
      <c r="D516" s="11" t="s">
        <v>27</v>
      </c>
      <c r="E516" s="11" t="s">
        <v>32</v>
      </c>
      <c r="F516" s="30">
        <v>44197</v>
      </c>
      <c r="G516" s="30">
        <v>44561</v>
      </c>
      <c r="H516" s="13">
        <v>34560</v>
      </c>
      <c r="I516" s="13">
        <v>0</v>
      </c>
      <c r="J516" s="13">
        <v>0</v>
      </c>
      <c r="K516" s="13">
        <f t="shared" si="434"/>
        <v>991.87199999999996</v>
      </c>
      <c r="L516" s="19">
        <f t="shared" si="435"/>
        <v>2453.7599999999998</v>
      </c>
      <c r="M516" s="19">
        <f t="shared" si="436"/>
        <v>397.44</v>
      </c>
      <c r="N516" s="13">
        <f t="shared" si="437"/>
        <v>1050.624</v>
      </c>
      <c r="O516" s="19">
        <f t="shared" si="438"/>
        <v>2450.3040000000001</v>
      </c>
      <c r="P516" s="13"/>
      <c r="Q516" s="19">
        <f t="shared" si="439"/>
        <v>7344</v>
      </c>
      <c r="R516" s="19">
        <v>0</v>
      </c>
      <c r="S516" s="19">
        <f t="shared" si="440"/>
        <v>2042.4960000000001</v>
      </c>
      <c r="T516" s="19">
        <f t="shared" si="441"/>
        <v>5301.5039999999999</v>
      </c>
      <c r="U516" s="43">
        <f t="shared" si="442"/>
        <v>32517.504000000001</v>
      </c>
      <c r="V516" s="64"/>
      <c r="W516" s="64"/>
    </row>
    <row r="517" spans="1:23" s="8" customFormat="1" ht="12">
      <c r="A517" s="42">
        <f t="shared" si="443"/>
        <v>469</v>
      </c>
      <c r="B517" s="12" t="s">
        <v>467</v>
      </c>
      <c r="C517" s="12" t="s">
        <v>79</v>
      </c>
      <c r="D517" s="11" t="s">
        <v>27</v>
      </c>
      <c r="E517" s="11" t="s">
        <v>32</v>
      </c>
      <c r="F517" s="30">
        <v>44197</v>
      </c>
      <c r="G517" s="30">
        <v>44561</v>
      </c>
      <c r="H517" s="13">
        <v>66000</v>
      </c>
      <c r="I517" s="13">
        <v>0</v>
      </c>
      <c r="J517" s="13">
        <v>0</v>
      </c>
      <c r="K517" s="13">
        <f t="shared" si="434"/>
        <v>1894.2</v>
      </c>
      <c r="L517" s="19">
        <f t="shared" si="435"/>
        <v>4686</v>
      </c>
      <c r="M517" s="19">
        <f t="shared" ref="M517" si="455">62400*1.15%</f>
        <v>717.6</v>
      </c>
      <c r="N517" s="13">
        <f t="shared" si="437"/>
        <v>2006.4</v>
      </c>
      <c r="O517" s="19">
        <f t="shared" si="438"/>
        <v>4679.4000000000005</v>
      </c>
      <c r="P517" s="13"/>
      <c r="Q517" s="19">
        <f t="shared" si="439"/>
        <v>13983.600000000002</v>
      </c>
      <c r="R517" s="19">
        <v>4074.27</v>
      </c>
      <c r="S517" s="19">
        <f t="shared" si="440"/>
        <v>7974.8700000000008</v>
      </c>
      <c r="T517" s="19">
        <f t="shared" si="441"/>
        <v>10083</v>
      </c>
      <c r="U517" s="43">
        <f t="shared" si="442"/>
        <v>58025.13</v>
      </c>
      <c r="V517" s="64"/>
      <c r="W517" s="64"/>
    </row>
    <row r="518" spans="1:23" s="8" customFormat="1" ht="12">
      <c r="A518" s="42">
        <f t="shared" si="443"/>
        <v>470</v>
      </c>
      <c r="B518" s="12" t="s">
        <v>555</v>
      </c>
      <c r="C518" s="12" t="s">
        <v>79</v>
      </c>
      <c r="D518" s="11" t="s">
        <v>27</v>
      </c>
      <c r="E518" s="11" t="s">
        <v>31</v>
      </c>
      <c r="F518" s="30">
        <v>44440</v>
      </c>
      <c r="G518" s="30">
        <v>44561</v>
      </c>
      <c r="H518" s="13">
        <v>18000</v>
      </c>
      <c r="I518" s="13">
        <v>0</v>
      </c>
      <c r="J518" s="13"/>
      <c r="K518" s="13">
        <f t="shared" si="434"/>
        <v>516.6</v>
      </c>
      <c r="L518" s="19">
        <f t="shared" si="435"/>
        <v>1277.9999999999998</v>
      </c>
      <c r="M518" s="19">
        <f t="shared" si="436"/>
        <v>207</v>
      </c>
      <c r="N518" s="13">
        <f t="shared" si="437"/>
        <v>547.20000000000005</v>
      </c>
      <c r="O518" s="19">
        <f t="shared" si="438"/>
        <v>1276.2</v>
      </c>
      <c r="P518" s="13"/>
      <c r="Q518" s="19">
        <f t="shared" si="439"/>
        <v>3825</v>
      </c>
      <c r="R518" s="19">
        <v>0</v>
      </c>
      <c r="S518" s="19">
        <f t="shared" si="440"/>
        <v>1063.8000000000002</v>
      </c>
      <c r="T518" s="19">
        <f t="shared" si="441"/>
        <v>2761.2</v>
      </c>
      <c r="U518" s="43">
        <f t="shared" si="442"/>
        <v>16936.2</v>
      </c>
      <c r="V518" s="64"/>
      <c r="W518" s="64"/>
    </row>
    <row r="519" spans="1:23" s="8" customFormat="1" ht="12">
      <c r="A519" s="42">
        <f t="shared" si="443"/>
        <v>471</v>
      </c>
      <c r="B519" s="12" t="s">
        <v>468</v>
      </c>
      <c r="C519" s="12" t="s">
        <v>79</v>
      </c>
      <c r="D519" s="11" t="s">
        <v>27</v>
      </c>
      <c r="E519" s="11" t="s">
        <v>31</v>
      </c>
      <c r="F519" s="30">
        <v>44197</v>
      </c>
      <c r="G519" s="30">
        <v>44561</v>
      </c>
      <c r="H519" s="13">
        <v>90000</v>
      </c>
      <c r="I519" s="13">
        <v>9753.1200000000008</v>
      </c>
      <c r="J519" s="13">
        <v>0</v>
      </c>
      <c r="K519" s="13">
        <f t="shared" si="434"/>
        <v>2583</v>
      </c>
      <c r="L519" s="19">
        <f t="shared" si="435"/>
        <v>6389.9999999999991</v>
      </c>
      <c r="M519" s="19">
        <f t="shared" ref="M519" si="456">62400*1.15%</f>
        <v>717.6</v>
      </c>
      <c r="N519" s="13">
        <f t="shared" si="437"/>
        <v>2736</v>
      </c>
      <c r="O519" s="19">
        <f t="shared" si="438"/>
        <v>6381</v>
      </c>
      <c r="P519" s="13"/>
      <c r="Q519" s="19">
        <f t="shared" si="439"/>
        <v>18807.599999999999</v>
      </c>
      <c r="R519" s="19">
        <v>0</v>
      </c>
      <c r="S519" s="19">
        <f t="shared" si="440"/>
        <v>15072.12</v>
      </c>
      <c r="T519" s="19">
        <f t="shared" si="441"/>
        <v>13488.599999999999</v>
      </c>
      <c r="U519" s="43">
        <f t="shared" si="442"/>
        <v>74927.88</v>
      </c>
      <c r="V519" s="64"/>
      <c r="W519" s="64"/>
    </row>
    <row r="520" spans="1:23" s="8" customFormat="1" ht="12">
      <c r="A520" s="42">
        <f t="shared" si="443"/>
        <v>472</v>
      </c>
      <c r="B520" s="12" t="s">
        <v>469</v>
      </c>
      <c r="C520" s="12" t="s">
        <v>79</v>
      </c>
      <c r="D520" s="11" t="s">
        <v>27</v>
      </c>
      <c r="E520" s="11" t="s">
        <v>32</v>
      </c>
      <c r="F520" s="30">
        <v>44197</v>
      </c>
      <c r="G520" s="30">
        <v>44561</v>
      </c>
      <c r="H520" s="13">
        <v>17280</v>
      </c>
      <c r="I520" s="13">
        <v>0</v>
      </c>
      <c r="J520" s="13">
        <v>0</v>
      </c>
      <c r="K520" s="13">
        <f t="shared" si="434"/>
        <v>495.93599999999998</v>
      </c>
      <c r="L520" s="19">
        <f t="shared" si="435"/>
        <v>1226.8799999999999</v>
      </c>
      <c r="M520" s="19">
        <f t="shared" si="436"/>
        <v>198.72</v>
      </c>
      <c r="N520" s="13">
        <f t="shared" si="437"/>
        <v>525.31200000000001</v>
      </c>
      <c r="O520" s="19">
        <f t="shared" si="438"/>
        <v>1225.152</v>
      </c>
      <c r="P520" s="13"/>
      <c r="Q520" s="19">
        <f t="shared" si="439"/>
        <v>3672</v>
      </c>
      <c r="R520" s="19">
        <v>0</v>
      </c>
      <c r="S520" s="19">
        <f t="shared" si="440"/>
        <v>1021.248</v>
      </c>
      <c r="T520" s="19">
        <f t="shared" si="441"/>
        <v>2650.752</v>
      </c>
      <c r="U520" s="43">
        <f t="shared" si="442"/>
        <v>16258.752</v>
      </c>
      <c r="V520" s="64"/>
      <c r="W520" s="64"/>
    </row>
    <row r="521" spans="1:23" s="8" customFormat="1" ht="12">
      <c r="A521" s="42">
        <f t="shared" si="443"/>
        <v>473</v>
      </c>
      <c r="B521" s="12" t="s">
        <v>557</v>
      </c>
      <c r="C521" s="12" t="s">
        <v>79</v>
      </c>
      <c r="D521" s="11" t="s">
        <v>27</v>
      </c>
      <c r="E521" s="11" t="s">
        <v>32</v>
      </c>
      <c r="F521" s="30">
        <v>44440</v>
      </c>
      <c r="G521" s="30">
        <v>44561</v>
      </c>
      <c r="H521" s="13">
        <v>18000</v>
      </c>
      <c r="I521" s="13">
        <v>0</v>
      </c>
      <c r="J521" s="13"/>
      <c r="K521" s="13">
        <f t="shared" si="434"/>
        <v>516.6</v>
      </c>
      <c r="L521" s="19">
        <f t="shared" si="435"/>
        <v>1277.9999999999998</v>
      </c>
      <c r="M521" s="19">
        <f t="shared" si="436"/>
        <v>207</v>
      </c>
      <c r="N521" s="13">
        <f t="shared" si="437"/>
        <v>547.20000000000005</v>
      </c>
      <c r="O521" s="19">
        <f t="shared" si="438"/>
        <v>1276.2</v>
      </c>
      <c r="P521" s="13"/>
      <c r="Q521" s="19">
        <f t="shared" si="439"/>
        <v>3825</v>
      </c>
      <c r="R521" s="19">
        <v>0</v>
      </c>
      <c r="S521" s="19">
        <f t="shared" si="440"/>
        <v>1063.8000000000002</v>
      </c>
      <c r="T521" s="19">
        <f t="shared" si="441"/>
        <v>2761.2</v>
      </c>
      <c r="U521" s="43">
        <f t="shared" si="442"/>
        <v>16936.2</v>
      </c>
      <c r="V521" s="64"/>
      <c r="W521" s="64"/>
    </row>
    <row r="522" spans="1:23" s="8" customFormat="1" ht="12">
      <c r="A522" s="42">
        <f t="shared" si="443"/>
        <v>474</v>
      </c>
      <c r="B522" s="12" t="s">
        <v>470</v>
      </c>
      <c r="C522" s="12" t="s">
        <v>79</v>
      </c>
      <c r="D522" s="11" t="s">
        <v>27</v>
      </c>
      <c r="E522" s="11" t="s">
        <v>32</v>
      </c>
      <c r="F522" s="30">
        <v>44197</v>
      </c>
      <c r="G522" s="30">
        <v>44561</v>
      </c>
      <c r="H522" s="13">
        <v>40320</v>
      </c>
      <c r="I522" s="13">
        <v>487.81</v>
      </c>
      <c r="J522" s="13">
        <v>0</v>
      </c>
      <c r="K522" s="13">
        <f t="shared" si="434"/>
        <v>1157.184</v>
      </c>
      <c r="L522" s="19">
        <f t="shared" si="435"/>
        <v>2862.72</v>
      </c>
      <c r="M522" s="19">
        <f t="shared" si="436"/>
        <v>463.68</v>
      </c>
      <c r="N522" s="13">
        <f t="shared" si="437"/>
        <v>1225.7280000000001</v>
      </c>
      <c r="O522" s="19">
        <f t="shared" si="438"/>
        <v>2858.6880000000001</v>
      </c>
      <c r="P522" s="13"/>
      <c r="Q522" s="19">
        <f t="shared" si="439"/>
        <v>8568</v>
      </c>
      <c r="R522" s="19">
        <v>0</v>
      </c>
      <c r="S522" s="19">
        <f t="shared" si="440"/>
        <v>2870.7220000000002</v>
      </c>
      <c r="T522" s="19">
        <f t="shared" si="441"/>
        <v>6185.0879999999997</v>
      </c>
      <c r="U522" s="43">
        <f t="shared" si="442"/>
        <v>37449.277999999998</v>
      </c>
      <c r="V522" s="64"/>
      <c r="W522" s="64"/>
    </row>
    <row r="523" spans="1:23" s="8" customFormat="1" ht="12">
      <c r="A523" s="42">
        <f t="shared" si="443"/>
        <v>475</v>
      </c>
      <c r="B523" s="12" t="s">
        <v>471</v>
      </c>
      <c r="C523" s="12" t="s">
        <v>79</v>
      </c>
      <c r="D523" s="11" t="s">
        <v>27</v>
      </c>
      <c r="E523" s="11" t="s">
        <v>32</v>
      </c>
      <c r="F523" s="30">
        <v>44197</v>
      </c>
      <c r="G523" s="30">
        <v>44561</v>
      </c>
      <c r="H523" s="13">
        <v>30000</v>
      </c>
      <c r="I523" s="13">
        <v>0</v>
      </c>
      <c r="J523" s="13">
        <v>0</v>
      </c>
      <c r="K523" s="13">
        <f t="shared" si="434"/>
        <v>861</v>
      </c>
      <c r="L523" s="19">
        <f t="shared" si="435"/>
        <v>2130</v>
      </c>
      <c r="M523" s="19">
        <f t="shared" si="436"/>
        <v>345</v>
      </c>
      <c r="N523" s="13">
        <f t="shared" si="437"/>
        <v>912</v>
      </c>
      <c r="O523" s="19">
        <f t="shared" si="438"/>
        <v>2127</v>
      </c>
      <c r="P523" s="13"/>
      <c r="Q523" s="19">
        <f t="shared" si="439"/>
        <v>6375</v>
      </c>
      <c r="R523" s="19">
        <v>0</v>
      </c>
      <c r="S523" s="19">
        <f t="shared" si="440"/>
        <v>1773</v>
      </c>
      <c r="T523" s="19">
        <f t="shared" si="441"/>
        <v>4602</v>
      </c>
      <c r="U523" s="43">
        <f t="shared" si="442"/>
        <v>28227</v>
      </c>
      <c r="V523" s="64"/>
      <c r="W523" s="64"/>
    </row>
    <row r="524" spans="1:23" s="8" customFormat="1" ht="12">
      <c r="A524" s="42">
        <f t="shared" si="443"/>
        <v>476</v>
      </c>
      <c r="B524" s="12" t="s">
        <v>472</v>
      </c>
      <c r="C524" s="12" t="s">
        <v>79</v>
      </c>
      <c r="D524" s="11" t="s">
        <v>27</v>
      </c>
      <c r="E524" s="11" t="s">
        <v>31</v>
      </c>
      <c r="F524" s="30">
        <v>44197</v>
      </c>
      <c r="G524" s="30">
        <v>44561</v>
      </c>
      <c r="H524" s="13">
        <v>30000</v>
      </c>
      <c r="I524" s="13">
        <v>0</v>
      </c>
      <c r="J524" s="13">
        <v>0</v>
      </c>
      <c r="K524" s="13">
        <f t="shared" si="434"/>
        <v>861</v>
      </c>
      <c r="L524" s="19">
        <f t="shared" si="435"/>
        <v>2130</v>
      </c>
      <c r="M524" s="19">
        <f t="shared" si="436"/>
        <v>345</v>
      </c>
      <c r="N524" s="13">
        <f t="shared" si="437"/>
        <v>912</v>
      </c>
      <c r="O524" s="19">
        <f t="shared" si="438"/>
        <v>2127</v>
      </c>
      <c r="P524" s="13"/>
      <c r="Q524" s="19">
        <f t="shared" si="439"/>
        <v>6375</v>
      </c>
      <c r="R524" s="19">
        <v>0</v>
      </c>
      <c r="S524" s="19">
        <f t="shared" si="440"/>
        <v>1773</v>
      </c>
      <c r="T524" s="19">
        <f t="shared" si="441"/>
        <v>4602</v>
      </c>
      <c r="U524" s="43">
        <f t="shared" si="442"/>
        <v>28227</v>
      </c>
      <c r="V524" s="64"/>
      <c r="W524" s="64"/>
    </row>
    <row r="525" spans="1:23" s="8" customFormat="1" ht="12">
      <c r="A525" s="42">
        <f t="shared" si="443"/>
        <v>477</v>
      </c>
      <c r="B525" s="12" t="s">
        <v>473</v>
      </c>
      <c r="C525" s="12" t="s">
        <v>79</v>
      </c>
      <c r="D525" s="11" t="s">
        <v>27</v>
      </c>
      <c r="E525" s="11" t="s">
        <v>31</v>
      </c>
      <c r="F525" s="30">
        <v>44197</v>
      </c>
      <c r="G525" s="30">
        <v>44561</v>
      </c>
      <c r="H525" s="13">
        <v>90000</v>
      </c>
      <c r="I525" s="13">
        <v>9455.59</v>
      </c>
      <c r="J525" s="13">
        <v>0</v>
      </c>
      <c r="K525" s="13">
        <f t="shared" si="434"/>
        <v>2583</v>
      </c>
      <c r="L525" s="19">
        <f t="shared" si="435"/>
        <v>6389.9999999999991</v>
      </c>
      <c r="M525" s="19">
        <f t="shared" ref="M525" si="457">62400*1.15%</f>
        <v>717.6</v>
      </c>
      <c r="N525" s="13">
        <f t="shared" si="437"/>
        <v>2736</v>
      </c>
      <c r="O525" s="19">
        <f t="shared" si="438"/>
        <v>6381</v>
      </c>
      <c r="P525" s="13">
        <v>1190.1199999999999</v>
      </c>
      <c r="Q525" s="19">
        <f t="shared" si="439"/>
        <v>18807.599999999999</v>
      </c>
      <c r="R525" s="19">
        <v>0</v>
      </c>
      <c r="S525" s="19">
        <f t="shared" si="440"/>
        <v>15964.71</v>
      </c>
      <c r="T525" s="19">
        <f t="shared" si="441"/>
        <v>13488.599999999999</v>
      </c>
      <c r="U525" s="43">
        <f t="shared" si="442"/>
        <v>74035.290000000008</v>
      </c>
      <c r="V525" s="64"/>
      <c r="W525" s="64"/>
    </row>
    <row r="526" spans="1:23" s="8" customFormat="1" ht="12">
      <c r="A526" s="42">
        <f t="shared" si="443"/>
        <v>478</v>
      </c>
      <c r="B526" s="12" t="s">
        <v>474</v>
      </c>
      <c r="C526" s="12" t="s">
        <v>79</v>
      </c>
      <c r="D526" s="11" t="s">
        <v>27</v>
      </c>
      <c r="E526" s="11" t="s">
        <v>31</v>
      </c>
      <c r="F526" s="30">
        <v>44317</v>
      </c>
      <c r="G526" s="30">
        <v>44561</v>
      </c>
      <c r="H526" s="13">
        <v>18000</v>
      </c>
      <c r="I526" s="13">
        <v>0</v>
      </c>
      <c r="J526" s="13">
        <v>0</v>
      </c>
      <c r="K526" s="13">
        <f t="shared" ref="K526:K551" si="458">+H526*2.87%</f>
        <v>516.6</v>
      </c>
      <c r="L526" s="19">
        <f t="shared" ref="L526:L551" si="459">H526*7.1%</f>
        <v>1277.9999999999998</v>
      </c>
      <c r="M526" s="19">
        <f t="shared" ref="M526:M551" si="460">H526*1.15%</f>
        <v>207</v>
      </c>
      <c r="N526" s="13">
        <f t="shared" ref="N526:N551" si="461">+H526*3.04%</f>
        <v>547.20000000000005</v>
      </c>
      <c r="O526" s="19">
        <f t="shared" ref="O526:O551" si="462">H526*7.09%</f>
        <v>1276.2</v>
      </c>
      <c r="P526" s="13"/>
      <c r="Q526" s="19">
        <f t="shared" ref="Q526:Q551" si="463">K526+L526+M526+N526+O526</f>
        <v>3825</v>
      </c>
      <c r="R526" s="19">
        <v>0</v>
      </c>
      <c r="S526" s="19">
        <f t="shared" ref="S526:S551" si="464">+K526+N526+P526+R526+I526+J526</f>
        <v>1063.8000000000002</v>
      </c>
      <c r="T526" s="19">
        <f t="shared" ref="T526:T551" si="465">+O526+M526+L526</f>
        <v>2761.2</v>
      </c>
      <c r="U526" s="43">
        <f t="shared" ref="U526:U551" si="466">+H526-S526</f>
        <v>16936.2</v>
      </c>
      <c r="V526" s="64"/>
      <c r="W526" s="64"/>
    </row>
    <row r="527" spans="1:23" s="8" customFormat="1" ht="12">
      <c r="A527" s="42">
        <f t="shared" si="443"/>
        <v>479</v>
      </c>
      <c r="B527" s="12" t="s">
        <v>475</v>
      </c>
      <c r="C527" s="12" t="s">
        <v>79</v>
      </c>
      <c r="D527" s="11" t="s">
        <v>27</v>
      </c>
      <c r="E527" s="11" t="s">
        <v>32</v>
      </c>
      <c r="F527" s="30">
        <v>44197</v>
      </c>
      <c r="G527" s="30">
        <v>44561</v>
      </c>
      <c r="H527" s="13">
        <v>86000</v>
      </c>
      <c r="I527" s="13">
        <v>8812.2199999999993</v>
      </c>
      <c r="J527" s="13">
        <v>0</v>
      </c>
      <c r="K527" s="13">
        <f t="shared" si="458"/>
        <v>2468.1999999999998</v>
      </c>
      <c r="L527" s="19">
        <f t="shared" si="459"/>
        <v>6105.9999999999991</v>
      </c>
      <c r="M527" s="19">
        <f t="shared" ref="M527" si="467">62400*1.15%</f>
        <v>717.6</v>
      </c>
      <c r="N527" s="13">
        <f t="shared" si="461"/>
        <v>2614.4</v>
      </c>
      <c r="O527" s="19">
        <f t="shared" si="462"/>
        <v>6097.4000000000005</v>
      </c>
      <c r="P527" s="13"/>
      <c r="Q527" s="19">
        <f t="shared" si="463"/>
        <v>18003.599999999999</v>
      </c>
      <c r="R527" s="19">
        <v>0</v>
      </c>
      <c r="S527" s="19">
        <f t="shared" si="464"/>
        <v>13894.82</v>
      </c>
      <c r="T527" s="19">
        <f t="shared" si="465"/>
        <v>12921</v>
      </c>
      <c r="U527" s="43">
        <f t="shared" si="466"/>
        <v>72105.179999999993</v>
      </c>
      <c r="V527" s="64"/>
      <c r="W527" s="64"/>
    </row>
    <row r="528" spans="1:23" s="8" customFormat="1" ht="12">
      <c r="A528" s="42">
        <f t="shared" ref="A528:A551" si="468">A527+1</f>
        <v>480</v>
      </c>
      <c r="B528" s="12" t="s">
        <v>556</v>
      </c>
      <c r="C528" s="12" t="s">
        <v>79</v>
      </c>
      <c r="D528" s="11" t="s">
        <v>27</v>
      </c>
      <c r="E528" s="11" t="s">
        <v>32</v>
      </c>
      <c r="F528" s="30">
        <v>44440</v>
      </c>
      <c r="G528" s="30">
        <v>44561</v>
      </c>
      <c r="H528" s="13">
        <v>12000</v>
      </c>
      <c r="I528" s="13">
        <v>0</v>
      </c>
      <c r="J528" s="13"/>
      <c r="K528" s="13">
        <f t="shared" si="458"/>
        <v>344.4</v>
      </c>
      <c r="L528" s="19">
        <f t="shared" si="459"/>
        <v>851.99999999999989</v>
      </c>
      <c r="M528" s="19">
        <f t="shared" si="460"/>
        <v>138</v>
      </c>
      <c r="N528" s="13">
        <f t="shared" si="461"/>
        <v>364.8</v>
      </c>
      <c r="O528" s="19">
        <f t="shared" si="462"/>
        <v>850.80000000000007</v>
      </c>
      <c r="P528" s="13"/>
      <c r="Q528" s="19">
        <f t="shared" si="463"/>
        <v>2550</v>
      </c>
      <c r="R528" s="19">
        <v>0</v>
      </c>
      <c r="S528" s="19">
        <f t="shared" si="464"/>
        <v>709.2</v>
      </c>
      <c r="T528" s="19">
        <f t="shared" si="465"/>
        <v>1840.8</v>
      </c>
      <c r="U528" s="43">
        <f t="shared" si="466"/>
        <v>11290.8</v>
      </c>
      <c r="V528" s="64"/>
      <c r="W528" s="64"/>
    </row>
    <row r="529" spans="1:23" s="8" customFormat="1" ht="12">
      <c r="A529" s="42">
        <f t="shared" si="468"/>
        <v>481</v>
      </c>
      <c r="B529" s="12" t="s">
        <v>476</v>
      </c>
      <c r="C529" s="12" t="s">
        <v>79</v>
      </c>
      <c r="D529" s="11" t="s">
        <v>27</v>
      </c>
      <c r="E529" s="11" t="s">
        <v>32</v>
      </c>
      <c r="F529" s="30">
        <v>44197</v>
      </c>
      <c r="G529" s="30">
        <v>44561</v>
      </c>
      <c r="H529" s="13">
        <v>30000</v>
      </c>
      <c r="I529" s="13">
        <v>0</v>
      </c>
      <c r="J529" s="13">
        <v>0</v>
      </c>
      <c r="K529" s="13">
        <f t="shared" si="458"/>
        <v>861</v>
      </c>
      <c r="L529" s="19">
        <f t="shared" si="459"/>
        <v>2130</v>
      </c>
      <c r="M529" s="19">
        <f t="shared" si="460"/>
        <v>345</v>
      </c>
      <c r="N529" s="13">
        <f t="shared" si="461"/>
        <v>912</v>
      </c>
      <c r="O529" s="19">
        <f t="shared" si="462"/>
        <v>2127</v>
      </c>
      <c r="P529" s="13"/>
      <c r="Q529" s="19">
        <f t="shared" si="463"/>
        <v>6375</v>
      </c>
      <c r="R529" s="19">
        <v>0</v>
      </c>
      <c r="S529" s="19">
        <f t="shared" si="464"/>
        <v>1773</v>
      </c>
      <c r="T529" s="19">
        <f t="shared" si="465"/>
        <v>4602</v>
      </c>
      <c r="U529" s="43">
        <f t="shared" si="466"/>
        <v>28227</v>
      </c>
      <c r="V529" s="64"/>
      <c r="W529" s="64"/>
    </row>
    <row r="530" spans="1:23" s="8" customFormat="1" ht="12">
      <c r="A530" s="42">
        <f t="shared" si="468"/>
        <v>482</v>
      </c>
      <c r="B530" s="12" t="s">
        <v>477</v>
      </c>
      <c r="C530" s="12" t="s">
        <v>79</v>
      </c>
      <c r="D530" s="11" t="s">
        <v>27</v>
      </c>
      <c r="E530" s="11" t="s">
        <v>31</v>
      </c>
      <c r="F530" s="30">
        <v>44197</v>
      </c>
      <c r="G530" s="30">
        <v>44561</v>
      </c>
      <c r="H530" s="13">
        <v>48000</v>
      </c>
      <c r="I530" s="13">
        <v>1571.73</v>
      </c>
      <c r="J530" s="13">
        <v>0</v>
      </c>
      <c r="K530" s="13">
        <f t="shared" si="458"/>
        <v>1377.6</v>
      </c>
      <c r="L530" s="19">
        <f t="shared" si="459"/>
        <v>3407.9999999999995</v>
      </c>
      <c r="M530" s="19">
        <f t="shared" si="460"/>
        <v>552</v>
      </c>
      <c r="N530" s="13">
        <f t="shared" si="461"/>
        <v>1459.2</v>
      </c>
      <c r="O530" s="19">
        <f t="shared" si="462"/>
        <v>3403.2000000000003</v>
      </c>
      <c r="P530" s="13"/>
      <c r="Q530" s="19">
        <f t="shared" si="463"/>
        <v>10200</v>
      </c>
      <c r="R530" s="19">
        <v>0</v>
      </c>
      <c r="S530" s="19">
        <f t="shared" si="464"/>
        <v>4408.5300000000007</v>
      </c>
      <c r="T530" s="19">
        <f t="shared" si="465"/>
        <v>7363.2</v>
      </c>
      <c r="U530" s="43">
        <f t="shared" si="466"/>
        <v>43591.47</v>
      </c>
      <c r="V530" s="64"/>
      <c r="W530" s="64"/>
    </row>
    <row r="531" spans="1:23" s="8" customFormat="1" ht="12">
      <c r="A531" s="42">
        <f t="shared" si="468"/>
        <v>483</v>
      </c>
      <c r="B531" s="12" t="s">
        <v>478</v>
      </c>
      <c r="C531" s="12" t="s">
        <v>79</v>
      </c>
      <c r="D531" s="11" t="s">
        <v>27</v>
      </c>
      <c r="E531" s="11" t="s">
        <v>31</v>
      </c>
      <c r="F531" s="30">
        <v>44197</v>
      </c>
      <c r="G531" s="30">
        <v>44561</v>
      </c>
      <c r="H531" s="13">
        <v>19200</v>
      </c>
      <c r="I531" s="13">
        <v>0</v>
      </c>
      <c r="J531" s="13">
        <v>0</v>
      </c>
      <c r="K531" s="13">
        <f t="shared" si="458"/>
        <v>551.04</v>
      </c>
      <c r="L531" s="19">
        <f t="shared" si="459"/>
        <v>1363.1999999999998</v>
      </c>
      <c r="M531" s="19">
        <f t="shared" si="460"/>
        <v>220.79999999999998</v>
      </c>
      <c r="N531" s="13">
        <f t="shared" si="461"/>
        <v>583.67999999999995</v>
      </c>
      <c r="O531" s="19">
        <f t="shared" si="462"/>
        <v>1361.2800000000002</v>
      </c>
      <c r="P531" s="13"/>
      <c r="Q531" s="19">
        <f t="shared" si="463"/>
        <v>4080</v>
      </c>
      <c r="R531" s="19">
        <v>0</v>
      </c>
      <c r="S531" s="19">
        <f t="shared" si="464"/>
        <v>1134.7199999999998</v>
      </c>
      <c r="T531" s="19">
        <f t="shared" si="465"/>
        <v>2945.2799999999997</v>
      </c>
      <c r="U531" s="43">
        <f t="shared" si="466"/>
        <v>18065.28</v>
      </c>
      <c r="V531" s="64"/>
      <c r="W531" s="64"/>
    </row>
    <row r="532" spans="1:23" s="8" customFormat="1" ht="12">
      <c r="A532" s="42">
        <f t="shared" si="468"/>
        <v>484</v>
      </c>
      <c r="B532" s="12" t="s">
        <v>479</v>
      </c>
      <c r="C532" s="12" t="s">
        <v>79</v>
      </c>
      <c r="D532" s="11" t="s">
        <v>27</v>
      </c>
      <c r="E532" s="11" t="s">
        <v>32</v>
      </c>
      <c r="F532" s="30">
        <v>44317</v>
      </c>
      <c r="G532" s="30">
        <v>44561</v>
      </c>
      <c r="H532" s="13">
        <v>90000</v>
      </c>
      <c r="I532" s="13">
        <v>9753.1200000000008</v>
      </c>
      <c r="J532" s="13">
        <v>0</v>
      </c>
      <c r="K532" s="13">
        <f t="shared" si="458"/>
        <v>2583</v>
      </c>
      <c r="L532" s="19">
        <f t="shared" si="459"/>
        <v>6389.9999999999991</v>
      </c>
      <c r="M532" s="19">
        <f t="shared" ref="M532" si="469">62400*1.15%</f>
        <v>717.6</v>
      </c>
      <c r="N532" s="13">
        <f t="shared" si="461"/>
        <v>2736</v>
      </c>
      <c r="O532" s="19">
        <f t="shared" si="462"/>
        <v>6381</v>
      </c>
      <c r="P532" s="13"/>
      <c r="Q532" s="19">
        <f t="shared" si="463"/>
        <v>18807.599999999999</v>
      </c>
      <c r="R532" s="19">
        <v>39750.58</v>
      </c>
      <c r="S532" s="19">
        <f t="shared" si="464"/>
        <v>54822.700000000004</v>
      </c>
      <c r="T532" s="19">
        <f t="shared" si="465"/>
        <v>13488.599999999999</v>
      </c>
      <c r="U532" s="43">
        <f t="shared" si="466"/>
        <v>35177.299999999996</v>
      </c>
      <c r="V532" s="64"/>
      <c r="W532" s="64"/>
    </row>
    <row r="533" spans="1:23" s="8" customFormat="1" ht="12">
      <c r="A533" s="42">
        <f t="shared" si="468"/>
        <v>485</v>
      </c>
      <c r="B533" s="12" t="s">
        <v>480</v>
      </c>
      <c r="C533" s="12" t="s">
        <v>79</v>
      </c>
      <c r="D533" s="11" t="s">
        <v>27</v>
      </c>
      <c r="E533" s="11" t="s">
        <v>32</v>
      </c>
      <c r="F533" s="30">
        <v>44197</v>
      </c>
      <c r="G533" s="30">
        <v>44561</v>
      </c>
      <c r="H533" s="13">
        <v>104400</v>
      </c>
      <c r="I533" s="13">
        <v>13140.36</v>
      </c>
      <c r="J533" s="13">
        <v>0</v>
      </c>
      <c r="K533" s="13">
        <f t="shared" si="458"/>
        <v>2996.28</v>
      </c>
      <c r="L533" s="19">
        <f t="shared" si="459"/>
        <v>7412.4</v>
      </c>
      <c r="M533" s="19">
        <f t="shared" ref="M533" si="470">62400*1.15%</f>
        <v>717.6</v>
      </c>
      <c r="N533" s="13">
        <f t="shared" si="461"/>
        <v>3173.76</v>
      </c>
      <c r="O533" s="19">
        <f t="shared" si="462"/>
        <v>7401.96</v>
      </c>
      <c r="P533" s="13"/>
      <c r="Q533" s="19">
        <f t="shared" si="463"/>
        <v>21702</v>
      </c>
      <c r="R533" s="19">
        <v>0</v>
      </c>
      <c r="S533" s="19">
        <f t="shared" si="464"/>
        <v>19310.400000000001</v>
      </c>
      <c r="T533" s="19">
        <f t="shared" si="465"/>
        <v>15531.96</v>
      </c>
      <c r="U533" s="43">
        <f t="shared" si="466"/>
        <v>85089.600000000006</v>
      </c>
      <c r="V533" s="64"/>
      <c r="W533" s="64"/>
    </row>
    <row r="534" spans="1:23" s="8" customFormat="1" ht="12">
      <c r="A534" s="42">
        <f t="shared" si="468"/>
        <v>486</v>
      </c>
      <c r="B534" s="12" t="s">
        <v>558</v>
      </c>
      <c r="C534" s="12" t="s">
        <v>79</v>
      </c>
      <c r="D534" s="11" t="s">
        <v>27</v>
      </c>
      <c r="E534" s="11" t="s">
        <v>31</v>
      </c>
      <c r="F534" s="30">
        <v>44440</v>
      </c>
      <c r="G534" s="30">
        <v>44561</v>
      </c>
      <c r="H534" s="13">
        <v>18000</v>
      </c>
      <c r="I534" s="13">
        <v>0</v>
      </c>
      <c r="J534" s="13"/>
      <c r="K534" s="13">
        <f t="shared" si="458"/>
        <v>516.6</v>
      </c>
      <c r="L534" s="19">
        <f t="shared" si="459"/>
        <v>1277.9999999999998</v>
      </c>
      <c r="M534" s="19">
        <f t="shared" si="460"/>
        <v>207</v>
      </c>
      <c r="N534" s="13">
        <f t="shared" si="461"/>
        <v>547.20000000000005</v>
      </c>
      <c r="O534" s="19">
        <f t="shared" si="462"/>
        <v>1276.2</v>
      </c>
      <c r="P534" s="13"/>
      <c r="Q534" s="19">
        <f t="shared" si="463"/>
        <v>3825</v>
      </c>
      <c r="R534" s="19">
        <v>0</v>
      </c>
      <c r="S534" s="19">
        <f t="shared" si="464"/>
        <v>1063.8000000000002</v>
      </c>
      <c r="T534" s="19">
        <f t="shared" si="465"/>
        <v>2761.2</v>
      </c>
      <c r="U534" s="43">
        <f t="shared" si="466"/>
        <v>16936.2</v>
      </c>
      <c r="V534" s="64"/>
      <c r="W534" s="64"/>
    </row>
    <row r="535" spans="1:23" s="8" customFormat="1" ht="12">
      <c r="A535" s="42">
        <f t="shared" si="468"/>
        <v>487</v>
      </c>
      <c r="B535" s="12" t="s">
        <v>481</v>
      </c>
      <c r="C535" s="12" t="s">
        <v>79</v>
      </c>
      <c r="D535" s="11" t="s">
        <v>27</v>
      </c>
      <c r="E535" s="11" t="s">
        <v>31</v>
      </c>
      <c r="F535" s="30">
        <v>44197</v>
      </c>
      <c r="G535" s="30">
        <v>44561</v>
      </c>
      <c r="H535" s="13">
        <v>36000</v>
      </c>
      <c r="I535" s="13">
        <v>0</v>
      </c>
      <c r="J535" s="13">
        <v>0</v>
      </c>
      <c r="K535" s="13">
        <f t="shared" si="458"/>
        <v>1033.2</v>
      </c>
      <c r="L535" s="19">
        <f t="shared" si="459"/>
        <v>2555.9999999999995</v>
      </c>
      <c r="M535" s="19">
        <f t="shared" si="460"/>
        <v>414</v>
      </c>
      <c r="N535" s="13">
        <f t="shared" si="461"/>
        <v>1094.4000000000001</v>
      </c>
      <c r="O535" s="19">
        <f t="shared" si="462"/>
        <v>2552.4</v>
      </c>
      <c r="P535" s="13"/>
      <c r="Q535" s="19">
        <f t="shared" si="463"/>
        <v>7650</v>
      </c>
      <c r="R535" s="19">
        <v>0</v>
      </c>
      <c r="S535" s="19">
        <f t="shared" si="464"/>
        <v>2127.6000000000004</v>
      </c>
      <c r="T535" s="19">
        <f t="shared" si="465"/>
        <v>5522.4</v>
      </c>
      <c r="U535" s="43">
        <f t="shared" si="466"/>
        <v>33872.400000000001</v>
      </c>
      <c r="V535" s="64"/>
      <c r="W535" s="64"/>
    </row>
    <row r="536" spans="1:23" s="8" customFormat="1" ht="12">
      <c r="A536" s="42">
        <f t="shared" si="468"/>
        <v>488</v>
      </c>
      <c r="B536" s="12" t="s">
        <v>482</v>
      </c>
      <c r="C536" s="12" t="s">
        <v>79</v>
      </c>
      <c r="D536" s="11" t="s">
        <v>27</v>
      </c>
      <c r="E536" s="11" t="s">
        <v>31</v>
      </c>
      <c r="F536" s="30">
        <v>44197</v>
      </c>
      <c r="G536" s="30">
        <v>44561</v>
      </c>
      <c r="H536" s="13">
        <v>90000</v>
      </c>
      <c r="I536" s="13">
        <v>9753.1200000000008</v>
      </c>
      <c r="J536" s="13">
        <v>0</v>
      </c>
      <c r="K536" s="13">
        <f t="shared" si="458"/>
        <v>2583</v>
      </c>
      <c r="L536" s="19">
        <f t="shared" si="459"/>
        <v>6389.9999999999991</v>
      </c>
      <c r="M536" s="19">
        <f t="shared" ref="M536" si="471">62400*1.15%</f>
        <v>717.6</v>
      </c>
      <c r="N536" s="13">
        <f t="shared" si="461"/>
        <v>2736</v>
      </c>
      <c r="O536" s="19">
        <f t="shared" si="462"/>
        <v>6381</v>
      </c>
      <c r="P536" s="13"/>
      <c r="Q536" s="19">
        <f t="shared" si="463"/>
        <v>18807.599999999999</v>
      </c>
      <c r="R536" s="19">
        <v>0</v>
      </c>
      <c r="S536" s="19">
        <f t="shared" si="464"/>
        <v>15072.12</v>
      </c>
      <c r="T536" s="19">
        <f t="shared" si="465"/>
        <v>13488.599999999999</v>
      </c>
      <c r="U536" s="43">
        <f t="shared" si="466"/>
        <v>74927.88</v>
      </c>
      <c r="V536" s="64"/>
      <c r="W536" s="64"/>
    </row>
    <row r="537" spans="1:23" s="8" customFormat="1" ht="12">
      <c r="A537" s="42">
        <f t="shared" si="468"/>
        <v>489</v>
      </c>
      <c r="B537" s="12" t="s">
        <v>483</v>
      </c>
      <c r="C537" s="12" t="s">
        <v>79</v>
      </c>
      <c r="D537" s="11" t="s">
        <v>27</v>
      </c>
      <c r="E537" s="11" t="s">
        <v>32</v>
      </c>
      <c r="F537" s="30">
        <v>44197</v>
      </c>
      <c r="G537" s="30">
        <v>44561</v>
      </c>
      <c r="H537" s="13">
        <v>38000</v>
      </c>
      <c r="I537" s="13">
        <v>0</v>
      </c>
      <c r="J537" s="13">
        <v>0</v>
      </c>
      <c r="K537" s="13">
        <f t="shared" si="458"/>
        <v>1090.5999999999999</v>
      </c>
      <c r="L537" s="19">
        <f t="shared" si="459"/>
        <v>2697.9999999999995</v>
      </c>
      <c r="M537" s="19">
        <f t="shared" si="460"/>
        <v>437</v>
      </c>
      <c r="N537" s="13">
        <f t="shared" si="461"/>
        <v>1155.2</v>
      </c>
      <c r="O537" s="19">
        <f t="shared" si="462"/>
        <v>2694.2000000000003</v>
      </c>
      <c r="P537" s="13"/>
      <c r="Q537" s="19">
        <f t="shared" si="463"/>
        <v>8075</v>
      </c>
      <c r="R537" s="19">
        <v>0</v>
      </c>
      <c r="S537" s="19">
        <f t="shared" si="464"/>
        <v>2245.8000000000002</v>
      </c>
      <c r="T537" s="19">
        <f t="shared" si="465"/>
        <v>5829.2</v>
      </c>
      <c r="U537" s="43">
        <f t="shared" si="466"/>
        <v>35754.199999999997</v>
      </c>
      <c r="V537" s="64"/>
      <c r="W537" s="64"/>
    </row>
    <row r="538" spans="1:23" s="8" customFormat="1" ht="12">
      <c r="A538" s="42">
        <f t="shared" si="468"/>
        <v>490</v>
      </c>
      <c r="B538" s="12" t="s">
        <v>484</v>
      </c>
      <c r="C538" s="12" t="s">
        <v>79</v>
      </c>
      <c r="D538" s="11" t="s">
        <v>27</v>
      </c>
      <c r="E538" s="11" t="s">
        <v>32</v>
      </c>
      <c r="F538" s="30">
        <v>44197</v>
      </c>
      <c r="G538" s="30">
        <v>44561</v>
      </c>
      <c r="H538" s="13">
        <v>32000</v>
      </c>
      <c r="I538" s="13">
        <v>0</v>
      </c>
      <c r="J538" s="13">
        <v>0</v>
      </c>
      <c r="K538" s="13">
        <f t="shared" si="458"/>
        <v>918.4</v>
      </c>
      <c r="L538" s="19">
        <f t="shared" si="459"/>
        <v>2272</v>
      </c>
      <c r="M538" s="19">
        <f t="shared" si="460"/>
        <v>368</v>
      </c>
      <c r="N538" s="13">
        <f t="shared" si="461"/>
        <v>972.8</v>
      </c>
      <c r="O538" s="19">
        <f t="shared" si="462"/>
        <v>2268.8000000000002</v>
      </c>
      <c r="P538" s="13"/>
      <c r="Q538" s="19">
        <f t="shared" si="463"/>
        <v>6800</v>
      </c>
      <c r="R538" s="19">
        <v>0</v>
      </c>
      <c r="S538" s="19">
        <f t="shared" si="464"/>
        <v>1891.1999999999998</v>
      </c>
      <c r="T538" s="19">
        <f t="shared" si="465"/>
        <v>4908.8</v>
      </c>
      <c r="U538" s="43">
        <f t="shared" si="466"/>
        <v>30108.799999999999</v>
      </c>
      <c r="V538" s="64"/>
      <c r="W538" s="64"/>
    </row>
    <row r="539" spans="1:23" s="8" customFormat="1" ht="12">
      <c r="A539" s="42">
        <f t="shared" si="468"/>
        <v>491</v>
      </c>
      <c r="B539" s="12" t="s">
        <v>485</v>
      </c>
      <c r="C539" s="12" t="s">
        <v>79</v>
      </c>
      <c r="D539" s="11" t="s">
        <v>27</v>
      </c>
      <c r="E539" s="11" t="s">
        <v>32</v>
      </c>
      <c r="F539" s="30">
        <v>44197</v>
      </c>
      <c r="G539" s="30">
        <v>44561</v>
      </c>
      <c r="H539" s="13">
        <v>62000</v>
      </c>
      <c r="I539" s="13">
        <v>0</v>
      </c>
      <c r="J539" s="13">
        <v>0</v>
      </c>
      <c r="K539" s="13">
        <f t="shared" si="458"/>
        <v>1779.4</v>
      </c>
      <c r="L539" s="19">
        <f t="shared" si="459"/>
        <v>4402</v>
      </c>
      <c r="M539" s="19">
        <f t="shared" si="460"/>
        <v>713</v>
      </c>
      <c r="N539" s="13">
        <f t="shared" si="461"/>
        <v>1884.8</v>
      </c>
      <c r="O539" s="19">
        <f t="shared" si="462"/>
        <v>4395.8</v>
      </c>
      <c r="P539" s="13"/>
      <c r="Q539" s="19">
        <f t="shared" si="463"/>
        <v>13175</v>
      </c>
      <c r="R539" s="19">
        <v>3723.23</v>
      </c>
      <c r="S539" s="19">
        <f t="shared" si="464"/>
        <v>7387.43</v>
      </c>
      <c r="T539" s="19">
        <f t="shared" si="465"/>
        <v>9510.7999999999993</v>
      </c>
      <c r="U539" s="43">
        <f t="shared" si="466"/>
        <v>54612.57</v>
      </c>
      <c r="V539" s="64"/>
      <c r="W539" s="64"/>
    </row>
    <row r="540" spans="1:23" s="8" customFormat="1" ht="12">
      <c r="A540" s="42">
        <f t="shared" si="468"/>
        <v>492</v>
      </c>
      <c r="B540" s="12" t="s">
        <v>486</v>
      </c>
      <c r="C540" s="12" t="s">
        <v>79</v>
      </c>
      <c r="D540" s="11" t="s">
        <v>27</v>
      </c>
      <c r="E540" s="11" t="s">
        <v>31</v>
      </c>
      <c r="F540" s="30">
        <v>44197</v>
      </c>
      <c r="G540" s="30">
        <v>44561</v>
      </c>
      <c r="H540" s="13">
        <v>12000</v>
      </c>
      <c r="I540" s="13">
        <v>0</v>
      </c>
      <c r="J540" s="13">
        <v>0</v>
      </c>
      <c r="K540" s="13">
        <f t="shared" si="458"/>
        <v>344.4</v>
      </c>
      <c r="L540" s="19">
        <f t="shared" si="459"/>
        <v>851.99999999999989</v>
      </c>
      <c r="M540" s="19">
        <f t="shared" si="460"/>
        <v>138</v>
      </c>
      <c r="N540" s="13">
        <f t="shared" si="461"/>
        <v>364.8</v>
      </c>
      <c r="O540" s="19">
        <f t="shared" si="462"/>
        <v>850.80000000000007</v>
      </c>
      <c r="P540" s="13"/>
      <c r="Q540" s="19">
        <f t="shared" si="463"/>
        <v>2550</v>
      </c>
      <c r="R540" s="19">
        <v>0</v>
      </c>
      <c r="S540" s="19">
        <f t="shared" si="464"/>
        <v>709.2</v>
      </c>
      <c r="T540" s="19">
        <f t="shared" si="465"/>
        <v>1840.8</v>
      </c>
      <c r="U540" s="43">
        <f t="shared" si="466"/>
        <v>11290.8</v>
      </c>
      <c r="V540" s="64"/>
      <c r="W540" s="64"/>
    </row>
    <row r="541" spans="1:23" s="8" customFormat="1" ht="12">
      <c r="A541" s="42">
        <f t="shared" si="468"/>
        <v>493</v>
      </c>
      <c r="B541" s="12" t="s">
        <v>487</v>
      </c>
      <c r="C541" s="12" t="s">
        <v>79</v>
      </c>
      <c r="D541" s="11" t="s">
        <v>27</v>
      </c>
      <c r="E541" s="11" t="s">
        <v>31</v>
      </c>
      <c r="F541" s="30">
        <v>44197</v>
      </c>
      <c r="G541" s="30">
        <v>44561</v>
      </c>
      <c r="H541" s="13">
        <v>28800</v>
      </c>
      <c r="I541" s="13">
        <v>0</v>
      </c>
      <c r="J541" s="13">
        <v>0</v>
      </c>
      <c r="K541" s="13">
        <f t="shared" si="458"/>
        <v>826.56</v>
      </c>
      <c r="L541" s="19">
        <f t="shared" si="459"/>
        <v>2044.7999999999997</v>
      </c>
      <c r="M541" s="19">
        <f t="shared" si="460"/>
        <v>331.2</v>
      </c>
      <c r="N541" s="13">
        <f t="shared" si="461"/>
        <v>875.52</v>
      </c>
      <c r="O541" s="19">
        <f t="shared" si="462"/>
        <v>2041.92</v>
      </c>
      <c r="P541" s="13"/>
      <c r="Q541" s="19">
        <f t="shared" si="463"/>
        <v>6120</v>
      </c>
      <c r="R541" s="19">
        <v>0</v>
      </c>
      <c r="S541" s="19">
        <f t="shared" si="464"/>
        <v>1702.08</v>
      </c>
      <c r="T541" s="19">
        <f t="shared" si="465"/>
        <v>4417.92</v>
      </c>
      <c r="U541" s="43">
        <f t="shared" si="466"/>
        <v>27097.919999999998</v>
      </c>
      <c r="V541" s="64"/>
      <c r="W541" s="64"/>
    </row>
    <row r="542" spans="1:23" s="8" customFormat="1" ht="12">
      <c r="A542" s="42">
        <f t="shared" si="468"/>
        <v>494</v>
      </c>
      <c r="B542" s="12" t="s">
        <v>559</v>
      </c>
      <c r="C542" s="12" t="s">
        <v>79</v>
      </c>
      <c r="D542" s="11" t="s">
        <v>27</v>
      </c>
      <c r="E542" s="11" t="s">
        <v>32</v>
      </c>
      <c r="F542" s="30">
        <v>44440</v>
      </c>
      <c r="G542" s="30">
        <v>44561</v>
      </c>
      <c r="H542" s="13">
        <v>18000</v>
      </c>
      <c r="I542" s="13">
        <v>0</v>
      </c>
      <c r="J542" s="13"/>
      <c r="K542" s="13">
        <f t="shared" si="458"/>
        <v>516.6</v>
      </c>
      <c r="L542" s="19">
        <f t="shared" si="459"/>
        <v>1277.9999999999998</v>
      </c>
      <c r="M542" s="19">
        <f t="shared" si="460"/>
        <v>207</v>
      </c>
      <c r="N542" s="13">
        <f t="shared" si="461"/>
        <v>547.20000000000005</v>
      </c>
      <c r="O542" s="19">
        <f t="shared" si="462"/>
        <v>1276.2</v>
      </c>
      <c r="P542" s="13"/>
      <c r="Q542" s="19">
        <f t="shared" si="463"/>
        <v>3825</v>
      </c>
      <c r="R542" s="19">
        <v>0</v>
      </c>
      <c r="S542" s="19">
        <f t="shared" si="464"/>
        <v>1063.8000000000002</v>
      </c>
      <c r="T542" s="19">
        <f t="shared" si="465"/>
        <v>2761.2</v>
      </c>
      <c r="U542" s="43">
        <f t="shared" si="466"/>
        <v>16936.2</v>
      </c>
      <c r="V542" s="64"/>
      <c r="W542" s="64"/>
    </row>
    <row r="543" spans="1:23" s="8" customFormat="1" ht="12">
      <c r="A543" s="42">
        <f t="shared" si="468"/>
        <v>495</v>
      </c>
      <c r="B543" s="12" t="s">
        <v>488</v>
      </c>
      <c r="C543" s="12" t="s">
        <v>79</v>
      </c>
      <c r="D543" s="11" t="s">
        <v>27</v>
      </c>
      <c r="E543" s="11" t="s">
        <v>32</v>
      </c>
      <c r="F543" s="30">
        <v>44197</v>
      </c>
      <c r="G543" s="30">
        <v>44561</v>
      </c>
      <c r="H543" s="13">
        <v>30000</v>
      </c>
      <c r="I543" s="13">
        <v>0</v>
      </c>
      <c r="J543" s="13">
        <v>0</v>
      </c>
      <c r="K543" s="13">
        <f t="shared" si="458"/>
        <v>861</v>
      </c>
      <c r="L543" s="19">
        <f t="shared" si="459"/>
        <v>2130</v>
      </c>
      <c r="M543" s="19">
        <f t="shared" si="460"/>
        <v>345</v>
      </c>
      <c r="N543" s="13">
        <f t="shared" si="461"/>
        <v>912</v>
      </c>
      <c r="O543" s="19">
        <f t="shared" si="462"/>
        <v>2127</v>
      </c>
      <c r="P543" s="13"/>
      <c r="Q543" s="19">
        <f t="shared" si="463"/>
        <v>6375</v>
      </c>
      <c r="R543" s="19">
        <v>0</v>
      </c>
      <c r="S543" s="19">
        <f t="shared" si="464"/>
        <v>1773</v>
      </c>
      <c r="T543" s="19">
        <f t="shared" si="465"/>
        <v>4602</v>
      </c>
      <c r="U543" s="43">
        <f t="shared" si="466"/>
        <v>28227</v>
      </c>
      <c r="V543" s="64"/>
      <c r="W543" s="64"/>
    </row>
    <row r="544" spans="1:23" s="8" customFormat="1" ht="12">
      <c r="A544" s="42">
        <f t="shared" si="468"/>
        <v>496</v>
      </c>
      <c r="B544" s="12" t="s">
        <v>489</v>
      </c>
      <c r="C544" s="12" t="s">
        <v>79</v>
      </c>
      <c r="D544" s="11" t="s">
        <v>27</v>
      </c>
      <c r="E544" s="11" t="s">
        <v>32</v>
      </c>
      <c r="F544" s="30">
        <v>44197</v>
      </c>
      <c r="G544" s="30">
        <v>44561</v>
      </c>
      <c r="H544" s="13">
        <v>30000</v>
      </c>
      <c r="I544" s="13">
        <v>0</v>
      </c>
      <c r="J544" s="13">
        <v>0</v>
      </c>
      <c r="K544" s="13">
        <f t="shared" si="458"/>
        <v>861</v>
      </c>
      <c r="L544" s="19">
        <f t="shared" si="459"/>
        <v>2130</v>
      </c>
      <c r="M544" s="19">
        <f t="shared" si="460"/>
        <v>345</v>
      </c>
      <c r="N544" s="13">
        <f t="shared" si="461"/>
        <v>912</v>
      </c>
      <c r="O544" s="19">
        <f t="shared" si="462"/>
        <v>2127</v>
      </c>
      <c r="P544" s="13"/>
      <c r="Q544" s="19">
        <f t="shared" si="463"/>
        <v>6375</v>
      </c>
      <c r="R544" s="19">
        <v>0</v>
      </c>
      <c r="S544" s="19">
        <f t="shared" si="464"/>
        <v>1773</v>
      </c>
      <c r="T544" s="19">
        <f t="shared" si="465"/>
        <v>4602</v>
      </c>
      <c r="U544" s="43">
        <f t="shared" si="466"/>
        <v>28227</v>
      </c>
      <c r="V544" s="64"/>
      <c r="W544" s="64"/>
    </row>
    <row r="545" spans="1:23" s="8" customFormat="1" ht="12">
      <c r="A545" s="42">
        <f t="shared" si="468"/>
        <v>497</v>
      </c>
      <c r="B545" s="12" t="s">
        <v>490</v>
      </c>
      <c r="C545" s="12" t="s">
        <v>79</v>
      </c>
      <c r="D545" s="11" t="s">
        <v>27</v>
      </c>
      <c r="E545" s="11" t="s">
        <v>32</v>
      </c>
      <c r="F545" s="30">
        <v>44197</v>
      </c>
      <c r="G545" s="30">
        <v>44561</v>
      </c>
      <c r="H545" s="13">
        <v>44000</v>
      </c>
      <c r="I545" s="13">
        <v>0</v>
      </c>
      <c r="J545" s="13">
        <v>0</v>
      </c>
      <c r="K545" s="13">
        <f t="shared" si="458"/>
        <v>1262.8</v>
      </c>
      <c r="L545" s="19">
        <f t="shared" si="459"/>
        <v>3123.9999999999995</v>
      </c>
      <c r="M545" s="19">
        <f t="shared" si="460"/>
        <v>506</v>
      </c>
      <c r="N545" s="13">
        <f t="shared" si="461"/>
        <v>1337.6</v>
      </c>
      <c r="O545" s="19">
        <f t="shared" si="462"/>
        <v>3119.6000000000004</v>
      </c>
      <c r="P545" s="13"/>
      <c r="Q545" s="19">
        <f t="shared" si="463"/>
        <v>9350</v>
      </c>
      <c r="R545" s="19">
        <v>0</v>
      </c>
      <c r="S545" s="19">
        <f t="shared" si="464"/>
        <v>2600.3999999999996</v>
      </c>
      <c r="T545" s="19">
        <f t="shared" si="465"/>
        <v>6749.6</v>
      </c>
      <c r="U545" s="43">
        <f t="shared" si="466"/>
        <v>41399.599999999999</v>
      </c>
      <c r="V545" s="64"/>
      <c r="W545" s="64"/>
    </row>
    <row r="546" spans="1:23" s="8" customFormat="1" ht="12">
      <c r="A546" s="42">
        <f t="shared" si="468"/>
        <v>498</v>
      </c>
      <c r="B546" s="12" t="s">
        <v>491</v>
      </c>
      <c r="C546" s="12" t="s">
        <v>79</v>
      </c>
      <c r="D546" s="11" t="s">
        <v>27</v>
      </c>
      <c r="E546" s="11" t="s">
        <v>31</v>
      </c>
      <c r="F546" s="30">
        <v>44197</v>
      </c>
      <c r="G546" s="30">
        <v>44561</v>
      </c>
      <c r="H546" s="13">
        <v>32000</v>
      </c>
      <c r="I546" s="13">
        <v>0</v>
      </c>
      <c r="J546" s="13">
        <v>0</v>
      </c>
      <c r="K546" s="13">
        <f t="shared" si="458"/>
        <v>918.4</v>
      </c>
      <c r="L546" s="19">
        <f t="shared" si="459"/>
        <v>2272</v>
      </c>
      <c r="M546" s="19">
        <f t="shared" si="460"/>
        <v>368</v>
      </c>
      <c r="N546" s="13">
        <f t="shared" si="461"/>
        <v>972.8</v>
      </c>
      <c r="O546" s="19">
        <f t="shared" si="462"/>
        <v>2268.8000000000002</v>
      </c>
      <c r="P546" s="13"/>
      <c r="Q546" s="19">
        <f t="shared" si="463"/>
        <v>6800</v>
      </c>
      <c r="R546" s="19">
        <v>0</v>
      </c>
      <c r="S546" s="19">
        <f t="shared" si="464"/>
        <v>1891.1999999999998</v>
      </c>
      <c r="T546" s="19">
        <f t="shared" si="465"/>
        <v>4908.8</v>
      </c>
      <c r="U546" s="43">
        <f t="shared" si="466"/>
        <v>30108.799999999999</v>
      </c>
      <c r="V546" s="64"/>
      <c r="W546" s="64"/>
    </row>
    <row r="547" spans="1:23" s="8" customFormat="1" ht="12">
      <c r="A547" s="42">
        <f t="shared" si="468"/>
        <v>499</v>
      </c>
      <c r="B547" s="12" t="s">
        <v>492</v>
      </c>
      <c r="C547" s="12" t="s">
        <v>79</v>
      </c>
      <c r="D547" s="11" t="s">
        <v>27</v>
      </c>
      <c r="E547" s="11" t="s">
        <v>31</v>
      </c>
      <c r="F547" s="30">
        <v>44317</v>
      </c>
      <c r="G547" s="30">
        <v>44561</v>
      </c>
      <c r="H547" s="13">
        <v>90000</v>
      </c>
      <c r="I547" s="13">
        <v>9753.1200000000008</v>
      </c>
      <c r="J547" s="13">
        <v>0</v>
      </c>
      <c r="K547" s="13">
        <f t="shared" si="458"/>
        <v>2583</v>
      </c>
      <c r="L547" s="19">
        <f t="shared" si="459"/>
        <v>6389.9999999999991</v>
      </c>
      <c r="M547" s="19">
        <f t="shared" ref="M547" si="472">62400*1.15%</f>
        <v>717.6</v>
      </c>
      <c r="N547" s="13">
        <f t="shared" si="461"/>
        <v>2736</v>
      </c>
      <c r="O547" s="19">
        <f t="shared" si="462"/>
        <v>6381</v>
      </c>
      <c r="P547" s="13"/>
      <c r="Q547" s="19">
        <f t="shared" si="463"/>
        <v>18807.599999999999</v>
      </c>
      <c r="R547" s="19">
        <v>0</v>
      </c>
      <c r="S547" s="19">
        <f t="shared" si="464"/>
        <v>15072.12</v>
      </c>
      <c r="T547" s="19">
        <f t="shared" si="465"/>
        <v>13488.599999999999</v>
      </c>
      <c r="U547" s="43">
        <f t="shared" si="466"/>
        <v>74927.88</v>
      </c>
      <c r="V547" s="64"/>
      <c r="W547" s="64"/>
    </row>
    <row r="548" spans="1:23" s="8" customFormat="1" ht="12">
      <c r="A548" s="42">
        <f t="shared" si="468"/>
        <v>500</v>
      </c>
      <c r="B548" s="12" t="s">
        <v>493</v>
      </c>
      <c r="C548" s="12" t="s">
        <v>79</v>
      </c>
      <c r="D548" s="11" t="s">
        <v>27</v>
      </c>
      <c r="E548" s="11" t="s">
        <v>31</v>
      </c>
      <c r="F548" s="30">
        <v>44197</v>
      </c>
      <c r="G548" s="30">
        <v>44561</v>
      </c>
      <c r="H548" s="13">
        <v>42000</v>
      </c>
      <c r="I548" s="13">
        <v>0</v>
      </c>
      <c r="J548" s="13">
        <v>0</v>
      </c>
      <c r="K548" s="13">
        <f t="shared" si="458"/>
        <v>1205.4000000000001</v>
      </c>
      <c r="L548" s="19">
        <f t="shared" si="459"/>
        <v>2981.9999999999995</v>
      </c>
      <c r="M548" s="19">
        <f t="shared" si="460"/>
        <v>483</v>
      </c>
      <c r="N548" s="13">
        <f t="shared" si="461"/>
        <v>1276.8</v>
      </c>
      <c r="O548" s="19">
        <f t="shared" si="462"/>
        <v>2977.8</v>
      </c>
      <c r="P548" s="13"/>
      <c r="Q548" s="19">
        <f t="shared" si="463"/>
        <v>8925</v>
      </c>
      <c r="R548" s="19">
        <v>0</v>
      </c>
      <c r="S548" s="19">
        <f t="shared" si="464"/>
        <v>2482.1999999999998</v>
      </c>
      <c r="T548" s="19">
        <f t="shared" si="465"/>
        <v>6442.7999999999993</v>
      </c>
      <c r="U548" s="43">
        <f t="shared" si="466"/>
        <v>39517.800000000003</v>
      </c>
      <c r="V548" s="64"/>
      <c r="W548" s="64"/>
    </row>
    <row r="549" spans="1:23" s="8" customFormat="1" ht="12">
      <c r="A549" s="42">
        <f t="shared" si="468"/>
        <v>501</v>
      </c>
      <c r="B549" s="12" t="s">
        <v>494</v>
      </c>
      <c r="C549" s="12" t="s">
        <v>79</v>
      </c>
      <c r="D549" s="11" t="s">
        <v>27</v>
      </c>
      <c r="E549" s="11" t="s">
        <v>31</v>
      </c>
      <c r="F549" s="30">
        <v>44197</v>
      </c>
      <c r="G549" s="30">
        <v>44561</v>
      </c>
      <c r="H549" s="13">
        <v>42000</v>
      </c>
      <c r="I549" s="13">
        <v>0</v>
      </c>
      <c r="J549" s="13">
        <v>0</v>
      </c>
      <c r="K549" s="13">
        <f t="shared" si="458"/>
        <v>1205.4000000000001</v>
      </c>
      <c r="L549" s="19">
        <f t="shared" si="459"/>
        <v>2981.9999999999995</v>
      </c>
      <c r="M549" s="19">
        <f t="shared" si="460"/>
        <v>483</v>
      </c>
      <c r="N549" s="13">
        <f t="shared" si="461"/>
        <v>1276.8</v>
      </c>
      <c r="O549" s="19">
        <f t="shared" si="462"/>
        <v>2977.8</v>
      </c>
      <c r="P549" s="13"/>
      <c r="Q549" s="19">
        <f t="shared" si="463"/>
        <v>8925</v>
      </c>
      <c r="R549" s="19">
        <v>0</v>
      </c>
      <c r="S549" s="19">
        <f t="shared" si="464"/>
        <v>2482.1999999999998</v>
      </c>
      <c r="T549" s="19">
        <f t="shared" si="465"/>
        <v>6442.7999999999993</v>
      </c>
      <c r="U549" s="43">
        <f t="shared" si="466"/>
        <v>39517.800000000003</v>
      </c>
      <c r="V549" s="64"/>
      <c r="W549" s="64"/>
    </row>
    <row r="550" spans="1:23" s="8" customFormat="1" ht="12">
      <c r="A550" s="42">
        <f t="shared" si="468"/>
        <v>502</v>
      </c>
      <c r="B550" s="12" t="s">
        <v>495</v>
      </c>
      <c r="C550" s="12" t="s">
        <v>79</v>
      </c>
      <c r="D550" s="11" t="s">
        <v>27</v>
      </c>
      <c r="E550" s="11" t="s">
        <v>31</v>
      </c>
      <c r="F550" s="30">
        <v>44197</v>
      </c>
      <c r="G550" s="30">
        <v>44561</v>
      </c>
      <c r="H550" s="13">
        <v>17280</v>
      </c>
      <c r="I550" s="13">
        <v>0</v>
      </c>
      <c r="J550" s="13">
        <v>0</v>
      </c>
      <c r="K550" s="13">
        <f t="shared" si="458"/>
        <v>495.93599999999998</v>
      </c>
      <c r="L550" s="19">
        <f t="shared" si="459"/>
        <v>1226.8799999999999</v>
      </c>
      <c r="M550" s="19">
        <f t="shared" si="460"/>
        <v>198.72</v>
      </c>
      <c r="N550" s="13">
        <f t="shared" si="461"/>
        <v>525.31200000000001</v>
      </c>
      <c r="O550" s="19">
        <f t="shared" si="462"/>
        <v>1225.152</v>
      </c>
      <c r="P550" s="13"/>
      <c r="Q550" s="19">
        <f t="shared" si="463"/>
        <v>3672</v>
      </c>
      <c r="R550" s="19">
        <v>0</v>
      </c>
      <c r="S550" s="19">
        <f t="shared" si="464"/>
        <v>1021.248</v>
      </c>
      <c r="T550" s="19">
        <f t="shared" si="465"/>
        <v>2650.752</v>
      </c>
      <c r="U550" s="43">
        <f t="shared" si="466"/>
        <v>16258.752</v>
      </c>
      <c r="V550" s="64"/>
      <c r="W550" s="64"/>
    </row>
    <row r="551" spans="1:23" s="8" customFormat="1" ht="12">
      <c r="A551" s="42">
        <f t="shared" si="468"/>
        <v>503</v>
      </c>
      <c r="B551" s="12" t="s">
        <v>496</v>
      </c>
      <c r="C551" s="12" t="s">
        <v>79</v>
      </c>
      <c r="D551" s="11" t="s">
        <v>27</v>
      </c>
      <c r="E551" s="11" t="s">
        <v>32</v>
      </c>
      <c r="F551" s="30">
        <v>44197</v>
      </c>
      <c r="G551" s="30">
        <v>44561</v>
      </c>
      <c r="H551" s="13">
        <v>17280</v>
      </c>
      <c r="I551" s="13">
        <v>0</v>
      </c>
      <c r="J551" s="13">
        <v>0</v>
      </c>
      <c r="K551" s="13">
        <f t="shared" si="458"/>
        <v>495.93599999999998</v>
      </c>
      <c r="L551" s="19">
        <f t="shared" si="459"/>
        <v>1226.8799999999999</v>
      </c>
      <c r="M551" s="19">
        <f t="shared" si="460"/>
        <v>198.72</v>
      </c>
      <c r="N551" s="13">
        <f t="shared" si="461"/>
        <v>525.31200000000001</v>
      </c>
      <c r="O551" s="19">
        <f t="shared" si="462"/>
        <v>1225.152</v>
      </c>
      <c r="P551" s="13"/>
      <c r="Q551" s="19">
        <f t="shared" si="463"/>
        <v>3672</v>
      </c>
      <c r="R551" s="19">
        <v>0</v>
      </c>
      <c r="S551" s="19">
        <f t="shared" si="464"/>
        <v>1021.248</v>
      </c>
      <c r="T551" s="19">
        <f t="shared" si="465"/>
        <v>2650.752</v>
      </c>
      <c r="U551" s="43">
        <f t="shared" si="466"/>
        <v>16258.752</v>
      </c>
      <c r="V551" s="64"/>
      <c r="W551" s="64"/>
    </row>
    <row r="552" spans="1:23" s="8" customFormat="1" ht="12">
      <c r="A552" s="51" t="s">
        <v>74</v>
      </c>
      <c r="B552" s="52"/>
      <c r="C552" s="52"/>
      <c r="D552" s="53"/>
      <c r="E552" s="53"/>
      <c r="F552" s="54"/>
      <c r="G552" s="54"/>
      <c r="H552" s="55"/>
      <c r="I552" s="55"/>
      <c r="J552" s="55"/>
      <c r="K552" s="55"/>
      <c r="L552" s="55"/>
      <c r="M552" s="55"/>
      <c r="N552" s="55"/>
      <c r="O552" s="55"/>
      <c r="P552" s="55"/>
      <c r="Q552" s="55"/>
      <c r="R552" s="55"/>
      <c r="S552" s="55"/>
      <c r="T552" s="55"/>
      <c r="U552" s="56"/>
      <c r="V552" s="64"/>
      <c r="W552" s="64"/>
    </row>
    <row r="553" spans="1:23" s="8" customFormat="1" ht="12">
      <c r="A553" s="57">
        <f>A551+1</f>
        <v>504</v>
      </c>
      <c r="B553" s="58" t="s">
        <v>75</v>
      </c>
      <c r="C553" s="58" t="s">
        <v>73</v>
      </c>
      <c r="D553" s="59" t="s">
        <v>27</v>
      </c>
      <c r="E553" s="59" t="s">
        <v>32</v>
      </c>
      <c r="F553" s="60">
        <v>44197</v>
      </c>
      <c r="G553" s="30">
        <v>44561</v>
      </c>
      <c r="H553" s="61">
        <v>40000</v>
      </c>
      <c r="I553" s="61">
        <v>0</v>
      </c>
      <c r="J553" s="61">
        <v>0</v>
      </c>
      <c r="K553" s="13">
        <f t="shared" ref="K553" si="473">+H553*2.87%</f>
        <v>1148</v>
      </c>
      <c r="L553" s="19">
        <f t="shared" ref="L553" si="474">H553*7.1%</f>
        <v>2839.9999999999995</v>
      </c>
      <c r="M553" s="19">
        <f t="shared" ref="M553" si="475">H553*1.15%</f>
        <v>460</v>
      </c>
      <c r="N553" s="13">
        <f t="shared" ref="N553" si="476">+H553*3.04%</f>
        <v>1216</v>
      </c>
      <c r="O553" s="19">
        <f t="shared" ref="O553" si="477">H553*7.09%</f>
        <v>2836</v>
      </c>
      <c r="P553" s="13"/>
      <c r="Q553" s="19">
        <f t="shared" ref="Q553" si="478">K553+L553+M553+N553+O553</f>
        <v>8500</v>
      </c>
      <c r="R553" s="19">
        <v>0</v>
      </c>
      <c r="S553" s="19">
        <f t="shared" ref="S553" si="479">+K553+N553+P553+R553+I553+J553</f>
        <v>2364</v>
      </c>
      <c r="T553" s="19">
        <f t="shared" ref="T553" si="480">+O553+M553+L553</f>
        <v>6136</v>
      </c>
      <c r="U553" s="43">
        <f t="shared" ref="U553" si="481">+H553-S553</f>
        <v>37636</v>
      </c>
      <c r="V553" s="64"/>
      <c r="W553" s="64"/>
    </row>
    <row r="554" spans="1:23" s="8" customFormat="1" ht="12">
      <c r="A554" s="34"/>
      <c r="B554" s="35"/>
      <c r="C554" s="35"/>
      <c r="D554" s="82" t="s">
        <v>517</v>
      </c>
      <c r="E554" s="82"/>
      <c r="F554" s="82"/>
      <c r="G554" s="82"/>
      <c r="H554" s="20">
        <f t="shared" ref="H554:U554" si="482">SUM(H17:H553)</f>
        <v>21046222.550000001</v>
      </c>
      <c r="I554" s="20">
        <f t="shared" si="482"/>
        <v>1005167.87</v>
      </c>
      <c r="J554" s="20">
        <f t="shared" si="482"/>
        <v>0</v>
      </c>
      <c r="K554" s="20">
        <f t="shared" si="482"/>
        <v>604026.58718500007</v>
      </c>
      <c r="L554" s="20">
        <f t="shared" si="482"/>
        <v>1494281.8010499992</v>
      </c>
      <c r="M554" s="20">
        <f t="shared" si="482"/>
        <v>214197.87932500048</v>
      </c>
      <c r="N554" s="20">
        <f t="shared" si="482"/>
        <v>639805.16552000074</v>
      </c>
      <c r="O554" s="20">
        <f t="shared" si="482"/>
        <v>1492177.1787949991</v>
      </c>
      <c r="P554" s="20">
        <f t="shared" si="482"/>
        <v>26182.639999999989</v>
      </c>
      <c r="Q554" s="20">
        <f t="shared" si="482"/>
        <v>4444488.6118750023</v>
      </c>
      <c r="R554" s="20">
        <f t="shared" si="482"/>
        <v>242951.91</v>
      </c>
      <c r="S554" s="20">
        <f t="shared" si="482"/>
        <v>2518134.1727050054</v>
      </c>
      <c r="T554" s="20">
        <f t="shared" si="482"/>
        <v>3200656.8591699996</v>
      </c>
      <c r="U554" s="20">
        <f t="shared" si="482"/>
        <v>18528088.377295025</v>
      </c>
      <c r="V554" s="64"/>
      <c r="W554" s="64"/>
    </row>
    <row r="555" spans="1:23" s="8" customFormat="1" ht="12">
      <c r="A555" s="14"/>
      <c r="B555" s="15"/>
      <c r="C555" s="15"/>
      <c r="D555" s="14"/>
      <c r="E555" s="14"/>
      <c r="F555" s="32"/>
      <c r="G555" s="32"/>
      <c r="H555" s="16"/>
      <c r="I555" s="16"/>
      <c r="J555" s="16"/>
      <c r="K555" s="16"/>
      <c r="L555" s="16"/>
      <c r="M555" s="16"/>
      <c r="N555" s="16"/>
      <c r="O555" s="16"/>
      <c r="P555" s="16"/>
      <c r="Q555" s="16"/>
      <c r="R555" s="16"/>
      <c r="S555" s="16"/>
      <c r="T555" s="16"/>
      <c r="U555" s="16"/>
    </row>
    <row r="556" spans="1:23" s="8" customFormat="1" ht="12">
      <c r="A556" s="14"/>
      <c r="B556" s="15"/>
      <c r="C556" s="15"/>
      <c r="D556" s="14"/>
      <c r="E556" s="14"/>
      <c r="F556" s="32"/>
      <c r="G556" s="32"/>
      <c r="H556" s="16"/>
      <c r="I556" s="16"/>
      <c r="J556" s="16"/>
      <c r="K556" s="16"/>
      <c r="L556" s="16"/>
      <c r="M556" s="16"/>
      <c r="N556" s="16"/>
      <c r="O556" s="16"/>
      <c r="P556" s="16"/>
      <c r="Q556" s="16"/>
      <c r="R556" s="16"/>
      <c r="S556" s="16"/>
      <c r="T556" s="16"/>
      <c r="U556" s="16"/>
    </row>
    <row r="557" spans="1:23" s="8" customFormat="1" ht="12">
      <c r="A557" s="14"/>
      <c r="B557" s="15"/>
      <c r="C557" s="73"/>
      <c r="D557" s="14"/>
      <c r="E557" s="14"/>
      <c r="F557" s="32"/>
      <c r="G557" s="32"/>
      <c r="H557" s="16"/>
      <c r="I557" s="16"/>
      <c r="J557" s="16"/>
      <c r="K557" s="16"/>
      <c r="L557" s="16"/>
      <c r="M557" s="16"/>
      <c r="N557" s="16"/>
      <c r="O557" s="16"/>
      <c r="P557" s="16"/>
      <c r="Q557" s="16"/>
      <c r="R557" s="16"/>
      <c r="S557" s="16"/>
      <c r="T557" s="16"/>
      <c r="U557" s="16"/>
    </row>
    <row r="558" spans="1:23" s="8" customFormat="1" ht="12">
      <c r="A558" s="14"/>
      <c r="B558" s="15"/>
      <c r="C558" s="73"/>
      <c r="D558" s="14"/>
      <c r="E558" s="14"/>
      <c r="F558" s="32"/>
      <c r="G558" s="32"/>
      <c r="H558" s="69"/>
      <c r="I558" s="16"/>
      <c r="J558" s="16"/>
      <c r="K558" s="81"/>
      <c r="L558" s="16"/>
      <c r="M558" s="16"/>
      <c r="N558" s="16"/>
      <c r="O558" s="16"/>
      <c r="P558" s="16"/>
      <c r="Q558" s="16"/>
      <c r="R558" s="16"/>
      <c r="S558" s="16"/>
      <c r="T558" s="16"/>
      <c r="U558" s="16"/>
    </row>
    <row r="559" spans="1:23" s="8" customFormat="1" ht="12">
      <c r="A559" s="14"/>
      <c r="B559" s="15"/>
      <c r="C559" s="71"/>
      <c r="D559" s="14"/>
      <c r="E559" s="14"/>
      <c r="F559" s="32"/>
      <c r="G559" s="32"/>
      <c r="H559" s="69"/>
      <c r="I559" s="16"/>
      <c r="J559" s="16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</row>
    <row r="560" spans="1:23" s="8" customFormat="1" ht="12">
      <c r="A560" s="14"/>
      <c r="B560" s="15"/>
      <c r="C560" s="15"/>
      <c r="D560" s="14"/>
      <c r="E560" s="14"/>
      <c r="F560" s="32"/>
      <c r="G560" s="32"/>
      <c r="H560" s="72"/>
      <c r="I560" s="16"/>
      <c r="J560" s="16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</row>
    <row r="561" spans="1:21" s="8" customFormat="1" ht="12">
      <c r="A561" s="14"/>
      <c r="B561" s="15"/>
      <c r="C561" s="15"/>
      <c r="D561" s="14"/>
      <c r="E561" s="14"/>
      <c r="F561" s="32"/>
      <c r="G561" s="32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16"/>
      <c r="T561" s="16"/>
      <c r="U561" s="16"/>
    </row>
    <row r="562" spans="1:21" s="8" customFormat="1" ht="12">
      <c r="A562" s="14"/>
      <c r="B562" s="15"/>
      <c r="C562" s="15"/>
      <c r="D562" s="14"/>
      <c r="E562" s="14"/>
      <c r="F562" s="32"/>
      <c r="G562" s="32"/>
      <c r="H562" s="16"/>
      <c r="I562" s="16"/>
      <c r="J562" s="16"/>
      <c r="K562" s="16"/>
      <c r="L562" s="16"/>
      <c r="M562" s="16"/>
      <c r="N562" s="16"/>
      <c r="O562" s="16"/>
      <c r="P562" s="16"/>
      <c r="Q562" s="16"/>
      <c r="R562" s="16"/>
      <c r="S562" s="16"/>
      <c r="T562" s="16"/>
      <c r="U562" s="16"/>
    </row>
    <row r="563" spans="1:21" s="8" customFormat="1" ht="12">
      <c r="A563" s="14"/>
      <c r="B563" s="15"/>
      <c r="C563" s="15"/>
      <c r="D563" s="14"/>
      <c r="E563" s="14"/>
      <c r="F563" s="32"/>
      <c r="G563" s="32"/>
      <c r="H563" s="16"/>
      <c r="I563" s="16"/>
      <c r="J563" s="16"/>
      <c r="K563" s="16"/>
      <c r="L563" s="16"/>
      <c r="M563" s="16"/>
      <c r="N563" s="16"/>
      <c r="O563" s="16"/>
      <c r="P563" s="16"/>
      <c r="Q563" s="16"/>
      <c r="R563" s="16"/>
      <c r="S563" s="16"/>
      <c r="T563" s="16"/>
      <c r="U563" s="16"/>
    </row>
    <row r="564" spans="1:21" s="8" customFormat="1" ht="12">
      <c r="A564" s="14"/>
      <c r="B564" s="15"/>
      <c r="C564" s="15"/>
      <c r="D564" s="14"/>
      <c r="E564" s="14"/>
      <c r="F564" s="32"/>
      <c r="G564" s="32"/>
      <c r="H564" s="16"/>
      <c r="I564" s="16"/>
      <c r="J564" s="16"/>
      <c r="K564" s="16"/>
      <c r="L564" s="16"/>
      <c r="M564" s="16"/>
      <c r="N564" s="16"/>
      <c r="O564" s="16"/>
      <c r="P564" s="16"/>
      <c r="Q564" s="16"/>
      <c r="R564" s="16"/>
      <c r="S564" s="16"/>
      <c r="T564" s="16"/>
      <c r="U564" s="16"/>
    </row>
    <row r="565" spans="1:21" s="8" customFormat="1" ht="15">
      <c r="A565" s="14"/>
      <c r="B565" s="67"/>
      <c r="C565" s="67"/>
      <c r="D565" s="67"/>
      <c r="E565" s="68"/>
      <c r="F565" s="32"/>
      <c r="G565" s="70"/>
      <c r="H565" s="16"/>
      <c r="I565" s="16"/>
      <c r="J565" s="16"/>
      <c r="K565" s="16"/>
      <c r="L565" s="16"/>
      <c r="M565" s="16"/>
      <c r="N565" s="16"/>
      <c r="O565" s="16"/>
      <c r="P565" s="16"/>
      <c r="Q565" s="16"/>
      <c r="R565" s="16"/>
      <c r="S565" s="16"/>
      <c r="T565" s="16"/>
      <c r="U565" s="16"/>
    </row>
    <row r="566" spans="1:21" s="8" customFormat="1" ht="15">
      <c r="A566" s="14"/>
      <c r="B566"/>
      <c r="C566"/>
      <c r="D566"/>
      <c r="E566" s="66"/>
      <c r="F566" s="32"/>
      <c r="G566" s="70"/>
      <c r="H566" s="16"/>
      <c r="I566" s="16"/>
      <c r="J566" s="16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</row>
    <row r="567" spans="1:21" s="8" customFormat="1" ht="15">
      <c r="A567" s="14"/>
      <c r="B567" s="67"/>
      <c r="C567" s="67"/>
      <c r="D567" s="67"/>
      <c r="E567" s="68"/>
      <c r="F567" s="32"/>
      <c r="G567" s="70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6"/>
      <c r="S567" s="16"/>
      <c r="T567" s="16"/>
      <c r="U567" s="16"/>
    </row>
    <row r="568" spans="1:21" s="8" customFormat="1" ht="15">
      <c r="A568" s="14"/>
      <c r="B568" s="67"/>
      <c r="C568" s="67"/>
      <c r="D568" s="67"/>
      <c r="E568" s="68"/>
      <c r="F568" s="32"/>
      <c r="G568" s="70"/>
      <c r="H568" s="16"/>
      <c r="I568" s="16"/>
      <c r="J568" s="16"/>
      <c r="K568" s="16"/>
      <c r="L568" s="16"/>
      <c r="M568" s="16"/>
      <c r="N568" s="16"/>
      <c r="O568" s="16"/>
      <c r="P568" s="16"/>
      <c r="Q568" s="16"/>
      <c r="R568" s="16"/>
      <c r="S568" s="16"/>
      <c r="T568" s="16"/>
    </row>
    <row r="569" spans="1:21" s="8" customFormat="1" ht="15">
      <c r="A569" s="14"/>
      <c r="B569"/>
      <c r="C569"/>
      <c r="D569"/>
      <c r="E569" s="66"/>
      <c r="F569" s="32"/>
      <c r="G569" s="70"/>
      <c r="H569" s="16"/>
      <c r="I569" s="16"/>
      <c r="J569" s="16"/>
      <c r="K569" s="16"/>
      <c r="L569" s="16"/>
      <c r="M569" s="16"/>
      <c r="N569" s="16"/>
      <c r="O569" s="16"/>
      <c r="P569" s="16"/>
      <c r="Q569" s="16"/>
      <c r="R569" s="16"/>
      <c r="S569" s="16"/>
      <c r="T569" s="16"/>
    </row>
    <row r="570" spans="1:21" s="8" customFormat="1" ht="15">
      <c r="A570" s="14"/>
      <c r="B570"/>
      <c r="C570"/>
      <c r="D570"/>
      <c r="E570" s="66"/>
      <c r="F570" s="32"/>
      <c r="G570" s="70"/>
      <c r="H570" s="16"/>
      <c r="I570" s="16"/>
      <c r="J570" s="16"/>
      <c r="K570" s="16"/>
      <c r="L570" s="16"/>
      <c r="M570" s="16"/>
      <c r="N570" s="16"/>
      <c r="O570" s="16"/>
      <c r="P570" s="16"/>
      <c r="Q570" s="16"/>
      <c r="R570" s="16"/>
      <c r="S570" s="16"/>
      <c r="T570" s="16"/>
    </row>
    <row r="571" spans="1:21" s="8" customFormat="1" ht="15">
      <c r="A571" s="14"/>
      <c r="B571" s="67"/>
      <c r="C571" s="67"/>
      <c r="D571" s="67"/>
      <c r="E571" s="68"/>
      <c r="F571" s="32"/>
      <c r="G571" s="70"/>
      <c r="H571" s="16"/>
      <c r="I571" s="16"/>
      <c r="J571" s="16"/>
      <c r="K571" s="16"/>
      <c r="L571" s="16"/>
      <c r="M571" s="16"/>
      <c r="N571" s="16"/>
      <c r="O571" s="16"/>
      <c r="P571" s="16"/>
      <c r="Q571" s="16"/>
      <c r="R571" s="16"/>
      <c r="S571" s="16"/>
      <c r="T571" s="16"/>
    </row>
    <row r="572" spans="1:21" s="8" customFormat="1" ht="15">
      <c r="A572" s="14"/>
      <c r="B572" s="67"/>
      <c r="C572" s="67"/>
      <c r="D572" s="67"/>
      <c r="E572" s="68"/>
      <c r="F572" s="32"/>
      <c r="G572" s="70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16"/>
      <c r="T572" s="16"/>
    </row>
    <row r="573" spans="1:21" s="8" customFormat="1" ht="15">
      <c r="A573" s="14"/>
      <c r="B573" s="67"/>
      <c r="C573" s="67"/>
      <c r="D573" s="67"/>
      <c r="E573" s="68"/>
      <c r="F573" s="32"/>
      <c r="G573" s="70"/>
      <c r="H573" s="16"/>
      <c r="I573" s="16"/>
      <c r="J573" s="16"/>
      <c r="K573" s="16"/>
      <c r="L573" s="16"/>
      <c r="M573" s="16"/>
      <c r="N573" s="16"/>
      <c r="O573" s="16"/>
      <c r="P573" s="16"/>
      <c r="Q573" s="16"/>
      <c r="R573" s="16"/>
      <c r="S573" s="16"/>
      <c r="T573" s="16"/>
      <c r="U573" s="16"/>
    </row>
    <row r="574" spans="1:21" s="8" customFormat="1" ht="15">
      <c r="A574" s="14"/>
      <c r="B574" s="15"/>
      <c r="C574" s="15"/>
      <c r="D574" s="14"/>
      <c r="E574" s="14"/>
      <c r="F574" s="32"/>
      <c r="G574" s="68"/>
      <c r="H574" s="16"/>
      <c r="I574" s="16"/>
      <c r="J574" s="16"/>
      <c r="K574" s="16"/>
      <c r="L574" s="16"/>
      <c r="M574" s="16"/>
      <c r="N574" s="16"/>
      <c r="O574" s="16"/>
      <c r="P574" s="16"/>
      <c r="Q574" s="16"/>
      <c r="R574" s="16"/>
      <c r="S574" s="16"/>
      <c r="T574" s="16"/>
      <c r="U574" s="16"/>
    </row>
    <row r="575" spans="1:21" s="8" customFormat="1" ht="15">
      <c r="A575" s="14"/>
      <c r="B575" s="15"/>
      <c r="C575" s="15"/>
      <c r="D575" s="14"/>
      <c r="E575" s="14"/>
      <c r="F575" s="32"/>
      <c r="G575" s="68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</row>
    <row r="576" spans="1:21" s="8" customFormat="1" ht="15">
      <c r="A576" s="14"/>
      <c r="B576" s="15"/>
      <c r="C576" s="15"/>
      <c r="D576" s="14"/>
      <c r="E576" s="14"/>
      <c r="F576" s="32"/>
      <c r="G576" s="68"/>
      <c r="H576" s="16"/>
      <c r="I576" s="16"/>
      <c r="J576" s="16"/>
      <c r="K576" s="16"/>
      <c r="L576" s="16"/>
      <c r="M576" s="16"/>
      <c r="N576" s="16"/>
      <c r="O576" s="16"/>
      <c r="P576" s="16"/>
      <c r="Q576" s="16"/>
      <c r="R576" s="16"/>
      <c r="S576" s="16"/>
      <c r="T576" s="16"/>
      <c r="U576" s="16"/>
    </row>
    <row r="577" spans="1:21" s="8" customFormat="1" ht="15">
      <c r="A577" s="14"/>
      <c r="B577" s="15"/>
      <c r="C577" s="15"/>
      <c r="D577" s="14"/>
      <c r="E577" s="14"/>
      <c r="F577" s="32"/>
      <c r="G577" s="68"/>
      <c r="H577" s="16"/>
      <c r="I577" s="16"/>
      <c r="J577" s="16"/>
      <c r="K577" s="16"/>
      <c r="L577" s="16"/>
      <c r="M577" s="16"/>
      <c r="N577" s="16"/>
      <c r="O577" s="16"/>
      <c r="P577" s="16"/>
      <c r="Q577" s="16"/>
      <c r="R577" s="16"/>
      <c r="S577" s="16"/>
      <c r="T577" s="16"/>
      <c r="U577" s="16"/>
    </row>
    <row r="578" spans="1:21" s="8" customFormat="1" ht="15">
      <c r="A578" s="14"/>
      <c r="B578" s="67"/>
      <c r="C578" s="67"/>
      <c r="D578" s="67"/>
      <c r="E578" s="68"/>
      <c r="F578" s="32"/>
      <c r="G578" s="68"/>
      <c r="H578" s="16"/>
      <c r="I578" s="16"/>
      <c r="J578" s="16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6"/>
    </row>
    <row r="579" spans="1:21" s="8" customFormat="1" ht="15">
      <c r="A579" s="14"/>
      <c r="B579" s="74"/>
      <c r="C579" s="74"/>
      <c r="D579" s="74"/>
      <c r="E579" s="75"/>
      <c r="F579" s="32"/>
      <c r="G579" s="68"/>
      <c r="H579" s="16"/>
      <c r="I579" s="16"/>
      <c r="J579" s="16"/>
      <c r="K579" s="16"/>
      <c r="L579" s="16"/>
      <c r="M579" s="16"/>
      <c r="N579" s="16"/>
      <c r="O579" s="16"/>
      <c r="P579" s="16"/>
      <c r="Q579" s="16"/>
      <c r="R579" s="16"/>
      <c r="S579" s="16"/>
      <c r="T579" s="16"/>
      <c r="U579" s="16"/>
    </row>
    <row r="580" spans="1:21" s="8" customFormat="1" ht="15">
      <c r="A580" s="14"/>
      <c r="B580" s="67"/>
      <c r="C580" s="67"/>
      <c r="D580" s="67"/>
      <c r="E580" s="68"/>
      <c r="F580" s="32"/>
      <c r="G580" s="68"/>
      <c r="H580" s="16"/>
      <c r="I580" s="16"/>
      <c r="J580" s="16"/>
      <c r="K580" s="16"/>
      <c r="L580" s="16"/>
      <c r="M580" s="16"/>
      <c r="N580" s="16"/>
      <c r="O580" s="16"/>
      <c r="P580" s="16"/>
      <c r="Q580" s="16"/>
      <c r="R580" s="16"/>
      <c r="S580" s="16"/>
      <c r="T580" s="16"/>
      <c r="U580" s="16"/>
    </row>
    <row r="581" spans="1:21" s="8" customFormat="1" ht="15">
      <c r="A581" s="14"/>
      <c r="B581" s="67"/>
      <c r="C581" s="67"/>
      <c r="D581" s="67"/>
      <c r="E581" s="68"/>
      <c r="F581" s="32"/>
      <c r="G581" s="68"/>
      <c r="H581" s="16"/>
      <c r="I581" s="16"/>
      <c r="J581" s="16"/>
      <c r="K581" s="16"/>
      <c r="L581" s="16"/>
      <c r="M581" s="16"/>
      <c r="N581" s="16"/>
      <c r="O581" s="16"/>
      <c r="P581" s="16"/>
      <c r="Q581" s="16"/>
      <c r="R581" s="16"/>
      <c r="S581" s="16"/>
      <c r="T581" s="16"/>
      <c r="U581" s="16"/>
    </row>
    <row r="582" spans="1:21" s="8" customFormat="1" ht="15">
      <c r="A582" s="14"/>
      <c r="B582" s="74"/>
      <c r="C582" s="74"/>
      <c r="D582" s="74"/>
      <c r="E582" s="74"/>
      <c r="F582" s="32"/>
      <c r="G582" s="68"/>
      <c r="H582" s="16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</row>
    <row r="583" spans="1:21" s="8" customFormat="1" ht="15">
      <c r="A583" s="14"/>
      <c r="B583" s="67"/>
      <c r="C583" s="67"/>
      <c r="D583" s="67"/>
      <c r="E583" s="68"/>
      <c r="F583" s="32"/>
      <c r="G583" s="68"/>
      <c r="H583" s="16"/>
      <c r="I583" s="16"/>
      <c r="J583" s="16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</row>
    <row r="584" spans="1:21" s="8" customFormat="1" ht="15">
      <c r="A584" s="14"/>
      <c r="B584" s="67"/>
      <c r="C584" s="67"/>
      <c r="D584" s="67"/>
      <c r="E584" s="68"/>
      <c r="F584" s="32"/>
      <c r="G584" s="68"/>
      <c r="H584" s="16"/>
      <c r="I584" s="16"/>
      <c r="J584" s="16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</row>
    <row r="585" spans="1:21" s="8" customFormat="1" ht="15">
      <c r="A585" s="14"/>
      <c r="B585" s="67"/>
      <c r="C585" s="67"/>
      <c r="D585" s="67"/>
      <c r="E585" s="68"/>
      <c r="F585" s="32"/>
      <c r="G585" s="68"/>
      <c r="H585" s="16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</row>
    <row r="586" spans="1:21" s="8" customFormat="1" ht="15">
      <c r="A586" s="14"/>
      <c r="B586" s="15"/>
      <c r="C586" s="15"/>
      <c r="D586" s="14"/>
      <c r="E586" s="14"/>
      <c r="F586" s="32"/>
      <c r="G586" s="68"/>
      <c r="H586" s="16"/>
      <c r="I586" s="16"/>
      <c r="J586" s="16"/>
      <c r="K586" s="16"/>
      <c r="L586" s="16"/>
      <c r="M586" s="16"/>
      <c r="N586" s="16"/>
      <c r="O586" s="16"/>
      <c r="P586" s="16"/>
      <c r="Q586" s="16"/>
      <c r="R586" s="16"/>
      <c r="S586" s="16"/>
      <c r="T586" s="16"/>
      <c r="U586" s="16"/>
    </row>
    <row r="587" spans="1:21" s="8" customFormat="1" ht="12">
      <c r="A587" s="14"/>
      <c r="B587" s="15"/>
      <c r="C587" s="15"/>
      <c r="D587" s="14"/>
      <c r="E587" s="14"/>
      <c r="F587" s="32"/>
      <c r="G587" s="32"/>
      <c r="H587" s="16"/>
      <c r="I587" s="16"/>
      <c r="J587" s="16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</row>
    <row r="588" spans="1:21" s="8" customFormat="1" ht="12">
      <c r="A588" s="14"/>
      <c r="B588" s="15"/>
      <c r="C588" s="15"/>
      <c r="D588" s="14"/>
      <c r="E588" s="14"/>
      <c r="F588" s="32"/>
      <c r="G588" s="32"/>
      <c r="H588" s="16"/>
      <c r="I588" s="16"/>
      <c r="J588" s="16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</row>
    <row r="589" spans="1:21" s="8" customFormat="1" ht="12">
      <c r="A589" s="14"/>
      <c r="B589" s="15"/>
      <c r="C589" s="15"/>
      <c r="D589" s="14"/>
      <c r="E589" s="14"/>
      <c r="F589" s="32"/>
      <c r="G589" s="32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</row>
    <row r="590" spans="1:21" s="8" customFormat="1" ht="12">
      <c r="A590" s="14"/>
      <c r="B590" s="15"/>
      <c r="C590" s="15"/>
      <c r="D590" s="14"/>
      <c r="E590" s="14"/>
      <c r="F590" s="32"/>
      <c r="G590" s="32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</row>
    <row r="591" spans="1:21" s="8" customFormat="1" ht="12">
      <c r="A591" s="14"/>
      <c r="B591" s="15"/>
      <c r="C591" s="15"/>
      <c r="D591" s="14"/>
      <c r="E591" s="14"/>
      <c r="F591" s="32"/>
      <c r="G591" s="32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16"/>
      <c r="T591" s="16"/>
      <c r="U591" s="16"/>
    </row>
    <row r="592" spans="1:21" s="8" customFormat="1" ht="12">
      <c r="A592" s="14"/>
      <c r="B592" s="15"/>
      <c r="C592" s="15"/>
      <c r="D592" s="14"/>
      <c r="E592" s="14"/>
      <c r="F592" s="32"/>
      <c r="G592" s="32"/>
      <c r="H592" s="16"/>
      <c r="I592" s="16"/>
      <c r="J592" s="16"/>
      <c r="K592" s="16"/>
      <c r="L592" s="16"/>
      <c r="M592" s="16"/>
      <c r="N592" s="16"/>
      <c r="O592" s="16"/>
      <c r="P592" s="16"/>
      <c r="Q592" s="16"/>
      <c r="R592" s="16"/>
      <c r="S592" s="16"/>
      <c r="T592" s="16"/>
      <c r="U592" s="16"/>
    </row>
    <row r="593" spans="1:21" s="8" customFormat="1" ht="12">
      <c r="A593" s="14"/>
      <c r="B593" s="15"/>
      <c r="C593" s="15"/>
      <c r="D593" s="14"/>
      <c r="E593" s="14"/>
      <c r="F593" s="32"/>
      <c r="G593" s="32"/>
      <c r="H593" s="16"/>
      <c r="I593" s="16"/>
      <c r="J593" s="16"/>
      <c r="K593" s="16"/>
      <c r="L593" s="16"/>
      <c r="M593" s="16"/>
      <c r="N593" s="16"/>
      <c r="O593" s="16"/>
      <c r="P593" s="16"/>
      <c r="Q593" s="16"/>
      <c r="R593" s="16"/>
      <c r="S593" s="16"/>
      <c r="T593" s="16"/>
      <c r="U593" s="16"/>
    </row>
    <row r="594" spans="1:21" s="8" customFormat="1" ht="12">
      <c r="A594" s="14"/>
      <c r="B594" s="15"/>
      <c r="C594" s="15"/>
      <c r="D594" s="14"/>
      <c r="E594" s="14"/>
      <c r="F594" s="32"/>
      <c r="G594" s="32"/>
      <c r="H594" s="16"/>
      <c r="I594" s="16"/>
      <c r="J594" s="16"/>
      <c r="K594" s="16"/>
      <c r="L594" s="16"/>
      <c r="M594" s="16"/>
      <c r="N594" s="16"/>
      <c r="O594" s="16"/>
      <c r="P594" s="16"/>
      <c r="Q594" s="16"/>
      <c r="R594" s="16"/>
      <c r="S594" s="16"/>
      <c r="T594" s="16"/>
      <c r="U594" s="16"/>
    </row>
    <row r="595" spans="1:21" s="8" customFormat="1" ht="12">
      <c r="A595" s="14"/>
      <c r="B595" s="15"/>
      <c r="C595" s="15"/>
      <c r="D595" s="14"/>
      <c r="E595" s="14"/>
      <c r="F595" s="32"/>
      <c r="G595" s="32"/>
      <c r="H595" s="16"/>
      <c r="I595" s="16"/>
      <c r="J595" s="16"/>
      <c r="K595" s="16"/>
      <c r="L595" s="16"/>
      <c r="M595" s="16"/>
      <c r="N595" s="16"/>
      <c r="O595" s="16"/>
      <c r="P595" s="16"/>
      <c r="Q595" s="16"/>
      <c r="R595" s="16"/>
      <c r="S595" s="16"/>
      <c r="T595" s="16"/>
      <c r="U595" s="16"/>
    </row>
    <row r="596" spans="1:21" s="8" customFormat="1" ht="12">
      <c r="A596" s="14"/>
      <c r="B596" s="15"/>
      <c r="C596" s="15"/>
      <c r="D596" s="14"/>
      <c r="E596" s="14"/>
      <c r="F596" s="32"/>
      <c r="G596" s="32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</row>
    <row r="597" spans="1:21" s="8" customFormat="1" ht="12">
      <c r="A597" s="14"/>
      <c r="B597" s="15"/>
      <c r="C597" s="15"/>
      <c r="D597" s="14"/>
      <c r="E597" s="14"/>
      <c r="F597" s="32"/>
      <c r="G597" s="32"/>
      <c r="H597" s="16"/>
      <c r="I597" s="16"/>
      <c r="J597" s="16"/>
      <c r="K597" s="16"/>
      <c r="L597" s="16"/>
      <c r="M597" s="16"/>
      <c r="N597" s="16"/>
      <c r="O597" s="16"/>
      <c r="P597" s="16"/>
      <c r="Q597" s="16"/>
      <c r="R597" s="16"/>
      <c r="S597" s="16"/>
      <c r="T597" s="16"/>
      <c r="U597" s="16"/>
    </row>
    <row r="598" spans="1:21" s="8" customFormat="1" ht="12">
      <c r="A598" s="14"/>
      <c r="B598" s="15"/>
      <c r="C598" s="15"/>
      <c r="D598" s="14"/>
      <c r="E598" s="14"/>
      <c r="F598" s="32"/>
      <c r="G598" s="32"/>
      <c r="H598" s="16"/>
      <c r="I598" s="16"/>
      <c r="J598" s="16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</row>
    <row r="599" spans="1:21" s="8" customFormat="1" ht="12">
      <c r="A599" s="14"/>
      <c r="B599" s="15"/>
      <c r="C599" s="15"/>
      <c r="D599" s="14"/>
      <c r="E599" s="14"/>
      <c r="F599" s="32"/>
      <c r="G599" s="32"/>
      <c r="H599" s="16"/>
      <c r="I599" s="16"/>
      <c r="J599" s="16"/>
      <c r="K599" s="16"/>
      <c r="L599" s="16"/>
      <c r="M599" s="16"/>
      <c r="N599" s="16"/>
      <c r="O599" s="16"/>
      <c r="P599" s="16"/>
      <c r="Q599" s="16"/>
      <c r="R599" s="16"/>
      <c r="S599" s="16"/>
      <c r="T599" s="16"/>
      <c r="U599" s="16"/>
    </row>
    <row r="600" spans="1:21" s="8" customFormat="1" ht="12">
      <c r="A600" s="14"/>
      <c r="B600" s="15"/>
      <c r="C600" s="15"/>
      <c r="D600" s="14"/>
      <c r="E600" s="14"/>
      <c r="F600" s="32"/>
      <c r="G600" s="32"/>
      <c r="H600" s="16"/>
      <c r="I600" s="16"/>
      <c r="J600" s="16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</row>
    <row r="601" spans="1:21" s="8" customFormat="1" ht="12">
      <c r="A601" s="14"/>
      <c r="B601" s="15"/>
      <c r="C601" s="15"/>
      <c r="D601" s="14"/>
      <c r="E601" s="14"/>
      <c r="F601" s="32"/>
      <c r="G601" s="32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</row>
    <row r="602" spans="1:21" s="8" customFormat="1" ht="12">
      <c r="A602" s="14"/>
      <c r="B602" s="15"/>
      <c r="C602" s="15"/>
      <c r="D602" s="14"/>
      <c r="E602" s="14"/>
      <c r="F602" s="32"/>
      <c r="G602" s="32"/>
      <c r="H602" s="16"/>
      <c r="I602" s="16"/>
      <c r="J602" s="16"/>
      <c r="K602" s="16"/>
      <c r="L602" s="16"/>
      <c r="M602" s="16"/>
      <c r="N602" s="16"/>
      <c r="O602" s="16"/>
      <c r="P602" s="16"/>
      <c r="Q602" s="16"/>
      <c r="R602" s="16"/>
      <c r="S602" s="16"/>
      <c r="T602" s="16"/>
      <c r="U602" s="16"/>
    </row>
    <row r="603" spans="1:21" s="8" customFormat="1" ht="12">
      <c r="A603" s="14"/>
      <c r="B603" s="15"/>
      <c r="C603" s="15"/>
      <c r="D603" s="14"/>
      <c r="E603" s="14"/>
      <c r="F603" s="32"/>
      <c r="G603" s="32"/>
      <c r="H603" s="16"/>
      <c r="I603" s="16"/>
      <c r="J603" s="16"/>
      <c r="K603" s="16"/>
      <c r="L603" s="16"/>
      <c r="M603" s="16"/>
      <c r="N603" s="16"/>
      <c r="O603" s="16"/>
      <c r="P603" s="16"/>
      <c r="Q603" s="16"/>
      <c r="R603" s="16"/>
      <c r="S603" s="16"/>
      <c r="T603" s="16"/>
      <c r="U603" s="16"/>
    </row>
    <row r="604" spans="1:21" s="8" customFormat="1" ht="12">
      <c r="A604" s="14"/>
      <c r="B604" s="15"/>
      <c r="C604" s="15"/>
      <c r="D604" s="14"/>
      <c r="E604" s="14"/>
      <c r="F604" s="32"/>
      <c r="G604" s="32"/>
      <c r="H604" s="16"/>
      <c r="I604" s="16"/>
      <c r="J604" s="16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</row>
    <row r="605" spans="1:21" s="8" customFormat="1" ht="12">
      <c r="A605" s="14"/>
      <c r="B605" s="15"/>
      <c r="C605" s="15"/>
      <c r="D605" s="14"/>
      <c r="E605" s="14"/>
      <c r="F605" s="32"/>
      <c r="G605" s="32"/>
      <c r="H605" s="16"/>
      <c r="I605" s="16"/>
      <c r="J605" s="16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</row>
    <row r="606" spans="1:21" s="8" customFormat="1" ht="12">
      <c r="A606" s="14"/>
      <c r="B606" s="15"/>
      <c r="C606" s="15"/>
      <c r="D606" s="14"/>
      <c r="E606" s="14"/>
      <c r="F606" s="32"/>
      <c r="G606" s="32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</row>
    <row r="607" spans="1:21" s="8" customFormat="1" ht="12">
      <c r="A607" s="14"/>
      <c r="B607" s="15"/>
      <c r="C607" s="15"/>
      <c r="D607" s="14"/>
      <c r="E607" s="14"/>
      <c r="F607" s="32"/>
      <c r="G607" s="32"/>
      <c r="H607" s="16"/>
      <c r="I607" s="16"/>
      <c r="J607" s="16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6"/>
    </row>
    <row r="608" spans="1:21" s="8" customFormat="1" ht="12">
      <c r="A608" s="14"/>
      <c r="B608" s="15"/>
      <c r="C608" s="15"/>
      <c r="D608" s="14"/>
      <c r="E608" s="14"/>
      <c r="F608" s="32"/>
      <c r="G608" s="32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</row>
    <row r="609" spans="1:21" s="8" customFormat="1" ht="12">
      <c r="A609" s="14"/>
      <c r="B609" s="15"/>
      <c r="C609" s="15"/>
      <c r="D609" s="14"/>
      <c r="E609" s="14"/>
      <c r="F609" s="32"/>
      <c r="G609" s="32"/>
      <c r="H609" s="16"/>
      <c r="I609" s="16"/>
      <c r="J609" s="16"/>
      <c r="K609" s="16"/>
      <c r="L609" s="16"/>
      <c r="M609" s="16"/>
      <c r="N609" s="16"/>
      <c r="O609" s="16"/>
      <c r="P609" s="16"/>
      <c r="Q609" s="16"/>
      <c r="R609" s="16"/>
      <c r="S609" s="16"/>
      <c r="T609" s="16"/>
      <c r="U609" s="16"/>
    </row>
    <row r="610" spans="1:21" s="8" customFormat="1" ht="12">
      <c r="A610" s="14"/>
      <c r="B610" s="15"/>
      <c r="C610" s="15"/>
      <c r="D610" s="14"/>
      <c r="E610" s="14"/>
      <c r="F610" s="32"/>
      <c r="G610" s="32"/>
      <c r="H610" s="16"/>
      <c r="I610" s="16"/>
      <c r="J610" s="16"/>
      <c r="K610" s="16"/>
      <c r="L610" s="16"/>
      <c r="M610" s="16"/>
      <c r="N610" s="16"/>
      <c r="O610" s="16"/>
      <c r="P610" s="16"/>
      <c r="Q610" s="16"/>
      <c r="R610" s="16"/>
      <c r="S610" s="16"/>
      <c r="T610" s="16"/>
      <c r="U610" s="16"/>
    </row>
    <row r="611" spans="1:21" s="8" customFormat="1" ht="12">
      <c r="A611" s="14"/>
      <c r="B611" s="15"/>
      <c r="C611" s="15"/>
      <c r="D611" s="14"/>
      <c r="E611" s="14"/>
      <c r="F611" s="32"/>
      <c r="G611" s="32"/>
      <c r="H611" s="16"/>
      <c r="I611" s="16"/>
      <c r="J611" s="16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</row>
    <row r="612" spans="1:21" s="8" customFormat="1" ht="12">
      <c r="A612" s="14"/>
      <c r="B612" s="15"/>
      <c r="C612" s="15"/>
      <c r="D612" s="14"/>
      <c r="E612" s="14"/>
      <c r="F612" s="32"/>
      <c r="G612" s="32"/>
      <c r="H612" s="16"/>
      <c r="I612" s="16"/>
      <c r="J612" s="16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</row>
    <row r="613" spans="1:21" s="8" customFormat="1" ht="12">
      <c r="A613" s="14"/>
      <c r="B613" s="15"/>
      <c r="C613" s="15"/>
      <c r="D613" s="14"/>
      <c r="E613" s="14"/>
      <c r="F613" s="32"/>
      <c r="G613" s="32"/>
      <c r="H613" s="16"/>
      <c r="I613" s="16"/>
      <c r="J613" s="16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</row>
    <row r="614" spans="1:21" s="8" customFormat="1" ht="12">
      <c r="A614" s="14"/>
      <c r="B614" s="15"/>
      <c r="C614" s="15"/>
      <c r="D614" s="14"/>
      <c r="E614" s="14"/>
      <c r="F614" s="32"/>
      <c r="G614" s="32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</row>
    <row r="615" spans="1:21" s="8" customFormat="1" ht="12">
      <c r="A615" s="14"/>
      <c r="B615" s="15"/>
      <c r="C615" s="15"/>
      <c r="D615" s="14"/>
      <c r="E615" s="14"/>
      <c r="F615" s="32"/>
      <c r="G615" s="32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</row>
    <row r="616" spans="1:21" s="8" customFormat="1" ht="12">
      <c r="A616" s="14"/>
      <c r="B616" s="15"/>
      <c r="C616" s="15"/>
      <c r="D616" s="14"/>
      <c r="E616" s="14"/>
      <c r="F616" s="32"/>
      <c r="G616" s="32"/>
      <c r="H616" s="16"/>
      <c r="I616" s="16"/>
      <c r="J616" s="16"/>
      <c r="K616" s="16"/>
      <c r="L616" s="16"/>
      <c r="M616" s="16"/>
      <c r="N616" s="16"/>
      <c r="O616" s="16"/>
      <c r="P616" s="16"/>
      <c r="Q616" s="16"/>
      <c r="R616" s="16"/>
      <c r="S616" s="16"/>
      <c r="T616" s="16"/>
      <c r="U616" s="16"/>
    </row>
    <row r="617" spans="1:21" s="8" customFormat="1" ht="12">
      <c r="A617" s="14"/>
      <c r="B617" s="15"/>
      <c r="C617" s="15"/>
      <c r="D617" s="14"/>
      <c r="E617" s="14"/>
      <c r="F617" s="32"/>
      <c r="G617" s="32"/>
      <c r="H617" s="16"/>
      <c r="I617" s="16"/>
      <c r="J617" s="16"/>
      <c r="K617" s="16"/>
      <c r="L617" s="16"/>
      <c r="M617" s="16"/>
      <c r="N617" s="16"/>
      <c r="O617" s="16"/>
      <c r="P617" s="16"/>
      <c r="Q617" s="16"/>
      <c r="R617" s="16"/>
      <c r="S617" s="16"/>
      <c r="T617" s="16"/>
      <c r="U617" s="16"/>
    </row>
    <row r="618" spans="1:21" s="8" customFormat="1" ht="12">
      <c r="A618" s="14"/>
      <c r="B618" s="15"/>
      <c r="C618" s="15"/>
      <c r="D618" s="14"/>
      <c r="E618" s="14"/>
      <c r="F618" s="32"/>
      <c r="G618" s="32"/>
      <c r="H618" s="16"/>
      <c r="I618" s="16"/>
      <c r="J618" s="16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</row>
    <row r="619" spans="1:21" s="8" customFormat="1" ht="12">
      <c r="A619" s="14"/>
      <c r="B619" s="15"/>
      <c r="C619" s="15"/>
      <c r="D619" s="14"/>
      <c r="E619" s="14"/>
      <c r="F619" s="32"/>
      <c r="G619" s="32"/>
      <c r="H619" s="16"/>
      <c r="I619" s="16"/>
      <c r="J619" s="16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</row>
    <row r="620" spans="1:21" s="8" customFormat="1" ht="12">
      <c r="A620" s="14"/>
      <c r="B620" s="15"/>
      <c r="C620" s="15"/>
      <c r="D620" s="14"/>
      <c r="E620" s="14"/>
      <c r="F620" s="32"/>
      <c r="G620" s="32"/>
      <c r="H620" s="16"/>
      <c r="I620" s="16"/>
      <c r="J620" s="16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</row>
    <row r="621" spans="1:21" s="8" customFormat="1" ht="12">
      <c r="A621" s="14"/>
      <c r="B621" s="15"/>
      <c r="C621" s="15"/>
      <c r="D621" s="14"/>
      <c r="E621" s="14"/>
      <c r="F621" s="32"/>
      <c r="G621" s="32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</row>
    <row r="622" spans="1:21" s="8" customFormat="1" ht="12">
      <c r="A622" s="14"/>
      <c r="B622" s="15"/>
      <c r="C622" s="15"/>
      <c r="D622" s="14"/>
      <c r="E622" s="14"/>
      <c r="F622" s="32"/>
      <c r="G622" s="32"/>
      <c r="H622" s="16"/>
      <c r="I622" s="16"/>
      <c r="J622" s="16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</row>
    <row r="623" spans="1:21" s="8" customFormat="1" ht="12">
      <c r="A623" s="14"/>
      <c r="B623" s="15"/>
      <c r="C623" s="15"/>
      <c r="D623" s="14"/>
      <c r="E623" s="14"/>
      <c r="F623" s="32"/>
      <c r="G623" s="32"/>
      <c r="H623" s="16"/>
      <c r="I623" s="16"/>
      <c r="J623" s="16"/>
      <c r="K623" s="16"/>
      <c r="L623" s="16"/>
      <c r="M623" s="16"/>
      <c r="N623" s="16"/>
      <c r="O623" s="16"/>
      <c r="P623" s="16"/>
      <c r="Q623" s="16"/>
      <c r="R623" s="16"/>
      <c r="S623" s="16"/>
      <c r="T623" s="16"/>
      <c r="U623" s="16"/>
    </row>
    <row r="624" spans="1:21" s="8" customFormat="1" ht="12">
      <c r="A624" s="14"/>
      <c r="B624" s="15"/>
      <c r="C624" s="15"/>
      <c r="D624" s="14"/>
      <c r="E624" s="14"/>
      <c r="F624" s="32"/>
      <c r="G624" s="32"/>
      <c r="H624" s="16"/>
      <c r="I624" s="16"/>
      <c r="J624" s="16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</row>
    <row r="625" spans="1:21" s="8" customFormat="1" ht="12">
      <c r="A625" s="14"/>
      <c r="B625" s="15"/>
      <c r="C625" s="15"/>
      <c r="D625" s="14"/>
      <c r="E625" s="14"/>
      <c r="F625" s="32"/>
      <c r="G625" s="32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</row>
    <row r="626" spans="1:21" s="8" customFormat="1" ht="12">
      <c r="A626" s="14"/>
      <c r="B626" s="15"/>
      <c r="C626" s="15"/>
      <c r="D626" s="14"/>
      <c r="E626" s="14"/>
      <c r="F626" s="32"/>
      <c r="G626" s="32"/>
      <c r="H626" s="16"/>
      <c r="I626" s="16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</row>
    <row r="627" spans="1:21" s="8" customFormat="1" ht="12">
      <c r="A627" s="14"/>
      <c r="B627" s="15"/>
      <c r="C627" s="15"/>
      <c r="D627" s="14"/>
      <c r="E627" s="14"/>
      <c r="F627" s="32"/>
      <c r="G627" s="32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</row>
    <row r="628" spans="1:21" s="8" customFormat="1" ht="12">
      <c r="A628" s="14"/>
      <c r="B628" s="15"/>
      <c r="C628" s="15"/>
      <c r="D628" s="14"/>
      <c r="E628" s="14"/>
      <c r="F628" s="32"/>
      <c r="G628" s="32"/>
      <c r="H628" s="16"/>
      <c r="I628" s="16"/>
      <c r="J628" s="16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</row>
    <row r="629" spans="1:21" s="8" customFormat="1" ht="12">
      <c r="A629" s="14"/>
      <c r="B629" s="15"/>
      <c r="C629" s="15"/>
      <c r="D629" s="14"/>
      <c r="E629" s="14"/>
      <c r="F629" s="32"/>
      <c r="G629" s="32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</row>
    <row r="630" spans="1:21" s="8" customFormat="1" ht="12">
      <c r="A630" s="14"/>
      <c r="B630" s="15"/>
      <c r="C630" s="15"/>
      <c r="D630" s="14"/>
      <c r="E630" s="14"/>
      <c r="F630" s="32"/>
      <c r="G630" s="32"/>
      <c r="H630" s="16"/>
      <c r="I630" s="16"/>
      <c r="J630" s="16"/>
      <c r="K630" s="16"/>
      <c r="L630" s="16"/>
      <c r="M630" s="16"/>
      <c r="N630" s="16"/>
      <c r="O630" s="16"/>
      <c r="P630" s="16"/>
      <c r="Q630" s="16"/>
      <c r="R630" s="16"/>
      <c r="S630" s="16"/>
      <c r="T630" s="16"/>
      <c r="U630" s="16"/>
    </row>
    <row r="631" spans="1:21" s="8" customFormat="1" ht="12">
      <c r="A631" s="14"/>
      <c r="B631" s="15"/>
      <c r="C631" s="15"/>
      <c r="D631" s="14"/>
      <c r="E631" s="14"/>
      <c r="F631" s="32"/>
      <c r="G631" s="32"/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16"/>
      <c r="T631" s="16"/>
      <c r="U631" s="16"/>
    </row>
    <row r="632" spans="1:21" s="8" customFormat="1" ht="12">
      <c r="A632" s="14"/>
      <c r="B632" s="15"/>
      <c r="C632" s="15"/>
      <c r="D632" s="14"/>
      <c r="E632" s="14"/>
      <c r="F632" s="32"/>
      <c r="G632" s="32"/>
      <c r="H632" s="16"/>
      <c r="I632" s="16"/>
      <c r="J632" s="16"/>
      <c r="K632" s="16"/>
      <c r="L632" s="16"/>
      <c r="M632" s="16"/>
      <c r="N632" s="16"/>
      <c r="O632" s="16"/>
      <c r="P632" s="16"/>
      <c r="Q632" s="16"/>
      <c r="R632" s="16"/>
      <c r="S632" s="16"/>
      <c r="T632" s="16"/>
      <c r="U632" s="16"/>
    </row>
    <row r="633" spans="1:21" s="8" customFormat="1" ht="12">
      <c r="A633" s="14"/>
      <c r="B633" s="15"/>
      <c r="C633" s="15"/>
      <c r="D633" s="14"/>
      <c r="E633" s="14"/>
      <c r="F633" s="32"/>
      <c r="G633" s="32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</row>
    <row r="634" spans="1:21" s="8" customFormat="1" ht="12">
      <c r="A634" s="14"/>
      <c r="B634" s="15"/>
      <c r="C634" s="15"/>
      <c r="D634" s="14"/>
      <c r="E634" s="14"/>
      <c r="F634" s="32"/>
      <c r="G634" s="32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</row>
    <row r="635" spans="1:21" s="8" customFormat="1" ht="12">
      <c r="A635" s="14"/>
      <c r="B635" s="15"/>
      <c r="C635" s="15"/>
      <c r="D635" s="14"/>
      <c r="E635" s="14"/>
      <c r="F635" s="32"/>
      <c r="G635" s="32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</row>
    <row r="636" spans="1:21" s="8" customFormat="1" ht="12">
      <c r="A636" s="14"/>
      <c r="B636" s="15"/>
      <c r="C636" s="15"/>
      <c r="D636" s="14"/>
      <c r="E636" s="14"/>
      <c r="F636" s="32"/>
      <c r="G636" s="32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</row>
    <row r="637" spans="1:21" s="8" customFormat="1" ht="12">
      <c r="A637" s="14"/>
      <c r="B637" s="15"/>
      <c r="C637" s="15"/>
      <c r="D637" s="14"/>
      <c r="E637" s="14"/>
      <c r="F637" s="32"/>
      <c r="G637" s="32"/>
      <c r="H637" s="16"/>
      <c r="I637" s="16"/>
      <c r="J637" s="16"/>
      <c r="K637" s="16"/>
      <c r="L637" s="16"/>
      <c r="M637" s="16"/>
      <c r="N637" s="16"/>
      <c r="O637" s="16"/>
      <c r="P637" s="16"/>
      <c r="Q637" s="16"/>
      <c r="R637" s="16"/>
      <c r="S637" s="16"/>
      <c r="T637" s="16"/>
      <c r="U637" s="16"/>
    </row>
    <row r="638" spans="1:21" s="8" customFormat="1" ht="12">
      <c r="A638" s="14"/>
      <c r="B638" s="15"/>
      <c r="C638" s="15"/>
      <c r="D638" s="14"/>
      <c r="E638" s="14"/>
      <c r="F638" s="32"/>
      <c r="G638" s="32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</row>
    <row r="639" spans="1:21" s="8" customFormat="1" ht="12">
      <c r="A639" s="14"/>
      <c r="B639" s="15"/>
      <c r="C639" s="15"/>
      <c r="D639" s="14"/>
      <c r="E639" s="14"/>
      <c r="F639" s="32"/>
      <c r="G639" s="32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16"/>
      <c r="T639" s="16"/>
      <c r="U639" s="16"/>
    </row>
    <row r="640" spans="1:21" s="8" customFormat="1" ht="12">
      <c r="A640" s="14"/>
      <c r="B640" s="15"/>
      <c r="C640" s="15"/>
      <c r="D640" s="14"/>
      <c r="E640" s="14"/>
      <c r="F640" s="32"/>
      <c r="G640" s="32"/>
      <c r="H640" s="16"/>
      <c r="I640" s="16"/>
      <c r="J640" s="16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</row>
    <row r="641" spans="1:21" s="8" customFormat="1" ht="12">
      <c r="A641" s="14"/>
      <c r="B641" s="15"/>
      <c r="C641" s="15"/>
      <c r="D641" s="14"/>
      <c r="E641" s="14"/>
      <c r="F641" s="32"/>
      <c r="G641" s="32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</row>
    <row r="642" spans="1:21" s="8" customFormat="1" ht="12">
      <c r="A642" s="14"/>
      <c r="B642" s="15"/>
      <c r="C642" s="15"/>
      <c r="D642" s="14"/>
      <c r="E642" s="14"/>
      <c r="F642" s="32"/>
      <c r="G642" s="32"/>
      <c r="H642" s="16"/>
      <c r="I642" s="16"/>
      <c r="J642" s="16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</row>
    <row r="643" spans="1:21" s="8" customFormat="1" ht="12">
      <c r="A643" s="14"/>
      <c r="B643" s="15"/>
      <c r="C643" s="15"/>
      <c r="D643" s="14"/>
      <c r="E643" s="14"/>
      <c r="F643" s="32"/>
      <c r="G643" s="32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</row>
    <row r="644" spans="1:21" s="8" customFormat="1" ht="12">
      <c r="A644" s="14"/>
      <c r="B644" s="15"/>
      <c r="C644" s="15"/>
      <c r="D644" s="14"/>
      <c r="E644" s="14"/>
      <c r="F644" s="32"/>
      <c r="G644" s="32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</row>
    <row r="645" spans="1:21" s="8" customFormat="1" ht="12">
      <c r="A645" s="14"/>
      <c r="B645" s="15"/>
      <c r="C645" s="15"/>
      <c r="D645" s="14"/>
      <c r="E645" s="14"/>
      <c r="F645" s="32"/>
      <c r="G645" s="32"/>
      <c r="H645" s="16"/>
      <c r="I645" s="16"/>
      <c r="J645" s="16"/>
      <c r="K645" s="16"/>
      <c r="L645" s="16"/>
      <c r="M645" s="16"/>
      <c r="N645" s="16"/>
      <c r="O645" s="16"/>
      <c r="P645" s="16"/>
      <c r="Q645" s="16"/>
      <c r="R645" s="16"/>
      <c r="S645" s="16"/>
      <c r="T645" s="16"/>
      <c r="U645" s="16"/>
    </row>
    <row r="646" spans="1:21" s="8" customFormat="1" ht="12">
      <c r="A646" s="14"/>
      <c r="B646" s="15"/>
      <c r="C646" s="15"/>
      <c r="D646" s="14"/>
      <c r="E646" s="14"/>
      <c r="F646" s="32"/>
      <c r="G646" s="32"/>
      <c r="H646" s="16"/>
      <c r="I646" s="16"/>
      <c r="J646" s="16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</row>
    <row r="647" spans="1:21" s="8" customFormat="1" ht="12">
      <c r="A647" s="14"/>
      <c r="B647" s="15"/>
      <c r="C647" s="15"/>
      <c r="D647" s="14"/>
      <c r="E647" s="14"/>
      <c r="F647" s="32"/>
      <c r="G647" s="32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</row>
    <row r="648" spans="1:21" s="8" customFormat="1" ht="12">
      <c r="A648" s="14"/>
      <c r="B648" s="15"/>
      <c r="C648" s="15"/>
      <c r="D648" s="14"/>
      <c r="E648" s="14"/>
      <c r="F648" s="32"/>
      <c r="G648" s="32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</row>
    <row r="649" spans="1:21" s="8" customFormat="1" ht="12">
      <c r="A649" s="14"/>
      <c r="B649" s="15"/>
      <c r="C649" s="15"/>
      <c r="D649" s="14"/>
      <c r="E649" s="14"/>
      <c r="F649" s="32"/>
      <c r="G649" s="32"/>
      <c r="H649" s="16"/>
      <c r="I649" s="16"/>
      <c r="J649" s="16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</row>
    <row r="650" spans="1:21" s="8" customFormat="1" ht="12">
      <c r="A650" s="14"/>
      <c r="B650" s="15"/>
      <c r="C650" s="15"/>
      <c r="D650" s="14"/>
      <c r="E650" s="14"/>
      <c r="F650" s="32"/>
      <c r="G650" s="32"/>
      <c r="H650" s="16"/>
      <c r="I650" s="16"/>
      <c r="J650" s="16"/>
      <c r="K650" s="16"/>
      <c r="L650" s="16"/>
      <c r="M650" s="16"/>
      <c r="N650" s="16"/>
      <c r="O650" s="16"/>
      <c r="P650" s="16"/>
      <c r="Q650" s="16"/>
      <c r="R650" s="16"/>
      <c r="S650" s="16"/>
      <c r="T650" s="16"/>
      <c r="U650" s="16"/>
    </row>
    <row r="651" spans="1:21" s="8" customFormat="1" ht="12">
      <c r="A651" s="14"/>
      <c r="B651" s="15"/>
      <c r="C651" s="15"/>
      <c r="D651" s="14"/>
      <c r="E651" s="14"/>
      <c r="F651" s="32"/>
      <c r="G651" s="32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</row>
    <row r="652" spans="1:21" s="8" customFormat="1" ht="12">
      <c r="A652" s="14"/>
      <c r="B652" s="15"/>
      <c r="C652" s="15"/>
      <c r="D652" s="14"/>
      <c r="E652" s="14"/>
      <c r="F652" s="32"/>
      <c r="G652" s="32"/>
      <c r="H652" s="16"/>
      <c r="I652" s="16"/>
      <c r="J652" s="16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</row>
    <row r="653" spans="1:21" s="8" customFormat="1" ht="12">
      <c r="A653" s="14"/>
      <c r="B653" s="15"/>
      <c r="C653" s="15"/>
      <c r="D653" s="14"/>
      <c r="E653" s="14"/>
      <c r="F653" s="32"/>
      <c r="G653" s="32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</row>
    <row r="654" spans="1:21" s="8" customFormat="1" ht="12">
      <c r="A654" s="14"/>
      <c r="B654" s="15"/>
      <c r="C654" s="15"/>
      <c r="D654" s="14"/>
      <c r="E654" s="14"/>
      <c r="F654" s="32"/>
      <c r="G654" s="32"/>
      <c r="H654" s="16"/>
      <c r="I654" s="16"/>
      <c r="J654" s="16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</row>
    <row r="655" spans="1:21" s="8" customFormat="1" ht="12">
      <c r="A655" s="14"/>
      <c r="B655" s="15"/>
      <c r="C655" s="15"/>
      <c r="D655" s="14"/>
      <c r="E655" s="14"/>
      <c r="F655" s="32"/>
      <c r="G655" s="32"/>
      <c r="H655" s="16"/>
      <c r="I655" s="16"/>
      <c r="J655" s="16"/>
      <c r="K655" s="16"/>
      <c r="L655" s="16"/>
      <c r="M655" s="16"/>
      <c r="N655" s="16"/>
      <c r="O655" s="16"/>
      <c r="P655" s="16"/>
      <c r="Q655" s="16"/>
      <c r="R655" s="16"/>
      <c r="S655" s="16"/>
      <c r="T655" s="16"/>
      <c r="U655" s="16"/>
    </row>
    <row r="656" spans="1:21" s="8" customFormat="1" ht="12">
      <c r="A656" s="14"/>
      <c r="B656" s="15"/>
      <c r="C656" s="15"/>
      <c r="D656" s="14"/>
      <c r="E656" s="14"/>
      <c r="F656" s="32"/>
      <c r="G656" s="32"/>
      <c r="H656" s="16"/>
      <c r="I656" s="16"/>
      <c r="J656" s="16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</row>
    <row r="657" spans="1:21" s="8" customFormat="1" ht="12">
      <c r="A657" s="14"/>
      <c r="B657" s="15"/>
      <c r="C657" s="15"/>
      <c r="D657" s="14"/>
      <c r="E657" s="14"/>
      <c r="F657" s="32"/>
      <c r="G657" s="32"/>
      <c r="H657" s="16"/>
      <c r="I657" s="16"/>
      <c r="J657" s="16"/>
      <c r="K657" s="16"/>
      <c r="L657" s="16"/>
      <c r="M657" s="16"/>
      <c r="N657" s="16"/>
      <c r="O657" s="16"/>
      <c r="P657" s="16"/>
      <c r="Q657" s="16"/>
      <c r="R657" s="16"/>
      <c r="S657" s="16"/>
      <c r="T657" s="16"/>
      <c r="U657" s="16"/>
    </row>
    <row r="658" spans="1:21" s="8" customFormat="1" ht="12">
      <c r="A658" s="14"/>
      <c r="B658" s="15"/>
      <c r="C658" s="15"/>
      <c r="D658" s="14"/>
      <c r="E658" s="14"/>
      <c r="F658" s="32"/>
      <c r="G658" s="32"/>
      <c r="H658" s="16"/>
      <c r="I658" s="16"/>
      <c r="J658" s="16"/>
      <c r="K658" s="16"/>
      <c r="L658" s="16"/>
      <c r="M658" s="16"/>
      <c r="N658" s="16"/>
      <c r="O658" s="16"/>
      <c r="P658" s="16"/>
      <c r="Q658" s="16"/>
      <c r="R658" s="16"/>
      <c r="S658" s="16"/>
      <c r="T658" s="16"/>
      <c r="U658" s="16"/>
    </row>
    <row r="659" spans="1:21" s="8" customFormat="1" ht="12">
      <c r="A659" s="14"/>
      <c r="B659" s="15"/>
      <c r="C659" s="15"/>
      <c r="D659" s="14"/>
      <c r="E659" s="14"/>
      <c r="F659" s="32"/>
      <c r="G659" s="32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</row>
    <row r="660" spans="1:21" s="8" customFormat="1" ht="12">
      <c r="A660" s="14"/>
      <c r="B660" s="15"/>
      <c r="C660" s="15"/>
      <c r="D660" s="14"/>
      <c r="E660" s="14"/>
      <c r="F660" s="32"/>
      <c r="G660" s="32"/>
      <c r="H660" s="16"/>
      <c r="I660" s="16"/>
      <c r="J660" s="16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</row>
    <row r="661" spans="1:21" s="8" customFormat="1" ht="12">
      <c r="A661" s="14"/>
      <c r="B661" s="15"/>
      <c r="C661" s="15"/>
      <c r="D661" s="14"/>
      <c r="E661" s="14"/>
      <c r="F661" s="32"/>
      <c r="G661" s="32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</row>
    <row r="662" spans="1:21" s="8" customFormat="1" ht="12">
      <c r="A662" s="14"/>
      <c r="B662" s="15"/>
      <c r="C662" s="15"/>
      <c r="D662" s="14"/>
      <c r="E662" s="14"/>
      <c r="F662" s="32"/>
      <c r="G662" s="32"/>
      <c r="H662" s="16"/>
      <c r="I662" s="16"/>
      <c r="J662" s="16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</row>
    <row r="663" spans="1:21" s="8" customFormat="1" ht="12">
      <c r="A663" s="14"/>
      <c r="B663" s="15"/>
      <c r="C663" s="15"/>
      <c r="D663" s="14"/>
      <c r="E663" s="14"/>
      <c r="F663" s="32"/>
      <c r="G663" s="32"/>
      <c r="H663" s="16"/>
      <c r="I663" s="16"/>
      <c r="J663" s="16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</row>
    <row r="664" spans="1:21" s="8" customFormat="1" ht="12">
      <c r="A664" s="14"/>
      <c r="B664" s="15"/>
      <c r="C664" s="15"/>
      <c r="D664" s="14"/>
      <c r="E664" s="14"/>
      <c r="F664" s="32"/>
      <c r="G664" s="32"/>
      <c r="H664" s="16"/>
      <c r="I664" s="16"/>
      <c r="J664" s="16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</row>
    <row r="665" spans="1:21" s="8" customFormat="1" ht="12">
      <c r="A665" s="14"/>
      <c r="B665" s="15"/>
      <c r="C665" s="15"/>
      <c r="D665" s="14"/>
      <c r="E665" s="14"/>
      <c r="F665" s="32"/>
      <c r="G665" s="32"/>
      <c r="H665" s="16"/>
      <c r="I665" s="16"/>
      <c r="J665" s="16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</row>
    <row r="666" spans="1:21" s="8" customFormat="1" ht="12">
      <c r="A666" s="14"/>
      <c r="B666" s="15"/>
      <c r="C666" s="15"/>
      <c r="D666" s="14"/>
      <c r="E666" s="14"/>
      <c r="F666" s="32"/>
      <c r="G666" s="32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</row>
    <row r="667" spans="1:21" s="8" customFormat="1" ht="12">
      <c r="A667" s="14"/>
      <c r="B667" s="15"/>
      <c r="C667" s="15"/>
      <c r="D667" s="14"/>
      <c r="E667" s="14"/>
      <c r="F667" s="32"/>
      <c r="G667" s="32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16"/>
      <c r="T667" s="16"/>
      <c r="U667" s="16"/>
    </row>
    <row r="668" spans="1:21" s="8" customFormat="1" ht="12">
      <c r="A668" s="14"/>
      <c r="B668" s="15"/>
      <c r="C668" s="15"/>
      <c r="D668" s="14"/>
      <c r="E668" s="14"/>
      <c r="F668" s="32"/>
      <c r="G668" s="32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</row>
    <row r="669" spans="1:21" s="8" customFormat="1" ht="12">
      <c r="A669" s="14"/>
      <c r="B669" s="15"/>
      <c r="C669" s="15"/>
      <c r="D669" s="14"/>
      <c r="E669" s="14"/>
      <c r="F669" s="32"/>
      <c r="G669" s="32"/>
      <c r="H669" s="16"/>
      <c r="I669" s="16"/>
      <c r="J669" s="16"/>
      <c r="K669" s="16"/>
      <c r="L669" s="16"/>
      <c r="M669" s="16"/>
      <c r="N669" s="16"/>
      <c r="O669" s="16"/>
      <c r="P669" s="16"/>
      <c r="Q669" s="16"/>
      <c r="R669" s="16"/>
      <c r="S669" s="16"/>
      <c r="T669" s="16"/>
      <c r="U669" s="16"/>
    </row>
    <row r="670" spans="1:21" s="8" customFormat="1" ht="12">
      <c r="A670" s="14"/>
      <c r="B670" s="15"/>
      <c r="C670" s="15"/>
      <c r="D670" s="14"/>
      <c r="E670" s="14"/>
      <c r="F670" s="32"/>
      <c r="G670" s="32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</row>
    <row r="671" spans="1:21" s="8" customFormat="1" ht="12">
      <c r="A671" s="14"/>
      <c r="B671" s="15"/>
      <c r="C671" s="15"/>
      <c r="D671" s="14"/>
      <c r="E671" s="14"/>
      <c r="F671" s="32"/>
      <c r="G671" s="32"/>
      <c r="H671" s="16"/>
      <c r="I671" s="16"/>
      <c r="J671" s="16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</row>
    <row r="672" spans="1:21" s="8" customFormat="1" ht="12">
      <c r="A672" s="14"/>
      <c r="B672" s="15"/>
      <c r="C672" s="15"/>
      <c r="D672" s="14"/>
      <c r="E672" s="14"/>
      <c r="F672" s="32"/>
      <c r="G672" s="32"/>
      <c r="H672" s="16"/>
      <c r="I672" s="16"/>
      <c r="J672" s="16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</row>
    <row r="673" spans="1:21" s="8" customFormat="1" ht="12">
      <c r="A673" s="14"/>
      <c r="B673" s="15"/>
      <c r="C673" s="15"/>
      <c r="D673" s="14"/>
      <c r="E673" s="14"/>
      <c r="F673" s="32"/>
      <c r="G673" s="32"/>
      <c r="H673" s="16"/>
      <c r="I673" s="16"/>
      <c r="J673" s="16"/>
      <c r="K673" s="16"/>
      <c r="L673" s="16"/>
      <c r="M673" s="16"/>
      <c r="N673" s="16"/>
      <c r="O673" s="16"/>
      <c r="P673" s="16"/>
      <c r="Q673" s="16"/>
      <c r="R673" s="16"/>
      <c r="S673" s="16"/>
      <c r="T673" s="16"/>
      <c r="U673" s="16"/>
    </row>
    <row r="674" spans="1:21" s="8" customFormat="1" ht="12">
      <c r="A674" s="14"/>
      <c r="B674" s="15"/>
      <c r="C674" s="15"/>
      <c r="D674" s="14"/>
      <c r="E674" s="14"/>
      <c r="F674" s="32"/>
      <c r="G674" s="32"/>
      <c r="H674" s="16"/>
      <c r="I674" s="16"/>
      <c r="J674" s="16"/>
      <c r="K674" s="16"/>
      <c r="L674" s="16"/>
      <c r="M674" s="16"/>
      <c r="N674" s="16"/>
      <c r="O674" s="16"/>
      <c r="P674" s="16"/>
      <c r="Q674" s="16"/>
      <c r="R674" s="16"/>
      <c r="S674" s="16"/>
      <c r="T674" s="16"/>
      <c r="U674" s="16"/>
    </row>
    <row r="675" spans="1:21" s="8" customFormat="1" ht="12">
      <c r="A675" s="14"/>
      <c r="B675" s="15"/>
      <c r="C675" s="15"/>
      <c r="D675" s="14"/>
      <c r="E675" s="14"/>
      <c r="F675" s="32"/>
      <c r="G675" s="32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</row>
    <row r="676" spans="1:21" s="8" customFormat="1" ht="12">
      <c r="A676" s="14"/>
      <c r="B676" s="15"/>
      <c r="C676" s="15"/>
      <c r="D676" s="14"/>
      <c r="E676" s="14"/>
      <c r="F676" s="32"/>
      <c r="G676" s="32"/>
      <c r="H676" s="16"/>
      <c r="I676" s="16"/>
      <c r="J676" s="16"/>
      <c r="K676" s="16"/>
      <c r="L676" s="16"/>
      <c r="M676" s="16"/>
      <c r="N676" s="16"/>
      <c r="O676" s="16"/>
      <c r="P676" s="16"/>
      <c r="Q676" s="16"/>
      <c r="R676" s="16"/>
      <c r="S676" s="16"/>
      <c r="T676" s="16"/>
      <c r="U676" s="16"/>
    </row>
    <row r="677" spans="1:21" s="8" customFormat="1" ht="12">
      <c r="A677" s="14"/>
      <c r="B677" s="15"/>
      <c r="C677" s="15"/>
      <c r="D677" s="14"/>
      <c r="E677" s="14"/>
      <c r="F677" s="32"/>
      <c r="G677" s="32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</row>
    <row r="678" spans="1:21" s="8" customFormat="1" ht="12">
      <c r="A678" s="14"/>
      <c r="B678" s="15"/>
      <c r="C678" s="15"/>
      <c r="D678" s="14"/>
      <c r="E678" s="14"/>
      <c r="F678" s="32"/>
      <c r="G678" s="32"/>
      <c r="H678" s="16"/>
      <c r="I678" s="16"/>
      <c r="J678" s="16"/>
      <c r="K678" s="16"/>
      <c r="L678" s="16"/>
      <c r="M678" s="16"/>
      <c r="N678" s="16"/>
      <c r="O678" s="16"/>
      <c r="P678" s="16"/>
      <c r="Q678" s="16"/>
      <c r="R678" s="16"/>
      <c r="S678" s="16"/>
      <c r="T678" s="16"/>
      <c r="U678" s="16"/>
    </row>
    <row r="679" spans="1:21" s="8" customFormat="1" ht="12">
      <c r="A679" s="14"/>
      <c r="B679" s="15"/>
      <c r="C679" s="15"/>
      <c r="D679" s="14"/>
      <c r="E679" s="14"/>
      <c r="F679" s="32"/>
      <c r="G679" s="32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</row>
    <row r="680" spans="1:21" s="8" customFormat="1" ht="12">
      <c r="A680" s="14"/>
      <c r="B680" s="15"/>
      <c r="C680" s="15"/>
      <c r="D680" s="14"/>
      <c r="E680" s="14"/>
      <c r="F680" s="32"/>
      <c r="G680" s="32"/>
      <c r="H680" s="16"/>
      <c r="I680" s="16"/>
      <c r="J680" s="16"/>
      <c r="K680" s="16"/>
      <c r="L680" s="16"/>
      <c r="M680" s="16"/>
      <c r="N680" s="16"/>
      <c r="O680" s="16"/>
      <c r="P680" s="16"/>
      <c r="Q680" s="16"/>
      <c r="R680" s="16"/>
      <c r="S680" s="16"/>
      <c r="T680" s="16"/>
      <c r="U680" s="16"/>
    </row>
    <row r="681" spans="1:21" s="8" customFormat="1" ht="12">
      <c r="A681" s="14"/>
      <c r="B681" s="15"/>
      <c r="C681" s="15"/>
      <c r="D681" s="14"/>
      <c r="E681" s="14"/>
      <c r="F681" s="32"/>
      <c r="G681" s="32"/>
      <c r="H681" s="16"/>
      <c r="I681" s="16"/>
      <c r="J681" s="16"/>
      <c r="K681" s="16"/>
      <c r="L681" s="16"/>
      <c r="M681" s="16"/>
      <c r="N681" s="16"/>
      <c r="O681" s="16"/>
      <c r="P681" s="16"/>
      <c r="Q681" s="16"/>
      <c r="R681" s="16"/>
      <c r="S681" s="16"/>
      <c r="T681" s="16"/>
      <c r="U681" s="16"/>
    </row>
    <row r="682" spans="1:21" s="8" customFormat="1" ht="12">
      <c r="A682" s="14"/>
      <c r="B682" s="15"/>
      <c r="C682" s="15"/>
      <c r="D682" s="14"/>
      <c r="E682" s="14"/>
      <c r="F682" s="32"/>
      <c r="G682" s="32"/>
      <c r="H682" s="16"/>
      <c r="I682" s="16"/>
      <c r="J682" s="16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</row>
    <row r="683" spans="1:21" s="8" customFormat="1" ht="12">
      <c r="A683" s="14"/>
      <c r="B683" s="15"/>
      <c r="C683" s="15"/>
      <c r="D683" s="14"/>
      <c r="E683" s="14"/>
      <c r="F683" s="32"/>
      <c r="G683" s="32"/>
      <c r="H683" s="16"/>
      <c r="I683" s="16"/>
      <c r="J683" s="16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</row>
    <row r="684" spans="1:21" s="8" customFormat="1" ht="12">
      <c r="A684" s="14"/>
      <c r="B684" s="15"/>
      <c r="C684" s="15"/>
      <c r="D684" s="14"/>
      <c r="E684" s="14"/>
      <c r="F684" s="32"/>
      <c r="G684" s="32"/>
      <c r="H684" s="16"/>
      <c r="I684" s="16"/>
      <c r="J684" s="16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</row>
    <row r="685" spans="1:21" s="8" customFormat="1" ht="12">
      <c r="A685" s="14"/>
      <c r="B685" s="15"/>
      <c r="C685" s="15"/>
      <c r="D685" s="14"/>
      <c r="E685" s="14"/>
      <c r="F685" s="32"/>
      <c r="G685" s="32"/>
      <c r="H685" s="16"/>
      <c r="I685" s="16"/>
      <c r="J685" s="16"/>
      <c r="K685" s="16"/>
      <c r="L685" s="16"/>
      <c r="M685" s="16"/>
      <c r="N685" s="16"/>
      <c r="O685" s="16"/>
      <c r="P685" s="16"/>
      <c r="Q685" s="16"/>
      <c r="R685" s="16"/>
      <c r="S685" s="16"/>
      <c r="T685" s="16"/>
      <c r="U685" s="16"/>
    </row>
    <row r="686" spans="1:21" s="8" customFormat="1" ht="12">
      <c r="A686" s="14"/>
      <c r="B686" s="15"/>
      <c r="C686" s="15"/>
      <c r="D686" s="14"/>
      <c r="E686" s="14"/>
      <c r="F686" s="32"/>
      <c r="G686" s="32"/>
      <c r="H686" s="16"/>
      <c r="I686" s="16"/>
      <c r="J686" s="16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</row>
    <row r="687" spans="1:21" s="8" customFormat="1" ht="12">
      <c r="A687" s="14"/>
      <c r="B687" s="15"/>
      <c r="C687" s="15"/>
      <c r="D687" s="14"/>
      <c r="E687" s="14"/>
      <c r="F687" s="32"/>
      <c r="G687" s="32"/>
      <c r="H687" s="16"/>
      <c r="I687" s="16"/>
      <c r="J687" s="16"/>
      <c r="K687" s="16"/>
      <c r="L687" s="16"/>
      <c r="M687" s="16"/>
      <c r="N687" s="16"/>
      <c r="O687" s="16"/>
      <c r="P687" s="16"/>
      <c r="Q687" s="16"/>
      <c r="R687" s="16"/>
      <c r="S687" s="16"/>
      <c r="T687" s="16"/>
      <c r="U687" s="16"/>
    </row>
    <row r="688" spans="1:21" s="8" customFormat="1" ht="12">
      <c r="A688" s="14"/>
      <c r="B688" s="15"/>
      <c r="C688" s="15"/>
      <c r="D688" s="14"/>
      <c r="E688" s="14"/>
      <c r="F688" s="32"/>
      <c r="G688" s="32"/>
      <c r="H688" s="16"/>
      <c r="I688" s="16"/>
      <c r="J688" s="16"/>
      <c r="K688" s="16"/>
      <c r="L688" s="16"/>
      <c r="M688" s="16"/>
      <c r="N688" s="16"/>
      <c r="O688" s="16"/>
      <c r="P688" s="16"/>
      <c r="Q688" s="16"/>
      <c r="R688" s="16"/>
      <c r="S688" s="16"/>
      <c r="T688" s="16"/>
      <c r="U688" s="16"/>
    </row>
    <row r="689" spans="1:21" s="8" customFormat="1" ht="12">
      <c r="A689" s="14"/>
      <c r="B689" s="15"/>
      <c r="C689" s="15"/>
      <c r="D689" s="14"/>
      <c r="E689" s="14"/>
      <c r="F689" s="32"/>
      <c r="G689" s="32"/>
      <c r="H689" s="16"/>
      <c r="I689" s="16"/>
      <c r="J689" s="16"/>
      <c r="K689" s="16"/>
      <c r="L689" s="16"/>
      <c r="M689" s="16"/>
      <c r="N689" s="16"/>
      <c r="O689" s="16"/>
      <c r="P689" s="16"/>
      <c r="Q689" s="16"/>
      <c r="R689" s="16"/>
      <c r="S689" s="16"/>
      <c r="T689" s="16"/>
      <c r="U689" s="16"/>
    </row>
    <row r="690" spans="1:21" s="8" customFormat="1" ht="12">
      <c r="A690" s="14"/>
      <c r="B690" s="15"/>
      <c r="C690" s="15"/>
      <c r="D690" s="14"/>
      <c r="E690" s="14"/>
      <c r="F690" s="32"/>
      <c r="G690" s="32"/>
      <c r="H690" s="16"/>
      <c r="I690" s="16"/>
      <c r="J690" s="16"/>
      <c r="K690" s="16"/>
      <c r="L690" s="16"/>
      <c r="M690" s="16"/>
      <c r="N690" s="16"/>
      <c r="O690" s="16"/>
      <c r="P690" s="16"/>
      <c r="Q690" s="16"/>
      <c r="R690" s="16"/>
      <c r="S690" s="16"/>
      <c r="T690" s="16"/>
      <c r="U690" s="16"/>
    </row>
    <row r="691" spans="1:21" s="8" customFormat="1" ht="12">
      <c r="A691" s="14"/>
      <c r="B691" s="15"/>
      <c r="C691" s="15"/>
      <c r="D691" s="14"/>
      <c r="E691" s="14"/>
      <c r="F691" s="32"/>
      <c r="G691" s="32"/>
      <c r="H691" s="16"/>
      <c r="I691" s="16"/>
      <c r="J691" s="16"/>
      <c r="K691" s="16"/>
      <c r="L691" s="16"/>
      <c r="M691" s="16"/>
      <c r="N691" s="16"/>
      <c r="O691" s="16"/>
      <c r="P691" s="16"/>
      <c r="Q691" s="16"/>
      <c r="R691" s="16"/>
      <c r="S691" s="16"/>
      <c r="T691" s="16"/>
      <c r="U691" s="16"/>
    </row>
    <row r="692" spans="1:21" s="8" customFormat="1" ht="12">
      <c r="A692" s="14"/>
      <c r="B692" s="15"/>
      <c r="C692" s="15"/>
      <c r="D692" s="14"/>
      <c r="E692" s="14"/>
      <c r="F692" s="32"/>
      <c r="G692" s="32"/>
      <c r="H692" s="16"/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</row>
    <row r="693" spans="1:21" s="8" customFormat="1" ht="12">
      <c r="A693" s="14"/>
      <c r="B693" s="15"/>
      <c r="C693" s="15"/>
      <c r="D693" s="14"/>
      <c r="E693" s="14"/>
      <c r="F693" s="32"/>
      <c r="G693" s="32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</row>
    <row r="694" spans="1:21" s="8" customFormat="1" ht="12">
      <c r="A694" s="14"/>
      <c r="B694" s="15"/>
      <c r="C694" s="15"/>
      <c r="D694" s="14"/>
      <c r="E694" s="14"/>
      <c r="F694" s="32"/>
      <c r="G694" s="32"/>
      <c r="H694" s="16"/>
      <c r="I694" s="16"/>
      <c r="J694" s="16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</row>
    <row r="695" spans="1:21" s="8" customFormat="1" ht="12">
      <c r="A695" s="14"/>
      <c r="B695" s="15"/>
      <c r="C695" s="15"/>
      <c r="D695" s="14"/>
      <c r="E695" s="14"/>
      <c r="F695" s="32"/>
      <c r="G695" s="32"/>
      <c r="H695" s="16"/>
      <c r="I695" s="16"/>
      <c r="J695" s="16"/>
      <c r="K695" s="16"/>
      <c r="L695" s="16"/>
      <c r="M695" s="16"/>
      <c r="N695" s="16"/>
      <c r="O695" s="16"/>
      <c r="P695" s="16"/>
      <c r="Q695" s="16"/>
      <c r="R695" s="16"/>
      <c r="S695" s="16"/>
      <c r="T695" s="16"/>
      <c r="U695" s="16"/>
    </row>
    <row r="696" spans="1:21" s="8" customFormat="1" ht="12">
      <c r="A696" s="14"/>
      <c r="B696" s="15"/>
      <c r="C696" s="15"/>
      <c r="D696" s="14"/>
      <c r="E696" s="14"/>
      <c r="F696" s="32"/>
      <c r="G696" s="32"/>
      <c r="H696" s="16"/>
      <c r="I696" s="16"/>
      <c r="J696" s="16"/>
      <c r="K696" s="16"/>
      <c r="L696" s="16"/>
      <c r="M696" s="16"/>
      <c r="N696" s="16"/>
      <c r="O696" s="16"/>
      <c r="P696" s="16"/>
      <c r="Q696" s="16"/>
      <c r="R696" s="16"/>
      <c r="S696" s="16"/>
      <c r="T696" s="16"/>
      <c r="U696" s="16"/>
    </row>
    <row r="697" spans="1:21" s="8" customFormat="1" ht="12">
      <c r="A697" s="14"/>
      <c r="B697" s="15"/>
      <c r="C697" s="15"/>
      <c r="D697" s="14"/>
      <c r="E697" s="14"/>
      <c r="F697" s="32"/>
      <c r="G697" s="32"/>
      <c r="H697" s="16"/>
      <c r="I697" s="16"/>
      <c r="J697" s="16"/>
      <c r="K697" s="16"/>
      <c r="L697" s="16"/>
      <c r="M697" s="16"/>
      <c r="N697" s="16"/>
      <c r="O697" s="16"/>
      <c r="P697" s="16"/>
      <c r="Q697" s="16"/>
      <c r="R697" s="16"/>
      <c r="S697" s="16"/>
      <c r="T697" s="16"/>
      <c r="U697" s="16"/>
    </row>
    <row r="698" spans="1:21" s="8" customFormat="1" ht="12">
      <c r="A698" s="14"/>
      <c r="B698" s="15"/>
      <c r="C698" s="15"/>
      <c r="D698" s="14"/>
      <c r="E698" s="14"/>
      <c r="F698" s="32"/>
      <c r="G698" s="32"/>
      <c r="H698" s="16"/>
      <c r="I698" s="16"/>
      <c r="J698" s="16"/>
      <c r="K698" s="16"/>
      <c r="L698" s="16"/>
      <c r="M698" s="16"/>
      <c r="N698" s="16"/>
      <c r="O698" s="16"/>
      <c r="P698" s="16"/>
      <c r="Q698" s="16"/>
      <c r="R698" s="16"/>
      <c r="S698" s="16"/>
      <c r="T698" s="16"/>
      <c r="U698" s="16"/>
    </row>
    <row r="699" spans="1:21" s="8" customFormat="1" ht="12">
      <c r="A699" s="14"/>
      <c r="B699" s="15"/>
      <c r="C699" s="15"/>
      <c r="D699" s="14"/>
      <c r="E699" s="14"/>
      <c r="F699" s="32"/>
      <c r="G699" s="32"/>
      <c r="H699" s="16"/>
      <c r="I699" s="16"/>
      <c r="J699" s="16"/>
      <c r="K699" s="16"/>
      <c r="L699" s="16"/>
      <c r="M699" s="16"/>
      <c r="N699" s="16"/>
      <c r="O699" s="16"/>
      <c r="P699" s="16"/>
      <c r="Q699" s="16"/>
      <c r="R699" s="16"/>
      <c r="S699" s="16"/>
      <c r="T699" s="16"/>
      <c r="U699" s="16"/>
    </row>
    <row r="700" spans="1:21" s="8" customFormat="1" ht="12">
      <c r="A700" s="14"/>
      <c r="B700" s="15"/>
      <c r="C700" s="15"/>
      <c r="D700" s="14"/>
      <c r="E700" s="14"/>
      <c r="F700" s="32"/>
      <c r="G700" s="32"/>
      <c r="H700" s="16"/>
      <c r="I700" s="16"/>
      <c r="J700" s="16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</row>
    <row r="701" spans="1:21" s="8" customFormat="1" ht="12">
      <c r="A701" s="14"/>
      <c r="B701" s="15"/>
      <c r="C701" s="15"/>
      <c r="D701" s="14"/>
      <c r="E701" s="14"/>
      <c r="F701" s="32"/>
      <c r="G701" s="32"/>
      <c r="H701" s="16"/>
      <c r="I701" s="16"/>
      <c r="J701" s="16"/>
      <c r="K701" s="16"/>
      <c r="L701" s="16"/>
      <c r="M701" s="16"/>
      <c r="N701" s="16"/>
      <c r="O701" s="16"/>
      <c r="P701" s="16"/>
      <c r="Q701" s="16"/>
      <c r="R701" s="16"/>
      <c r="S701" s="16"/>
      <c r="T701" s="16"/>
      <c r="U701" s="16"/>
    </row>
    <row r="702" spans="1:21" s="8" customFormat="1" ht="12">
      <c r="A702" s="14"/>
      <c r="B702" s="15"/>
      <c r="C702" s="15"/>
      <c r="D702" s="14"/>
      <c r="E702" s="14"/>
      <c r="F702" s="32"/>
      <c r="G702" s="32"/>
      <c r="H702" s="16"/>
      <c r="I702" s="16"/>
      <c r="J702" s="16"/>
      <c r="K702" s="16"/>
      <c r="L702" s="16"/>
      <c r="M702" s="16"/>
      <c r="N702" s="16"/>
      <c r="O702" s="16"/>
      <c r="P702" s="16"/>
      <c r="Q702" s="16"/>
      <c r="R702" s="16"/>
      <c r="S702" s="16"/>
      <c r="T702" s="16"/>
      <c r="U702" s="16"/>
    </row>
    <row r="703" spans="1:21" s="8" customFormat="1" ht="12">
      <c r="A703" s="14"/>
      <c r="B703" s="15"/>
      <c r="C703" s="15"/>
      <c r="D703" s="14"/>
      <c r="E703" s="14"/>
      <c r="F703" s="32"/>
      <c r="G703" s="32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</row>
    <row r="704" spans="1:21" s="8" customFormat="1" ht="12">
      <c r="A704" s="14"/>
      <c r="B704" s="15"/>
      <c r="C704" s="15"/>
      <c r="D704" s="14"/>
      <c r="E704" s="14"/>
      <c r="F704" s="32"/>
      <c r="G704" s="32"/>
      <c r="H704" s="16"/>
      <c r="I704" s="16"/>
      <c r="J704" s="16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</row>
    <row r="705" spans="1:21" s="8" customFormat="1" ht="12">
      <c r="A705" s="14"/>
      <c r="B705" s="15"/>
      <c r="C705" s="15"/>
      <c r="D705" s="14"/>
      <c r="E705" s="14"/>
      <c r="F705" s="32"/>
      <c r="G705" s="32"/>
      <c r="H705" s="16"/>
      <c r="I705" s="16"/>
      <c r="J705" s="16"/>
      <c r="K705" s="16"/>
      <c r="L705" s="16"/>
      <c r="M705" s="16"/>
      <c r="N705" s="16"/>
      <c r="O705" s="16"/>
      <c r="P705" s="16"/>
      <c r="Q705" s="16"/>
      <c r="R705" s="16"/>
      <c r="S705" s="16"/>
      <c r="T705" s="16"/>
      <c r="U705" s="16"/>
    </row>
    <row r="706" spans="1:21" s="8" customFormat="1" ht="12">
      <c r="A706" s="14"/>
      <c r="B706" s="15"/>
      <c r="C706" s="15"/>
      <c r="D706" s="14"/>
      <c r="E706" s="14"/>
      <c r="F706" s="32"/>
      <c r="G706" s="32"/>
      <c r="H706" s="16"/>
      <c r="I706" s="16"/>
      <c r="J706" s="16"/>
      <c r="K706" s="16"/>
      <c r="L706" s="16"/>
      <c r="M706" s="16"/>
      <c r="N706" s="16"/>
      <c r="O706" s="16"/>
      <c r="P706" s="16"/>
      <c r="Q706" s="16"/>
      <c r="R706" s="16"/>
      <c r="S706" s="16"/>
      <c r="T706" s="16"/>
      <c r="U706" s="16"/>
    </row>
    <row r="707" spans="1:21" s="8" customFormat="1" ht="12">
      <c r="A707" s="14"/>
      <c r="B707" s="15"/>
      <c r="C707" s="15"/>
      <c r="D707" s="14"/>
      <c r="E707" s="14"/>
      <c r="F707" s="32"/>
      <c r="G707" s="32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</row>
    <row r="708" spans="1:21" s="8" customFormat="1" ht="12">
      <c r="A708" s="14"/>
      <c r="B708" s="15"/>
      <c r="C708" s="15"/>
      <c r="D708" s="14"/>
      <c r="E708" s="14"/>
      <c r="F708" s="32"/>
      <c r="G708" s="32"/>
      <c r="H708" s="16"/>
      <c r="I708" s="16"/>
      <c r="J708" s="16"/>
      <c r="K708" s="16"/>
      <c r="L708" s="16"/>
      <c r="M708" s="16"/>
      <c r="N708" s="16"/>
      <c r="O708" s="16"/>
      <c r="P708" s="16"/>
      <c r="Q708" s="16"/>
      <c r="R708" s="16"/>
      <c r="S708" s="16"/>
      <c r="T708" s="16"/>
      <c r="U708" s="16"/>
    </row>
    <row r="709" spans="1:21" s="8" customFormat="1" ht="12">
      <c r="A709" s="14"/>
      <c r="B709" s="15"/>
      <c r="C709" s="15"/>
      <c r="D709" s="14"/>
      <c r="E709" s="14"/>
      <c r="F709" s="32"/>
      <c r="G709" s="32"/>
      <c r="H709" s="16"/>
      <c r="I709" s="16"/>
      <c r="J709" s="16"/>
      <c r="K709" s="16"/>
      <c r="L709" s="16"/>
      <c r="M709" s="16"/>
      <c r="N709" s="16"/>
      <c r="O709" s="16"/>
      <c r="P709" s="16"/>
      <c r="Q709" s="16"/>
      <c r="R709" s="16"/>
      <c r="S709" s="16"/>
      <c r="T709" s="16"/>
      <c r="U709" s="16"/>
    </row>
    <row r="710" spans="1:21" s="8" customFormat="1" ht="12">
      <c r="A710" s="14"/>
      <c r="B710" s="15"/>
      <c r="C710" s="15"/>
      <c r="D710" s="14"/>
      <c r="E710" s="14"/>
      <c r="F710" s="32"/>
      <c r="G710" s="32"/>
      <c r="H710" s="16"/>
      <c r="I710" s="16"/>
      <c r="J710" s="16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</row>
    <row r="711" spans="1:21" s="8" customFormat="1" ht="12">
      <c r="A711" s="14"/>
      <c r="B711" s="15"/>
      <c r="C711" s="15"/>
      <c r="D711" s="14"/>
      <c r="E711" s="14"/>
      <c r="F711" s="32"/>
      <c r="G711" s="32"/>
      <c r="H711" s="16"/>
      <c r="I711" s="16"/>
      <c r="J711" s="16"/>
      <c r="K711" s="16"/>
      <c r="L711" s="16"/>
      <c r="M711" s="16"/>
      <c r="N711" s="16"/>
      <c r="O711" s="16"/>
      <c r="P711" s="16"/>
      <c r="Q711" s="16"/>
      <c r="R711" s="16"/>
      <c r="S711" s="16"/>
      <c r="T711" s="16"/>
      <c r="U711" s="16"/>
    </row>
    <row r="712" spans="1:21" s="8" customFormat="1" ht="12">
      <c r="A712" s="14"/>
      <c r="B712" s="15"/>
      <c r="C712" s="15"/>
      <c r="D712" s="14"/>
      <c r="E712" s="14"/>
      <c r="F712" s="32"/>
      <c r="G712" s="32"/>
      <c r="H712" s="16"/>
      <c r="I712" s="16"/>
      <c r="J712" s="16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</row>
    <row r="713" spans="1:21" s="8" customFormat="1" ht="12">
      <c r="A713" s="14"/>
      <c r="B713" s="15"/>
      <c r="C713" s="15"/>
      <c r="D713" s="14"/>
      <c r="E713" s="14"/>
      <c r="F713" s="32"/>
      <c r="G713" s="32"/>
      <c r="H713" s="16"/>
      <c r="I713" s="16"/>
      <c r="J713" s="16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</row>
    <row r="714" spans="1:21" s="8" customFormat="1" ht="12">
      <c r="A714" s="14"/>
      <c r="B714" s="15"/>
      <c r="C714" s="15"/>
      <c r="D714" s="14"/>
      <c r="E714" s="14"/>
      <c r="F714" s="32"/>
      <c r="G714" s="32"/>
      <c r="H714" s="16"/>
      <c r="I714" s="16"/>
      <c r="J714" s="16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</row>
    <row r="715" spans="1:21" s="8" customFormat="1" ht="12">
      <c r="A715" s="14"/>
      <c r="B715" s="15"/>
      <c r="C715" s="15"/>
      <c r="D715" s="14"/>
      <c r="E715" s="14"/>
      <c r="F715" s="32"/>
      <c r="G715" s="32"/>
      <c r="H715" s="16"/>
      <c r="I715" s="16"/>
      <c r="J715" s="16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</row>
    <row r="716" spans="1:21" s="8" customFormat="1" ht="12">
      <c r="A716" s="14"/>
      <c r="B716" s="15"/>
      <c r="C716" s="15"/>
      <c r="D716" s="14"/>
      <c r="E716" s="14"/>
      <c r="F716" s="32"/>
      <c r="G716" s="32"/>
      <c r="H716" s="16"/>
      <c r="I716" s="16"/>
      <c r="J716" s="16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</row>
    <row r="717" spans="1:21" s="8" customFormat="1" ht="12">
      <c r="A717" s="14"/>
      <c r="B717" s="15"/>
      <c r="C717" s="15"/>
      <c r="D717" s="14"/>
      <c r="E717" s="14"/>
      <c r="F717" s="32"/>
      <c r="G717" s="32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</row>
    <row r="718" spans="1:21" s="8" customFormat="1" ht="12">
      <c r="A718" s="14"/>
      <c r="B718" s="15"/>
      <c r="C718" s="15"/>
      <c r="D718" s="14"/>
      <c r="E718" s="14"/>
      <c r="F718" s="32"/>
      <c r="G718" s="32"/>
      <c r="H718" s="16"/>
      <c r="I718" s="16"/>
      <c r="J718" s="16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</row>
    <row r="719" spans="1:21" s="8" customFormat="1" ht="12">
      <c r="A719" s="14"/>
      <c r="B719" s="15"/>
      <c r="C719" s="15"/>
      <c r="D719" s="14"/>
      <c r="E719" s="14"/>
      <c r="F719" s="32"/>
      <c r="G719" s="32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</row>
    <row r="720" spans="1:21" s="8" customFormat="1" ht="12">
      <c r="A720" s="14"/>
      <c r="B720" s="15"/>
      <c r="C720" s="15"/>
      <c r="D720" s="14"/>
      <c r="E720" s="14"/>
      <c r="F720" s="32"/>
      <c r="G720" s="32"/>
      <c r="H720" s="16"/>
      <c r="I720" s="16"/>
      <c r="J720" s="16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</row>
    <row r="721" spans="1:21" s="8" customFormat="1" ht="12">
      <c r="A721" s="14"/>
      <c r="B721" s="15"/>
      <c r="C721" s="15"/>
      <c r="D721" s="14"/>
      <c r="E721" s="14"/>
      <c r="F721" s="32"/>
      <c r="G721" s="32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</row>
    <row r="722" spans="1:21" s="8" customFormat="1" ht="12">
      <c r="A722" s="14"/>
      <c r="B722" s="15"/>
      <c r="C722" s="15"/>
      <c r="D722" s="14"/>
      <c r="E722" s="14"/>
      <c r="F722" s="32"/>
      <c r="G722" s="32"/>
      <c r="H722" s="16"/>
      <c r="I722" s="16"/>
      <c r="J722" s="16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</row>
    <row r="723" spans="1:21" s="8" customFormat="1" ht="12">
      <c r="A723" s="14"/>
      <c r="B723" s="15"/>
      <c r="C723" s="15"/>
      <c r="D723" s="14"/>
      <c r="E723" s="14"/>
      <c r="F723" s="32"/>
      <c r="G723" s="32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</row>
    <row r="724" spans="1:21" s="8" customFormat="1" ht="12">
      <c r="A724" s="14"/>
      <c r="B724" s="15"/>
      <c r="C724" s="15"/>
      <c r="D724" s="14"/>
      <c r="E724" s="14"/>
      <c r="F724" s="32"/>
      <c r="G724" s="32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</row>
    <row r="725" spans="1:21" s="8" customFormat="1" ht="12">
      <c r="A725" s="14"/>
      <c r="B725" s="15"/>
      <c r="C725" s="15"/>
      <c r="D725" s="14"/>
      <c r="E725" s="14"/>
      <c r="F725" s="32"/>
      <c r="G725" s="32"/>
      <c r="H725" s="16"/>
      <c r="I725" s="16"/>
      <c r="J725" s="16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</row>
    <row r="726" spans="1:21" s="8" customFormat="1" ht="12">
      <c r="A726" s="14"/>
      <c r="B726" s="15"/>
      <c r="C726" s="15"/>
      <c r="D726" s="14"/>
      <c r="E726" s="14"/>
      <c r="F726" s="32"/>
      <c r="G726" s="32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</row>
    <row r="727" spans="1:21" s="8" customFormat="1" ht="12">
      <c r="A727" s="14"/>
      <c r="B727" s="15"/>
      <c r="C727" s="15"/>
      <c r="D727" s="14"/>
      <c r="E727" s="14"/>
      <c r="F727" s="32"/>
      <c r="G727" s="32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</row>
    <row r="728" spans="1:21" s="8" customFormat="1" ht="12">
      <c r="A728" s="14"/>
      <c r="B728" s="15"/>
      <c r="C728" s="15"/>
      <c r="D728" s="14"/>
      <c r="E728" s="14"/>
      <c r="F728" s="32"/>
      <c r="G728" s="32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</row>
    <row r="729" spans="1:21" s="8" customFormat="1" ht="12">
      <c r="A729" s="14"/>
      <c r="B729" s="15"/>
      <c r="C729" s="15"/>
      <c r="D729" s="14"/>
      <c r="E729" s="14"/>
      <c r="F729" s="32"/>
      <c r="G729" s="32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</row>
    <row r="730" spans="1:21" s="8" customFormat="1" ht="12">
      <c r="A730" s="14"/>
      <c r="B730" s="15"/>
      <c r="C730" s="15"/>
      <c r="D730" s="14"/>
      <c r="E730" s="14"/>
      <c r="F730" s="32"/>
      <c r="G730" s="32"/>
      <c r="H730" s="16"/>
      <c r="I730" s="16"/>
      <c r="J730" s="16"/>
      <c r="K730" s="16"/>
      <c r="L730" s="16"/>
      <c r="M730" s="16"/>
      <c r="N730" s="16"/>
      <c r="O730" s="16"/>
      <c r="P730" s="16"/>
      <c r="Q730" s="16"/>
      <c r="R730" s="16"/>
      <c r="S730" s="16"/>
      <c r="T730" s="16"/>
      <c r="U730" s="16"/>
    </row>
    <row r="731" spans="1:21" s="8" customFormat="1" ht="12">
      <c r="A731" s="14"/>
      <c r="B731" s="15"/>
      <c r="C731" s="15"/>
      <c r="D731" s="14"/>
      <c r="E731" s="14"/>
      <c r="F731" s="32"/>
      <c r="G731" s="32"/>
      <c r="H731" s="16"/>
      <c r="I731" s="16"/>
      <c r="J731" s="16"/>
      <c r="K731" s="16"/>
      <c r="L731" s="16"/>
      <c r="M731" s="16"/>
      <c r="N731" s="16"/>
      <c r="O731" s="16"/>
      <c r="P731" s="16"/>
      <c r="Q731" s="16"/>
      <c r="R731" s="16"/>
      <c r="S731" s="16"/>
      <c r="T731" s="16"/>
      <c r="U731" s="16"/>
    </row>
    <row r="732" spans="1:21" s="8" customFormat="1" ht="12">
      <c r="A732" s="14"/>
      <c r="B732" s="15"/>
      <c r="C732" s="15"/>
      <c r="D732" s="14"/>
      <c r="E732" s="14"/>
      <c r="F732" s="32"/>
      <c r="G732" s="32"/>
      <c r="H732" s="16"/>
      <c r="I732" s="16"/>
      <c r="J732" s="16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</row>
    <row r="733" spans="1:21" s="8" customFormat="1" ht="12">
      <c r="A733" s="14"/>
      <c r="B733" s="15"/>
      <c r="C733" s="15"/>
      <c r="D733" s="14"/>
      <c r="E733" s="14"/>
      <c r="F733" s="32"/>
      <c r="G733" s="32"/>
      <c r="H733" s="16"/>
      <c r="I733" s="16"/>
      <c r="J733" s="16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</row>
    <row r="734" spans="1:21" s="8" customFormat="1" ht="12">
      <c r="A734" s="14"/>
      <c r="B734" s="15"/>
      <c r="C734" s="15"/>
      <c r="D734" s="14"/>
      <c r="E734" s="14"/>
      <c r="F734" s="32"/>
      <c r="G734" s="32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16"/>
      <c r="T734" s="16"/>
      <c r="U734" s="16"/>
    </row>
    <row r="735" spans="1:21" s="8" customFormat="1" ht="12">
      <c r="A735" s="14"/>
      <c r="B735" s="15"/>
      <c r="C735" s="15"/>
      <c r="D735" s="14"/>
      <c r="E735" s="14"/>
      <c r="F735" s="32"/>
      <c r="G735" s="32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16"/>
      <c r="T735" s="16"/>
      <c r="U735" s="16"/>
    </row>
    <row r="736" spans="1:21" s="8" customFormat="1" ht="12">
      <c r="A736" s="14"/>
      <c r="B736" s="15"/>
      <c r="C736" s="15"/>
      <c r="D736" s="14"/>
      <c r="E736" s="14"/>
      <c r="F736" s="32"/>
      <c r="G736" s="32"/>
      <c r="H736" s="16"/>
      <c r="I736" s="16"/>
      <c r="J736" s="16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</row>
    <row r="737" spans="1:21" s="8" customFormat="1" ht="12">
      <c r="A737" s="14"/>
      <c r="B737" s="15"/>
      <c r="C737" s="15"/>
      <c r="D737" s="14"/>
      <c r="E737" s="14"/>
      <c r="F737" s="32"/>
      <c r="G737" s="32"/>
      <c r="H737" s="16"/>
      <c r="I737" s="16"/>
      <c r="J737" s="16"/>
      <c r="K737" s="16"/>
      <c r="L737" s="16"/>
      <c r="M737" s="16"/>
      <c r="N737" s="16"/>
      <c r="O737" s="16"/>
      <c r="P737" s="16"/>
      <c r="Q737" s="16"/>
      <c r="R737" s="16"/>
      <c r="S737" s="16"/>
      <c r="T737" s="16"/>
      <c r="U737" s="16"/>
    </row>
    <row r="738" spans="1:21" s="8" customFormat="1" ht="12">
      <c r="A738" s="14"/>
      <c r="B738" s="15"/>
      <c r="C738" s="15"/>
      <c r="D738" s="14"/>
      <c r="E738" s="14"/>
      <c r="F738" s="32"/>
      <c r="G738" s="32"/>
      <c r="H738" s="16"/>
      <c r="I738" s="16"/>
      <c r="J738" s="16"/>
      <c r="K738" s="16"/>
      <c r="L738" s="16"/>
      <c r="M738" s="16"/>
      <c r="N738" s="16"/>
      <c r="O738" s="16"/>
      <c r="P738" s="16"/>
      <c r="Q738" s="16"/>
      <c r="R738" s="16"/>
      <c r="S738" s="16"/>
      <c r="T738" s="16"/>
      <c r="U738" s="16"/>
    </row>
    <row r="739" spans="1:21" s="8" customFormat="1" ht="12">
      <c r="A739" s="14"/>
      <c r="B739" s="15"/>
      <c r="C739" s="15"/>
      <c r="D739" s="14"/>
      <c r="E739" s="14"/>
      <c r="F739" s="32"/>
      <c r="G739" s="32"/>
      <c r="H739" s="16"/>
      <c r="I739" s="16"/>
      <c r="J739" s="16"/>
      <c r="K739" s="16"/>
      <c r="L739" s="16"/>
      <c r="M739" s="16"/>
      <c r="N739" s="16"/>
      <c r="O739" s="16"/>
      <c r="P739" s="16"/>
      <c r="Q739" s="16"/>
      <c r="R739" s="16"/>
      <c r="S739" s="16"/>
      <c r="T739" s="16"/>
      <c r="U739" s="16"/>
    </row>
    <row r="740" spans="1:21" s="8" customFormat="1" ht="12">
      <c r="A740" s="14"/>
      <c r="B740" s="15"/>
      <c r="C740" s="15"/>
      <c r="D740" s="14"/>
      <c r="E740" s="14"/>
      <c r="F740" s="32"/>
      <c r="G740" s="32"/>
      <c r="H740" s="16"/>
      <c r="I740" s="16"/>
      <c r="J740" s="16"/>
      <c r="K740" s="16"/>
      <c r="L740" s="16"/>
      <c r="M740" s="16"/>
      <c r="N740" s="16"/>
      <c r="O740" s="16"/>
      <c r="P740" s="16"/>
      <c r="Q740" s="16"/>
      <c r="R740" s="16"/>
      <c r="S740" s="16"/>
      <c r="T740" s="16"/>
      <c r="U740" s="16"/>
    </row>
    <row r="741" spans="1:21" s="8" customFormat="1" ht="12">
      <c r="A741" s="14"/>
      <c r="B741" s="15"/>
      <c r="C741" s="15"/>
      <c r="D741" s="14"/>
      <c r="E741" s="14"/>
      <c r="F741" s="32"/>
      <c r="G741" s="32"/>
      <c r="H741" s="16"/>
      <c r="I741" s="16"/>
      <c r="J741" s="16"/>
      <c r="K741" s="16"/>
      <c r="L741" s="16"/>
      <c r="M741" s="16"/>
      <c r="N741" s="16"/>
      <c r="O741" s="16"/>
      <c r="P741" s="16"/>
      <c r="Q741" s="16"/>
      <c r="R741" s="16"/>
      <c r="S741" s="16"/>
      <c r="T741" s="16"/>
      <c r="U741" s="16"/>
    </row>
    <row r="742" spans="1:21" s="8" customFormat="1" ht="12">
      <c r="A742" s="14"/>
      <c r="B742" s="15"/>
      <c r="C742" s="15"/>
      <c r="D742" s="14"/>
      <c r="E742" s="14"/>
      <c r="F742" s="32"/>
      <c r="G742" s="32"/>
      <c r="H742" s="16"/>
      <c r="I742" s="16"/>
      <c r="J742" s="16"/>
      <c r="K742" s="16"/>
      <c r="L742" s="16"/>
      <c r="M742" s="16"/>
      <c r="N742" s="16"/>
      <c r="O742" s="16"/>
      <c r="P742" s="16"/>
      <c r="Q742" s="16"/>
      <c r="R742" s="16"/>
      <c r="S742" s="16"/>
      <c r="T742" s="16"/>
      <c r="U742" s="16"/>
    </row>
    <row r="743" spans="1:21" s="8" customFormat="1" ht="12">
      <c r="A743" s="14"/>
      <c r="B743" s="15"/>
      <c r="C743" s="15"/>
      <c r="D743" s="14"/>
      <c r="E743" s="14"/>
      <c r="F743" s="32"/>
      <c r="G743" s="32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</row>
    <row r="744" spans="1:21" s="8" customFormat="1" ht="12">
      <c r="A744" s="14"/>
      <c r="B744" s="15"/>
      <c r="C744" s="15"/>
      <c r="D744" s="14"/>
      <c r="E744" s="14"/>
      <c r="F744" s="32"/>
      <c r="G744" s="32"/>
      <c r="H744" s="16"/>
      <c r="I744" s="16"/>
      <c r="J744" s="16"/>
      <c r="K744" s="16"/>
      <c r="L744" s="16"/>
      <c r="M744" s="16"/>
      <c r="N744" s="16"/>
      <c r="O744" s="16"/>
      <c r="P744" s="16"/>
      <c r="Q744" s="16"/>
      <c r="R744" s="16"/>
      <c r="S744" s="16"/>
      <c r="T744" s="16"/>
      <c r="U744" s="16"/>
    </row>
    <row r="745" spans="1:21" s="8" customFormat="1" ht="12">
      <c r="A745" s="14"/>
      <c r="B745" s="15"/>
      <c r="C745" s="15"/>
      <c r="D745" s="14"/>
      <c r="E745" s="14"/>
      <c r="F745" s="32"/>
      <c r="G745" s="32"/>
      <c r="H745" s="16"/>
      <c r="I745" s="16"/>
      <c r="J745" s="16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</row>
    <row r="746" spans="1:21" s="8" customFormat="1" ht="12">
      <c r="A746" s="14"/>
      <c r="B746" s="15"/>
      <c r="C746" s="15"/>
      <c r="D746" s="14"/>
      <c r="E746" s="14"/>
      <c r="F746" s="32"/>
      <c r="G746" s="32"/>
      <c r="H746" s="16"/>
      <c r="I746" s="16"/>
      <c r="J746" s="16"/>
      <c r="K746" s="16"/>
      <c r="L746" s="16"/>
      <c r="M746" s="16"/>
      <c r="N746" s="16"/>
      <c r="O746" s="16"/>
      <c r="P746" s="16"/>
      <c r="Q746" s="16"/>
      <c r="R746" s="16"/>
      <c r="S746" s="16"/>
      <c r="T746" s="16"/>
      <c r="U746" s="16"/>
    </row>
    <row r="747" spans="1:21" s="8" customFormat="1" ht="12">
      <c r="A747" s="14"/>
      <c r="B747" s="15"/>
      <c r="C747" s="15"/>
      <c r="D747" s="14"/>
      <c r="E747" s="14"/>
      <c r="F747" s="32"/>
      <c r="G747" s="32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16"/>
      <c r="T747" s="16"/>
      <c r="U747" s="16"/>
    </row>
    <row r="748" spans="1:21" s="8" customFormat="1" ht="12">
      <c r="A748" s="14"/>
      <c r="B748" s="15"/>
      <c r="C748" s="15"/>
      <c r="D748" s="14"/>
      <c r="E748" s="14"/>
      <c r="F748" s="32"/>
      <c r="G748" s="32"/>
      <c r="H748" s="16"/>
      <c r="I748" s="16"/>
      <c r="J748" s="16"/>
      <c r="K748" s="16"/>
      <c r="L748" s="16"/>
      <c r="M748" s="16"/>
      <c r="N748" s="16"/>
      <c r="O748" s="16"/>
      <c r="P748" s="16"/>
      <c r="Q748" s="16"/>
      <c r="R748" s="16"/>
      <c r="S748" s="16"/>
      <c r="T748" s="16"/>
      <c r="U748" s="16"/>
    </row>
    <row r="749" spans="1:21" s="8" customFormat="1" ht="12">
      <c r="A749" s="14"/>
      <c r="B749" s="15"/>
      <c r="C749" s="15"/>
      <c r="D749" s="14"/>
      <c r="E749" s="14"/>
      <c r="F749" s="32"/>
      <c r="G749" s="32"/>
      <c r="H749" s="16"/>
      <c r="I749" s="16"/>
      <c r="J749" s="16"/>
      <c r="K749" s="16"/>
      <c r="L749" s="16"/>
      <c r="M749" s="16"/>
      <c r="N749" s="16"/>
      <c r="O749" s="16"/>
      <c r="P749" s="16"/>
      <c r="Q749" s="16"/>
      <c r="R749" s="16"/>
      <c r="S749" s="16"/>
      <c r="T749" s="16"/>
      <c r="U749" s="16"/>
    </row>
    <row r="750" spans="1:21" s="8" customFormat="1" ht="12">
      <c r="A750" s="14"/>
      <c r="B750" s="15"/>
      <c r="C750" s="15"/>
      <c r="D750" s="14"/>
      <c r="E750" s="14"/>
      <c r="F750" s="32"/>
      <c r="G750" s="32"/>
      <c r="H750" s="16"/>
      <c r="I750" s="16"/>
      <c r="J750" s="16"/>
      <c r="K750" s="16"/>
      <c r="L750" s="16"/>
      <c r="M750" s="16"/>
      <c r="N750" s="16"/>
      <c r="O750" s="16"/>
      <c r="P750" s="16"/>
      <c r="Q750" s="16"/>
      <c r="R750" s="16"/>
      <c r="S750" s="16"/>
      <c r="T750" s="16"/>
      <c r="U750" s="16"/>
    </row>
    <row r="751" spans="1:21" s="8" customFormat="1" ht="12">
      <c r="A751" s="14"/>
      <c r="B751" s="15"/>
      <c r="C751" s="15"/>
      <c r="D751" s="14"/>
      <c r="E751" s="14"/>
      <c r="F751" s="32"/>
      <c r="G751" s="32"/>
      <c r="H751" s="16"/>
      <c r="I751" s="16"/>
      <c r="J751" s="16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</row>
    <row r="752" spans="1:21" s="8" customFormat="1" ht="12">
      <c r="A752" s="14"/>
      <c r="B752" s="15"/>
      <c r="C752" s="15"/>
      <c r="D752" s="14"/>
      <c r="E752" s="14"/>
      <c r="F752" s="32"/>
      <c r="G752" s="32"/>
      <c r="H752" s="16"/>
      <c r="I752" s="16"/>
      <c r="J752" s="16"/>
      <c r="K752" s="16"/>
      <c r="L752" s="16"/>
      <c r="M752" s="16"/>
      <c r="N752" s="16"/>
      <c r="O752" s="16"/>
      <c r="P752" s="16"/>
      <c r="Q752" s="16"/>
      <c r="R752" s="16"/>
      <c r="S752" s="16"/>
      <c r="T752" s="16"/>
      <c r="U752" s="16"/>
    </row>
    <row r="753" spans="1:21" s="8" customFormat="1" ht="12">
      <c r="A753" s="14"/>
      <c r="B753" s="15"/>
      <c r="C753" s="15"/>
      <c r="D753" s="14"/>
      <c r="E753" s="14"/>
      <c r="F753" s="32"/>
      <c r="G753" s="32"/>
      <c r="H753" s="16"/>
      <c r="I753" s="16"/>
      <c r="J753" s="16"/>
      <c r="K753" s="16"/>
      <c r="L753" s="16"/>
      <c r="M753" s="16"/>
      <c r="N753" s="16"/>
      <c r="O753" s="16"/>
      <c r="P753" s="16"/>
      <c r="Q753" s="16"/>
      <c r="R753" s="16"/>
      <c r="S753" s="16"/>
      <c r="T753" s="16"/>
      <c r="U753" s="16"/>
    </row>
    <row r="754" spans="1:21" s="8" customFormat="1" ht="12">
      <c r="A754" s="14"/>
      <c r="B754" s="15"/>
      <c r="C754" s="15"/>
      <c r="D754" s="14"/>
      <c r="E754" s="14"/>
      <c r="F754" s="32"/>
      <c r="G754" s="32"/>
      <c r="H754" s="16"/>
      <c r="I754" s="16"/>
      <c r="J754" s="16"/>
      <c r="K754" s="16"/>
      <c r="L754" s="16"/>
      <c r="M754" s="16"/>
      <c r="N754" s="16"/>
      <c r="O754" s="16"/>
      <c r="P754" s="16"/>
      <c r="Q754" s="16"/>
      <c r="R754" s="16"/>
      <c r="S754" s="16"/>
      <c r="T754" s="16"/>
      <c r="U754" s="16"/>
    </row>
    <row r="755" spans="1:21" s="8" customFormat="1" ht="12">
      <c r="A755" s="14"/>
      <c r="B755" s="15"/>
      <c r="C755" s="15"/>
      <c r="D755" s="14"/>
      <c r="E755" s="14"/>
      <c r="F755" s="32"/>
      <c r="G755" s="32"/>
      <c r="H755" s="16"/>
      <c r="I755" s="16"/>
      <c r="J755" s="16"/>
      <c r="K755" s="16"/>
      <c r="L755" s="16"/>
      <c r="M755" s="16"/>
      <c r="N755" s="16"/>
      <c r="O755" s="16"/>
      <c r="P755" s="16"/>
      <c r="Q755" s="16"/>
      <c r="R755" s="16"/>
      <c r="S755" s="16"/>
      <c r="T755" s="16"/>
      <c r="U755" s="16"/>
    </row>
    <row r="756" spans="1:21" s="8" customFormat="1" ht="12">
      <c r="A756" s="14"/>
      <c r="B756" s="15"/>
      <c r="C756" s="15"/>
      <c r="D756" s="14"/>
      <c r="E756" s="14"/>
      <c r="F756" s="32"/>
      <c r="G756" s="32"/>
      <c r="H756" s="16"/>
      <c r="I756" s="16"/>
      <c r="J756" s="16"/>
      <c r="K756" s="16"/>
      <c r="L756" s="16"/>
      <c r="M756" s="16"/>
      <c r="N756" s="16"/>
      <c r="O756" s="16"/>
      <c r="P756" s="16"/>
      <c r="Q756" s="16"/>
      <c r="R756" s="16"/>
      <c r="S756" s="16"/>
      <c r="T756" s="16"/>
      <c r="U756" s="16"/>
    </row>
    <row r="757" spans="1:21" s="8" customFormat="1" ht="12">
      <c r="A757" s="14"/>
      <c r="B757" s="15"/>
      <c r="C757" s="15"/>
      <c r="D757" s="14"/>
      <c r="E757" s="14"/>
      <c r="F757" s="32"/>
      <c r="G757" s="32"/>
      <c r="H757" s="16"/>
      <c r="I757" s="16"/>
      <c r="J757" s="16"/>
      <c r="K757" s="16"/>
      <c r="L757" s="16"/>
      <c r="M757" s="16"/>
      <c r="N757" s="16"/>
      <c r="O757" s="16"/>
      <c r="P757" s="16"/>
      <c r="Q757" s="16"/>
      <c r="R757" s="16"/>
      <c r="S757" s="16"/>
      <c r="T757" s="16"/>
      <c r="U757" s="16"/>
    </row>
    <row r="758" spans="1:21" s="8" customFormat="1" ht="12">
      <c r="A758" s="14"/>
      <c r="B758" s="15"/>
      <c r="C758" s="15"/>
      <c r="D758" s="14"/>
      <c r="E758" s="14"/>
      <c r="F758" s="32"/>
      <c r="G758" s="32"/>
      <c r="H758" s="16"/>
      <c r="I758" s="16"/>
      <c r="J758" s="16"/>
      <c r="K758" s="16"/>
      <c r="L758" s="16"/>
      <c r="M758" s="16"/>
      <c r="N758" s="16"/>
      <c r="O758" s="16"/>
      <c r="P758" s="16"/>
      <c r="Q758" s="16"/>
      <c r="R758" s="16"/>
      <c r="S758" s="16"/>
      <c r="T758" s="16"/>
      <c r="U758" s="16"/>
    </row>
    <row r="759" spans="1:21" s="8" customFormat="1" ht="12">
      <c r="A759" s="14"/>
      <c r="B759" s="15"/>
      <c r="C759" s="15"/>
      <c r="D759" s="14"/>
      <c r="E759" s="14"/>
      <c r="F759" s="32"/>
      <c r="G759" s="32"/>
      <c r="H759" s="16"/>
      <c r="I759" s="16"/>
      <c r="J759" s="16"/>
      <c r="K759" s="16"/>
      <c r="L759" s="16"/>
      <c r="M759" s="16"/>
      <c r="N759" s="16"/>
      <c r="O759" s="16"/>
      <c r="P759" s="16"/>
      <c r="Q759" s="16"/>
      <c r="R759" s="16"/>
      <c r="S759" s="16"/>
      <c r="T759" s="16"/>
      <c r="U759" s="16"/>
    </row>
    <row r="760" spans="1:21" s="8" customFormat="1" ht="12">
      <c r="A760" s="14"/>
      <c r="B760" s="15"/>
      <c r="C760" s="15"/>
      <c r="D760" s="14"/>
      <c r="E760" s="14"/>
      <c r="F760" s="32"/>
      <c r="G760" s="32"/>
      <c r="H760" s="16"/>
      <c r="I760" s="16"/>
      <c r="J760" s="16"/>
      <c r="K760" s="16"/>
      <c r="L760" s="16"/>
      <c r="M760" s="16"/>
      <c r="N760" s="16"/>
      <c r="O760" s="16"/>
      <c r="P760" s="16"/>
      <c r="Q760" s="16"/>
      <c r="R760" s="16"/>
      <c r="S760" s="16"/>
      <c r="T760" s="16"/>
      <c r="U760" s="16"/>
    </row>
    <row r="761" spans="1:21" s="8" customFormat="1" ht="12">
      <c r="A761" s="14"/>
      <c r="B761" s="15"/>
      <c r="C761" s="15"/>
      <c r="D761" s="14"/>
      <c r="E761" s="14"/>
      <c r="F761" s="32"/>
      <c r="G761" s="32"/>
      <c r="H761" s="16"/>
      <c r="I761" s="16"/>
      <c r="J761" s="16"/>
      <c r="K761" s="16"/>
      <c r="L761" s="16"/>
      <c r="M761" s="16"/>
      <c r="N761" s="16"/>
      <c r="O761" s="16"/>
      <c r="P761" s="16"/>
      <c r="Q761" s="16"/>
      <c r="R761" s="16"/>
      <c r="S761" s="16"/>
      <c r="T761" s="16"/>
      <c r="U761" s="16"/>
    </row>
    <row r="762" spans="1:21" s="8" customFormat="1" ht="12">
      <c r="A762" s="14"/>
      <c r="B762" s="15"/>
      <c r="C762" s="15"/>
      <c r="D762" s="14"/>
      <c r="E762" s="14"/>
      <c r="F762" s="32"/>
      <c r="G762" s="32"/>
      <c r="H762" s="16"/>
      <c r="I762" s="16"/>
      <c r="J762" s="16"/>
      <c r="K762" s="16"/>
      <c r="L762" s="16"/>
      <c r="M762" s="16"/>
      <c r="N762" s="16"/>
      <c r="O762" s="16"/>
      <c r="P762" s="16"/>
      <c r="Q762" s="16"/>
      <c r="R762" s="16"/>
      <c r="S762" s="16"/>
      <c r="T762" s="16"/>
      <c r="U762" s="16"/>
    </row>
    <row r="763" spans="1:21" s="8" customFormat="1" ht="12">
      <c r="A763" s="14"/>
      <c r="B763" s="15"/>
      <c r="C763" s="15"/>
      <c r="D763" s="14"/>
      <c r="E763" s="14"/>
      <c r="F763" s="32"/>
      <c r="G763" s="32"/>
      <c r="H763" s="16"/>
      <c r="I763" s="16"/>
      <c r="J763" s="16"/>
      <c r="K763" s="16"/>
      <c r="L763" s="16"/>
      <c r="M763" s="16"/>
      <c r="N763" s="16"/>
      <c r="O763" s="16"/>
      <c r="P763" s="16"/>
      <c r="Q763" s="16"/>
      <c r="R763" s="16"/>
      <c r="S763" s="16"/>
      <c r="T763" s="16"/>
      <c r="U763" s="16"/>
    </row>
    <row r="764" spans="1:21" s="8" customFormat="1" ht="12">
      <c r="A764" s="14"/>
      <c r="B764" s="15"/>
      <c r="C764" s="15"/>
      <c r="D764" s="14"/>
      <c r="E764" s="14"/>
      <c r="F764" s="32"/>
      <c r="G764" s="32"/>
      <c r="H764" s="16"/>
      <c r="I764" s="16"/>
      <c r="J764" s="16"/>
      <c r="K764" s="16"/>
      <c r="L764" s="16"/>
      <c r="M764" s="16"/>
      <c r="N764" s="16"/>
      <c r="O764" s="16"/>
      <c r="P764" s="16"/>
      <c r="Q764" s="16"/>
      <c r="R764" s="16"/>
      <c r="S764" s="16"/>
      <c r="T764" s="16"/>
      <c r="U764" s="16"/>
    </row>
    <row r="765" spans="1:21" s="8" customFormat="1" ht="12">
      <c r="A765" s="14"/>
      <c r="B765" s="15"/>
      <c r="C765" s="15"/>
      <c r="D765" s="14"/>
      <c r="E765" s="14"/>
      <c r="F765" s="32"/>
      <c r="G765" s="32"/>
      <c r="H765" s="16"/>
      <c r="I765" s="16"/>
      <c r="J765" s="16"/>
      <c r="K765" s="16"/>
      <c r="L765" s="16"/>
      <c r="M765" s="16"/>
      <c r="N765" s="16"/>
      <c r="O765" s="16"/>
      <c r="P765" s="16"/>
      <c r="Q765" s="16"/>
      <c r="R765" s="16"/>
      <c r="S765" s="16"/>
      <c r="T765" s="16"/>
      <c r="U765" s="16"/>
    </row>
    <row r="766" spans="1:21" s="8" customFormat="1" ht="12">
      <c r="A766" s="14"/>
      <c r="B766" s="15"/>
      <c r="C766" s="15"/>
      <c r="D766" s="14"/>
      <c r="E766" s="14"/>
      <c r="F766" s="32"/>
      <c r="G766" s="32"/>
      <c r="H766" s="16"/>
      <c r="I766" s="16"/>
      <c r="J766" s="16"/>
      <c r="K766" s="16"/>
      <c r="L766" s="16"/>
      <c r="M766" s="16"/>
      <c r="N766" s="16"/>
      <c r="O766" s="16"/>
      <c r="P766" s="16"/>
      <c r="Q766" s="16"/>
      <c r="R766" s="16"/>
      <c r="S766" s="16"/>
      <c r="T766" s="16"/>
      <c r="U766" s="16"/>
    </row>
    <row r="767" spans="1:21" s="8" customFormat="1" ht="12">
      <c r="A767" s="14"/>
      <c r="B767" s="15"/>
      <c r="C767" s="15"/>
      <c r="D767" s="14"/>
      <c r="E767" s="14"/>
      <c r="F767" s="32"/>
      <c r="G767" s="32"/>
      <c r="H767" s="16"/>
      <c r="I767" s="16"/>
      <c r="J767" s="16"/>
      <c r="K767" s="16"/>
      <c r="L767" s="16"/>
      <c r="M767" s="16"/>
      <c r="N767" s="16"/>
      <c r="O767" s="16"/>
      <c r="P767" s="16"/>
      <c r="Q767" s="16"/>
      <c r="R767" s="16"/>
      <c r="S767" s="16"/>
      <c r="T767" s="16"/>
      <c r="U767" s="16"/>
    </row>
    <row r="768" spans="1:21" s="8" customFormat="1" ht="12">
      <c r="A768" s="14"/>
      <c r="B768" s="15"/>
      <c r="C768" s="15"/>
      <c r="D768" s="14"/>
      <c r="E768" s="14"/>
      <c r="F768" s="32"/>
      <c r="G768" s="32"/>
      <c r="H768" s="16"/>
      <c r="I768" s="16"/>
      <c r="J768" s="16"/>
      <c r="K768" s="16"/>
      <c r="L768" s="16"/>
      <c r="M768" s="16"/>
      <c r="N768" s="16"/>
      <c r="O768" s="16"/>
      <c r="P768" s="16"/>
      <c r="Q768" s="16"/>
      <c r="R768" s="16"/>
      <c r="S768" s="16"/>
      <c r="T768" s="16"/>
      <c r="U768" s="16"/>
    </row>
    <row r="769" spans="1:21" s="8" customFormat="1" ht="12">
      <c r="A769" s="14"/>
      <c r="B769" s="15"/>
      <c r="C769" s="15"/>
      <c r="D769" s="14"/>
      <c r="E769" s="14"/>
      <c r="F769" s="32"/>
      <c r="G769" s="32"/>
      <c r="H769" s="16"/>
      <c r="I769" s="16"/>
      <c r="J769" s="16"/>
      <c r="K769" s="16"/>
      <c r="L769" s="16"/>
      <c r="M769" s="16"/>
      <c r="N769" s="16"/>
      <c r="O769" s="16"/>
      <c r="P769" s="16"/>
      <c r="Q769" s="16"/>
      <c r="R769" s="16"/>
      <c r="S769" s="16"/>
      <c r="T769" s="16"/>
      <c r="U769" s="16"/>
    </row>
    <row r="770" spans="1:21" s="8" customFormat="1" ht="12">
      <c r="A770" s="14"/>
      <c r="B770" s="15"/>
      <c r="C770" s="15"/>
      <c r="D770" s="14"/>
      <c r="E770" s="14"/>
      <c r="F770" s="32"/>
      <c r="G770" s="32"/>
      <c r="H770" s="16"/>
      <c r="I770" s="16"/>
      <c r="J770" s="16"/>
      <c r="K770" s="16"/>
      <c r="L770" s="16"/>
      <c r="M770" s="16"/>
      <c r="N770" s="16"/>
      <c r="O770" s="16"/>
      <c r="P770" s="16"/>
      <c r="Q770" s="16"/>
      <c r="R770" s="16"/>
      <c r="S770" s="16"/>
      <c r="T770" s="16"/>
      <c r="U770" s="16"/>
    </row>
    <row r="771" spans="1:21" s="8" customFormat="1" ht="12">
      <c r="A771" s="14"/>
      <c r="B771" s="15"/>
      <c r="C771" s="15"/>
      <c r="D771" s="14"/>
      <c r="E771" s="14"/>
      <c r="F771" s="32"/>
      <c r="G771" s="32"/>
      <c r="H771" s="16"/>
      <c r="I771" s="16"/>
      <c r="J771" s="16"/>
      <c r="K771" s="16"/>
      <c r="L771" s="16"/>
      <c r="M771" s="16"/>
      <c r="N771" s="16"/>
      <c r="O771" s="16"/>
      <c r="P771" s="16"/>
      <c r="Q771" s="16"/>
      <c r="R771" s="16"/>
      <c r="S771" s="16"/>
      <c r="T771" s="16"/>
      <c r="U771" s="16"/>
    </row>
    <row r="772" spans="1:21" s="8" customFormat="1" ht="12">
      <c r="A772" s="14"/>
      <c r="B772" s="15"/>
      <c r="C772" s="15"/>
      <c r="D772" s="14"/>
      <c r="E772" s="14"/>
      <c r="F772" s="32"/>
      <c r="G772" s="32"/>
      <c r="H772" s="16"/>
      <c r="I772" s="16"/>
      <c r="J772" s="16"/>
      <c r="K772" s="16"/>
      <c r="L772" s="16"/>
      <c r="M772" s="16"/>
      <c r="N772" s="16"/>
      <c r="O772" s="16"/>
      <c r="P772" s="16"/>
      <c r="Q772" s="16"/>
      <c r="R772" s="16"/>
      <c r="S772" s="16"/>
      <c r="T772" s="16"/>
      <c r="U772" s="16"/>
    </row>
    <row r="773" spans="1:21" s="8" customFormat="1" ht="12">
      <c r="A773" s="14"/>
      <c r="B773" s="15"/>
      <c r="C773" s="15"/>
      <c r="D773" s="14"/>
      <c r="E773" s="14"/>
      <c r="F773" s="32"/>
      <c r="G773" s="32"/>
      <c r="H773" s="16"/>
      <c r="I773" s="16"/>
      <c r="J773" s="16"/>
      <c r="K773" s="16"/>
      <c r="L773" s="16"/>
      <c r="M773" s="16"/>
      <c r="N773" s="16"/>
      <c r="O773" s="16"/>
      <c r="P773" s="16"/>
      <c r="Q773" s="16"/>
      <c r="R773" s="16"/>
      <c r="S773" s="16"/>
      <c r="T773" s="16"/>
      <c r="U773" s="16"/>
    </row>
    <row r="774" spans="1:21" s="8" customFormat="1" ht="12">
      <c r="A774" s="14"/>
      <c r="B774" s="15"/>
      <c r="C774" s="15"/>
      <c r="D774" s="14"/>
      <c r="E774" s="14"/>
      <c r="F774" s="32"/>
      <c r="G774" s="32"/>
      <c r="H774" s="16"/>
      <c r="I774" s="16"/>
      <c r="J774" s="16"/>
      <c r="K774" s="16"/>
      <c r="L774" s="16"/>
      <c r="M774" s="16"/>
      <c r="N774" s="16"/>
      <c r="O774" s="16"/>
      <c r="P774" s="16"/>
      <c r="Q774" s="16"/>
      <c r="R774" s="16"/>
      <c r="S774" s="16"/>
      <c r="T774" s="16"/>
      <c r="U774" s="16"/>
    </row>
    <row r="775" spans="1:21" s="8" customFormat="1" ht="12">
      <c r="A775" s="14"/>
      <c r="B775" s="15"/>
      <c r="C775" s="15"/>
      <c r="D775" s="14"/>
      <c r="E775" s="14"/>
      <c r="F775" s="32"/>
      <c r="G775" s="32"/>
      <c r="H775" s="16"/>
      <c r="I775" s="16"/>
      <c r="J775" s="16"/>
      <c r="K775" s="16"/>
      <c r="L775" s="16"/>
      <c r="M775" s="16"/>
      <c r="N775" s="16"/>
      <c r="O775" s="16"/>
      <c r="P775" s="16"/>
      <c r="Q775" s="16"/>
      <c r="R775" s="16"/>
      <c r="S775" s="16"/>
      <c r="T775" s="16"/>
      <c r="U775" s="16"/>
    </row>
    <row r="776" spans="1:21" s="8" customFormat="1" ht="12">
      <c r="A776" s="14"/>
      <c r="B776" s="15"/>
      <c r="C776" s="15"/>
      <c r="D776" s="14"/>
      <c r="E776" s="14"/>
      <c r="F776" s="32"/>
      <c r="G776" s="32"/>
      <c r="H776" s="16"/>
      <c r="I776" s="16"/>
      <c r="J776" s="16"/>
      <c r="K776" s="16"/>
      <c r="L776" s="16"/>
      <c r="M776" s="16"/>
      <c r="N776" s="16"/>
      <c r="O776" s="16"/>
      <c r="P776" s="16"/>
      <c r="Q776" s="16"/>
      <c r="R776" s="16"/>
      <c r="S776" s="16"/>
      <c r="T776" s="16"/>
      <c r="U776" s="16"/>
    </row>
    <row r="777" spans="1:21" s="8" customFormat="1" ht="12">
      <c r="A777" s="14"/>
      <c r="B777" s="15"/>
      <c r="C777" s="15"/>
      <c r="D777" s="14"/>
      <c r="E777" s="14"/>
      <c r="F777" s="32"/>
      <c r="G777" s="32"/>
      <c r="H777" s="16"/>
      <c r="I777" s="16"/>
      <c r="J777" s="16"/>
      <c r="K777" s="16"/>
      <c r="L777" s="16"/>
      <c r="M777" s="16"/>
      <c r="N777" s="16"/>
      <c r="O777" s="16"/>
      <c r="P777" s="16"/>
      <c r="Q777" s="16"/>
      <c r="R777" s="16"/>
      <c r="S777" s="16"/>
      <c r="T777" s="16"/>
      <c r="U777" s="16"/>
    </row>
    <row r="778" spans="1:21" s="8" customFormat="1" ht="12">
      <c r="A778" s="14"/>
      <c r="B778" s="15"/>
      <c r="C778" s="15"/>
      <c r="D778" s="14"/>
      <c r="E778" s="14"/>
      <c r="F778" s="32"/>
      <c r="G778" s="32"/>
      <c r="H778" s="16"/>
      <c r="I778" s="16"/>
      <c r="J778" s="16"/>
      <c r="K778" s="16"/>
      <c r="L778" s="16"/>
      <c r="M778" s="16"/>
      <c r="N778" s="16"/>
      <c r="O778" s="16"/>
      <c r="P778" s="16"/>
      <c r="Q778" s="16"/>
      <c r="R778" s="16"/>
      <c r="S778" s="16"/>
      <c r="T778" s="16"/>
      <c r="U778" s="16"/>
    </row>
    <row r="779" spans="1:21" s="8" customFormat="1" ht="12">
      <c r="A779" s="14"/>
      <c r="B779" s="15"/>
      <c r="C779" s="15"/>
      <c r="D779" s="14"/>
      <c r="E779" s="14"/>
      <c r="F779" s="32"/>
      <c r="G779" s="32"/>
      <c r="H779" s="16"/>
      <c r="I779" s="16"/>
      <c r="J779" s="16"/>
      <c r="K779" s="16"/>
      <c r="L779" s="16"/>
      <c r="M779" s="16"/>
      <c r="N779" s="16"/>
      <c r="O779" s="16"/>
      <c r="P779" s="16"/>
      <c r="Q779" s="16"/>
      <c r="R779" s="16"/>
      <c r="S779" s="16"/>
      <c r="T779" s="16"/>
      <c r="U779" s="16"/>
    </row>
    <row r="780" spans="1:21" s="8" customFormat="1" ht="12">
      <c r="A780" s="14"/>
      <c r="B780" s="15"/>
      <c r="C780" s="15"/>
      <c r="D780" s="14"/>
      <c r="E780" s="14"/>
      <c r="F780" s="32"/>
      <c r="G780" s="32"/>
      <c r="H780" s="16"/>
      <c r="I780" s="16"/>
      <c r="J780" s="16"/>
      <c r="K780" s="16"/>
      <c r="L780" s="16"/>
      <c r="M780" s="16"/>
      <c r="N780" s="16"/>
      <c r="O780" s="16"/>
      <c r="P780" s="16"/>
      <c r="Q780" s="16"/>
      <c r="R780" s="16"/>
      <c r="S780" s="16"/>
      <c r="T780" s="16"/>
      <c r="U780" s="16"/>
    </row>
    <row r="781" spans="1:21" s="8" customFormat="1" ht="12">
      <c r="A781" s="14"/>
      <c r="B781" s="15"/>
      <c r="C781" s="15"/>
      <c r="D781" s="14"/>
      <c r="E781" s="14"/>
      <c r="F781" s="32"/>
      <c r="G781" s="32"/>
      <c r="H781" s="16"/>
      <c r="I781" s="16"/>
      <c r="J781" s="16"/>
      <c r="K781" s="16"/>
      <c r="L781" s="16"/>
      <c r="M781" s="16"/>
      <c r="N781" s="16"/>
      <c r="O781" s="16"/>
      <c r="P781" s="16"/>
      <c r="Q781" s="16"/>
      <c r="R781" s="16"/>
      <c r="S781" s="16"/>
      <c r="T781" s="16"/>
      <c r="U781" s="16"/>
    </row>
    <row r="782" spans="1:21" s="8" customFormat="1" ht="12">
      <c r="A782" s="14"/>
      <c r="B782" s="15"/>
      <c r="C782" s="15"/>
      <c r="D782" s="14"/>
      <c r="E782" s="14"/>
      <c r="F782" s="32"/>
      <c r="G782" s="32"/>
      <c r="H782" s="16"/>
      <c r="I782" s="16"/>
      <c r="J782" s="16"/>
      <c r="K782" s="16"/>
      <c r="L782" s="16"/>
      <c r="M782" s="16"/>
      <c r="N782" s="16"/>
      <c r="O782" s="16"/>
      <c r="P782" s="16"/>
      <c r="Q782" s="16"/>
      <c r="R782" s="16"/>
      <c r="S782" s="16"/>
      <c r="T782" s="16"/>
      <c r="U782" s="16"/>
    </row>
    <row r="783" spans="1:21" s="8" customFormat="1" ht="12">
      <c r="A783" s="14"/>
      <c r="B783" s="15"/>
      <c r="C783" s="15"/>
      <c r="D783" s="14"/>
      <c r="E783" s="14"/>
      <c r="F783" s="32"/>
      <c r="G783" s="32"/>
      <c r="H783" s="16"/>
      <c r="I783" s="16"/>
      <c r="J783" s="16"/>
      <c r="K783" s="16"/>
      <c r="L783" s="16"/>
      <c r="M783" s="16"/>
      <c r="N783" s="16"/>
      <c r="O783" s="16"/>
      <c r="P783" s="16"/>
      <c r="Q783" s="16"/>
      <c r="R783" s="16"/>
      <c r="S783" s="16"/>
      <c r="T783" s="16"/>
      <c r="U783" s="16"/>
    </row>
    <row r="784" spans="1:21" s="8" customFormat="1" ht="12">
      <c r="A784" s="14"/>
      <c r="B784" s="15"/>
      <c r="C784" s="15"/>
      <c r="D784" s="14"/>
      <c r="E784" s="14"/>
      <c r="F784" s="32"/>
      <c r="G784" s="32"/>
      <c r="H784" s="16"/>
      <c r="I784" s="16"/>
      <c r="J784" s="16"/>
      <c r="K784" s="16"/>
      <c r="L784" s="16"/>
      <c r="M784" s="16"/>
      <c r="N784" s="16"/>
      <c r="O784" s="16"/>
      <c r="P784" s="16"/>
      <c r="Q784" s="16"/>
      <c r="R784" s="16"/>
      <c r="S784" s="16"/>
      <c r="T784" s="16"/>
      <c r="U784" s="16"/>
    </row>
    <row r="785" spans="1:21" s="8" customFormat="1" ht="12">
      <c r="A785" s="14"/>
      <c r="B785" s="15"/>
      <c r="C785" s="15"/>
      <c r="D785" s="14"/>
      <c r="E785" s="14"/>
      <c r="F785" s="32"/>
      <c r="G785" s="32"/>
      <c r="H785" s="16"/>
      <c r="I785" s="16"/>
      <c r="J785" s="16"/>
      <c r="K785" s="16"/>
      <c r="L785" s="16"/>
      <c r="M785" s="16"/>
      <c r="N785" s="16"/>
      <c r="O785" s="16"/>
      <c r="P785" s="16"/>
      <c r="Q785" s="16"/>
      <c r="R785" s="16"/>
      <c r="S785" s="16"/>
      <c r="T785" s="16"/>
      <c r="U785" s="16"/>
    </row>
    <row r="786" spans="1:21" s="8" customFormat="1" ht="12">
      <c r="A786" s="14"/>
      <c r="B786" s="15"/>
      <c r="C786" s="15"/>
      <c r="D786" s="14"/>
      <c r="E786" s="14"/>
      <c r="F786" s="32"/>
      <c r="G786" s="32"/>
      <c r="H786" s="16"/>
      <c r="I786" s="16"/>
      <c r="J786" s="16"/>
      <c r="K786" s="16"/>
      <c r="L786" s="16"/>
      <c r="M786" s="16"/>
      <c r="N786" s="16"/>
      <c r="O786" s="16"/>
      <c r="P786" s="16"/>
      <c r="Q786" s="16"/>
      <c r="R786" s="16"/>
      <c r="S786" s="16"/>
      <c r="T786" s="16"/>
      <c r="U786" s="16"/>
    </row>
    <row r="787" spans="1:21" s="8" customFormat="1" ht="12">
      <c r="A787" s="14"/>
      <c r="B787" s="15"/>
      <c r="C787" s="15"/>
      <c r="D787" s="14"/>
      <c r="E787" s="14"/>
      <c r="F787" s="32"/>
      <c r="G787" s="32"/>
      <c r="H787" s="16"/>
      <c r="I787" s="16"/>
      <c r="J787" s="16"/>
      <c r="K787" s="16"/>
      <c r="L787" s="16"/>
      <c r="M787" s="16"/>
      <c r="N787" s="16"/>
      <c r="O787" s="16"/>
      <c r="P787" s="16"/>
      <c r="Q787" s="16"/>
      <c r="R787" s="16"/>
      <c r="S787" s="16"/>
      <c r="T787" s="16"/>
      <c r="U787" s="16"/>
    </row>
    <row r="788" spans="1:21" s="8" customFormat="1" ht="12">
      <c r="A788" s="14"/>
      <c r="B788" s="15"/>
      <c r="C788" s="15"/>
      <c r="D788" s="14"/>
      <c r="E788" s="14"/>
      <c r="F788" s="32"/>
      <c r="G788" s="32"/>
      <c r="H788" s="16"/>
      <c r="I788" s="16"/>
      <c r="J788" s="16"/>
      <c r="K788" s="16"/>
      <c r="L788" s="16"/>
      <c r="M788" s="16"/>
      <c r="N788" s="16"/>
      <c r="O788" s="16"/>
      <c r="P788" s="16"/>
      <c r="Q788" s="16"/>
      <c r="R788" s="16"/>
      <c r="S788" s="16"/>
      <c r="T788" s="16"/>
      <c r="U788" s="16"/>
    </row>
    <row r="789" spans="1:21" s="8" customFormat="1" ht="12">
      <c r="A789" s="14"/>
      <c r="B789" s="15"/>
      <c r="C789" s="15"/>
      <c r="D789" s="14"/>
      <c r="E789" s="14"/>
      <c r="F789" s="32"/>
      <c r="G789" s="32"/>
      <c r="H789" s="16"/>
      <c r="I789" s="16"/>
      <c r="J789" s="16"/>
      <c r="K789" s="16"/>
      <c r="L789" s="16"/>
      <c r="M789" s="16"/>
      <c r="N789" s="16"/>
      <c r="O789" s="16"/>
      <c r="P789" s="16"/>
      <c r="Q789" s="16"/>
      <c r="R789" s="16"/>
      <c r="S789" s="16"/>
      <c r="T789" s="16"/>
      <c r="U789" s="16"/>
    </row>
    <row r="790" spans="1:21" s="8" customFormat="1" ht="12">
      <c r="A790" s="14"/>
      <c r="B790" s="15"/>
      <c r="C790" s="15"/>
      <c r="D790" s="14"/>
      <c r="E790" s="14"/>
      <c r="F790" s="32"/>
      <c r="G790" s="32"/>
      <c r="H790" s="16"/>
      <c r="I790" s="16"/>
      <c r="J790" s="16"/>
      <c r="K790" s="16"/>
      <c r="L790" s="16"/>
      <c r="M790" s="16"/>
      <c r="N790" s="16"/>
      <c r="O790" s="16"/>
      <c r="P790" s="16"/>
      <c r="Q790" s="16"/>
      <c r="R790" s="16"/>
      <c r="S790" s="16"/>
      <c r="T790" s="16"/>
      <c r="U790" s="16"/>
    </row>
    <row r="791" spans="1:21" s="8" customFormat="1" ht="12">
      <c r="A791" s="14"/>
      <c r="B791" s="15"/>
      <c r="C791" s="15"/>
      <c r="D791" s="14"/>
      <c r="E791" s="14"/>
      <c r="F791" s="32"/>
      <c r="G791" s="32"/>
      <c r="H791" s="16"/>
      <c r="I791" s="16"/>
      <c r="J791" s="16"/>
      <c r="K791" s="16"/>
      <c r="L791" s="16"/>
      <c r="M791" s="16"/>
      <c r="N791" s="16"/>
      <c r="O791" s="16"/>
      <c r="P791" s="16"/>
      <c r="Q791" s="16"/>
      <c r="R791" s="16"/>
      <c r="S791" s="16"/>
      <c r="T791" s="16"/>
      <c r="U791" s="16"/>
    </row>
    <row r="792" spans="1:21" s="8" customFormat="1" ht="12">
      <c r="A792" s="14"/>
      <c r="B792" s="15"/>
      <c r="C792" s="15"/>
      <c r="D792" s="14"/>
      <c r="E792" s="14"/>
      <c r="F792" s="32"/>
      <c r="G792" s="32"/>
      <c r="H792" s="16"/>
      <c r="I792" s="16"/>
      <c r="J792" s="16"/>
      <c r="K792" s="16"/>
      <c r="L792" s="16"/>
      <c r="M792" s="16"/>
      <c r="N792" s="16"/>
      <c r="O792" s="16"/>
      <c r="P792" s="16"/>
      <c r="Q792" s="16"/>
      <c r="R792" s="16"/>
      <c r="S792" s="16"/>
      <c r="T792" s="16"/>
      <c r="U792" s="16"/>
    </row>
    <row r="793" spans="1:21" s="8" customFormat="1" ht="12">
      <c r="A793" s="14"/>
      <c r="B793" s="15"/>
      <c r="C793" s="15"/>
      <c r="D793" s="14"/>
      <c r="E793" s="14"/>
      <c r="F793" s="32"/>
      <c r="G793" s="32"/>
      <c r="H793" s="16"/>
      <c r="I793" s="16"/>
      <c r="J793" s="16"/>
      <c r="K793" s="16"/>
      <c r="L793" s="16"/>
      <c r="M793" s="16"/>
      <c r="N793" s="16"/>
      <c r="O793" s="16"/>
      <c r="P793" s="16"/>
      <c r="Q793" s="16"/>
      <c r="R793" s="16"/>
      <c r="S793" s="16"/>
      <c r="T793" s="16"/>
      <c r="U793" s="16"/>
    </row>
    <row r="794" spans="1:21" s="8" customFormat="1" ht="12">
      <c r="A794" s="14"/>
      <c r="B794" s="15"/>
      <c r="C794" s="15"/>
      <c r="D794" s="14"/>
      <c r="E794" s="14"/>
      <c r="F794" s="32"/>
      <c r="G794" s="32"/>
      <c r="H794" s="16"/>
      <c r="I794" s="16"/>
      <c r="J794" s="16"/>
      <c r="K794" s="16"/>
      <c r="L794" s="16"/>
      <c r="M794" s="16"/>
      <c r="N794" s="16"/>
      <c r="O794" s="16"/>
      <c r="P794" s="16"/>
      <c r="Q794" s="16"/>
      <c r="R794" s="16"/>
      <c r="S794" s="16"/>
      <c r="T794" s="16"/>
      <c r="U794" s="16"/>
    </row>
    <row r="795" spans="1:21" s="8" customFormat="1" ht="12">
      <c r="A795" s="14"/>
      <c r="B795" s="15"/>
      <c r="C795" s="15"/>
      <c r="D795" s="14"/>
      <c r="E795" s="14"/>
      <c r="F795" s="32"/>
      <c r="G795" s="32"/>
      <c r="H795" s="16"/>
      <c r="I795" s="16"/>
      <c r="J795" s="16"/>
      <c r="K795" s="16"/>
      <c r="L795" s="16"/>
      <c r="M795" s="16"/>
      <c r="N795" s="16"/>
      <c r="O795" s="16"/>
      <c r="P795" s="16"/>
      <c r="Q795" s="16"/>
      <c r="R795" s="16"/>
      <c r="S795" s="16"/>
      <c r="T795" s="16"/>
      <c r="U795" s="16"/>
    </row>
    <row r="796" spans="1:21" s="8" customFormat="1" ht="12">
      <c r="A796" s="14"/>
      <c r="B796" s="15"/>
      <c r="C796" s="15"/>
      <c r="D796" s="14"/>
      <c r="E796" s="14"/>
      <c r="F796" s="32"/>
      <c r="G796" s="32"/>
      <c r="H796" s="16"/>
      <c r="I796" s="16"/>
      <c r="J796" s="16"/>
      <c r="K796" s="16"/>
      <c r="L796" s="16"/>
      <c r="M796" s="16"/>
      <c r="N796" s="16"/>
      <c r="O796" s="16"/>
      <c r="P796" s="16"/>
      <c r="Q796" s="16"/>
      <c r="R796" s="16"/>
      <c r="S796" s="16"/>
      <c r="T796" s="16"/>
      <c r="U796" s="16"/>
    </row>
    <row r="797" spans="1:21" s="8" customFormat="1" ht="12">
      <c r="A797" s="14"/>
      <c r="B797" s="15"/>
      <c r="C797" s="15"/>
      <c r="D797" s="14"/>
      <c r="E797" s="14"/>
      <c r="F797" s="32"/>
      <c r="G797" s="32"/>
      <c r="H797" s="16"/>
      <c r="I797" s="16"/>
      <c r="J797" s="16"/>
      <c r="K797" s="16"/>
      <c r="L797" s="16"/>
      <c r="M797" s="16"/>
      <c r="N797" s="16"/>
      <c r="O797" s="16"/>
      <c r="P797" s="16"/>
      <c r="Q797" s="16"/>
      <c r="R797" s="16"/>
      <c r="S797" s="16"/>
      <c r="T797" s="16"/>
      <c r="U797" s="16"/>
    </row>
    <row r="798" spans="1:21" s="8" customFormat="1" ht="12">
      <c r="A798" s="14"/>
      <c r="B798" s="15"/>
      <c r="C798" s="15"/>
      <c r="D798" s="14"/>
      <c r="E798" s="14"/>
      <c r="F798" s="32"/>
      <c r="G798" s="32"/>
      <c r="H798" s="16"/>
      <c r="I798" s="16"/>
      <c r="J798" s="16"/>
      <c r="K798" s="16"/>
      <c r="L798" s="16"/>
      <c r="M798" s="16"/>
      <c r="N798" s="16"/>
      <c r="O798" s="16"/>
      <c r="P798" s="16"/>
      <c r="Q798" s="16"/>
      <c r="R798" s="16"/>
      <c r="S798" s="16"/>
      <c r="T798" s="16"/>
      <c r="U798" s="16"/>
    </row>
    <row r="799" spans="1:21" s="8" customFormat="1" ht="12">
      <c r="A799" s="14"/>
      <c r="B799" s="15"/>
      <c r="C799" s="15"/>
      <c r="D799" s="14"/>
      <c r="E799" s="14"/>
      <c r="F799" s="32"/>
      <c r="G799" s="32"/>
      <c r="H799" s="16"/>
      <c r="I799" s="16"/>
      <c r="J799" s="16"/>
      <c r="K799" s="16"/>
      <c r="L799" s="16"/>
      <c r="M799" s="16"/>
      <c r="N799" s="16"/>
      <c r="O799" s="16"/>
      <c r="P799" s="16"/>
      <c r="Q799" s="16"/>
      <c r="R799" s="16"/>
      <c r="S799" s="16"/>
      <c r="T799" s="16"/>
      <c r="U799" s="16"/>
    </row>
    <row r="800" spans="1:21" s="8" customFormat="1" ht="12">
      <c r="A800" s="14"/>
      <c r="B800" s="15"/>
      <c r="C800" s="15"/>
      <c r="D800" s="14"/>
      <c r="E800" s="14"/>
      <c r="F800" s="32"/>
      <c r="G800" s="32"/>
      <c r="H800" s="16"/>
      <c r="I800" s="16"/>
      <c r="J800" s="16"/>
      <c r="K800" s="16"/>
      <c r="L800" s="16"/>
      <c r="M800" s="16"/>
      <c r="N800" s="16"/>
      <c r="O800" s="16"/>
      <c r="P800" s="16"/>
      <c r="Q800" s="16"/>
      <c r="R800" s="16"/>
      <c r="S800" s="16"/>
      <c r="T800" s="16"/>
      <c r="U800" s="16"/>
    </row>
    <row r="801" spans="1:21" s="8" customFormat="1" ht="12">
      <c r="A801" s="14"/>
      <c r="B801" s="15"/>
      <c r="C801" s="15"/>
      <c r="D801" s="14"/>
      <c r="E801" s="14"/>
      <c r="F801" s="32"/>
      <c r="G801" s="32"/>
      <c r="H801" s="16"/>
      <c r="I801" s="16"/>
      <c r="J801" s="16"/>
      <c r="K801" s="16"/>
      <c r="L801" s="16"/>
      <c r="M801" s="16"/>
      <c r="N801" s="16"/>
      <c r="O801" s="16"/>
      <c r="P801" s="16"/>
      <c r="Q801" s="16"/>
      <c r="R801" s="16"/>
      <c r="S801" s="16"/>
      <c r="T801" s="16"/>
      <c r="U801" s="16"/>
    </row>
    <row r="802" spans="1:21" s="8" customFormat="1" ht="12">
      <c r="A802" s="14"/>
      <c r="B802" s="15"/>
      <c r="C802" s="15"/>
      <c r="D802" s="14"/>
      <c r="E802" s="14"/>
      <c r="F802" s="32"/>
      <c r="G802" s="32"/>
      <c r="H802" s="16"/>
      <c r="I802" s="16"/>
      <c r="J802" s="16"/>
      <c r="K802" s="16"/>
      <c r="L802" s="16"/>
      <c r="M802" s="16"/>
      <c r="N802" s="16"/>
      <c r="O802" s="16"/>
      <c r="P802" s="16"/>
      <c r="Q802" s="16"/>
      <c r="R802" s="16"/>
      <c r="S802" s="16"/>
      <c r="T802" s="16"/>
      <c r="U802" s="16"/>
    </row>
    <row r="803" spans="1:21" s="8" customFormat="1" ht="12">
      <c r="A803" s="14"/>
      <c r="B803" s="15"/>
      <c r="C803" s="15"/>
      <c r="D803" s="14"/>
      <c r="E803" s="14"/>
      <c r="F803" s="32"/>
      <c r="G803" s="32"/>
      <c r="H803" s="16"/>
      <c r="I803" s="16"/>
      <c r="J803" s="16"/>
      <c r="K803" s="16"/>
      <c r="L803" s="16"/>
      <c r="M803" s="16"/>
      <c r="N803" s="16"/>
      <c r="O803" s="16"/>
      <c r="P803" s="16"/>
      <c r="Q803" s="16"/>
      <c r="R803" s="16"/>
      <c r="S803" s="16"/>
      <c r="T803" s="16"/>
      <c r="U803" s="16"/>
    </row>
    <row r="804" spans="1:21" s="8" customFormat="1" ht="12">
      <c r="A804" s="14"/>
      <c r="B804" s="15"/>
      <c r="C804" s="15"/>
      <c r="D804" s="14"/>
      <c r="E804" s="14"/>
      <c r="F804" s="32"/>
      <c r="G804" s="32"/>
      <c r="H804" s="16"/>
      <c r="I804" s="16"/>
      <c r="J804" s="16"/>
      <c r="K804" s="16"/>
      <c r="L804" s="16"/>
      <c r="M804" s="16"/>
      <c r="N804" s="16"/>
      <c r="O804" s="16"/>
      <c r="P804" s="16"/>
      <c r="Q804" s="16"/>
      <c r="R804" s="16"/>
      <c r="S804" s="16"/>
      <c r="T804" s="16"/>
      <c r="U804" s="16"/>
    </row>
    <row r="805" spans="1:21" s="8" customFormat="1" ht="12">
      <c r="A805" s="14"/>
      <c r="B805" s="15"/>
      <c r="C805" s="15"/>
      <c r="D805" s="14"/>
      <c r="E805" s="14"/>
      <c r="F805" s="32"/>
      <c r="G805" s="32"/>
      <c r="H805" s="16"/>
      <c r="I805" s="16"/>
      <c r="J805" s="16"/>
      <c r="K805" s="16"/>
      <c r="L805" s="16"/>
      <c r="M805" s="16"/>
      <c r="N805" s="16"/>
      <c r="O805" s="16"/>
      <c r="P805" s="16"/>
      <c r="Q805" s="16"/>
      <c r="R805" s="16"/>
      <c r="S805" s="16"/>
      <c r="T805" s="16"/>
      <c r="U805" s="16"/>
    </row>
    <row r="806" spans="1:21" s="8" customFormat="1" ht="12">
      <c r="A806" s="14"/>
      <c r="B806" s="15"/>
      <c r="C806" s="15"/>
      <c r="D806" s="14"/>
      <c r="E806" s="14"/>
      <c r="F806" s="32"/>
      <c r="G806" s="32"/>
      <c r="H806" s="16"/>
      <c r="I806" s="16"/>
      <c r="J806" s="16"/>
      <c r="K806" s="16"/>
      <c r="L806" s="16"/>
      <c r="M806" s="16"/>
      <c r="N806" s="16"/>
      <c r="O806" s="16"/>
      <c r="P806" s="16"/>
      <c r="Q806" s="16"/>
      <c r="R806" s="16"/>
      <c r="S806" s="16"/>
      <c r="T806" s="16"/>
      <c r="U806" s="16"/>
    </row>
    <row r="807" spans="1:21" s="8" customFormat="1" ht="12">
      <c r="A807" s="14"/>
      <c r="B807" s="15"/>
      <c r="C807" s="15"/>
      <c r="D807" s="14"/>
      <c r="E807" s="14"/>
      <c r="F807" s="32"/>
      <c r="G807" s="32"/>
      <c r="H807" s="16"/>
      <c r="I807" s="16"/>
      <c r="J807" s="16"/>
      <c r="K807" s="16"/>
      <c r="L807" s="16"/>
      <c r="M807" s="16"/>
      <c r="N807" s="16"/>
      <c r="O807" s="16"/>
      <c r="P807" s="16"/>
      <c r="Q807" s="16"/>
      <c r="R807" s="16"/>
      <c r="S807" s="16"/>
      <c r="T807" s="16"/>
      <c r="U807" s="16"/>
    </row>
    <row r="808" spans="1:21" s="8" customFormat="1" ht="12">
      <c r="A808" s="14"/>
      <c r="B808" s="15"/>
      <c r="C808" s="15"/>
      <c r="D808" s="14"/>
      <c r="E808" s="14"/>
      <c r="F808" s="32"/>
      <c r="G808" s="32"/>
      <c r="H808" s="16"/>
      <c r="I808" s="16"/>
      <c r="J808" s="16"/>
      <c r="K808" s="16"/>
      <c r="L808" s="16"/>
      <c r="M808" s="16"/>
      <c r="N808" s="16"/>
      <c r="O808" s="16"/>
      <c r="P808" s="16"/>
      <c r="Q808" s="16"/>
      <c r="R808" s="16"/>
      <c r="S808" s="16"/>
      <c r="T808" s="16"/>
      <c r="U808" s="16"/>
    </row>
  </sheetData>
  <sortState ref="B352:G472">
    <sortCondition ref="B352"/>
  </sortState>
  <mergeCells count="29">
    <mergeCell ref="S14:S15"/>
    <mergeCell ref="T14:T15"/>
    <mergeCell ref="A37:C37"/>
    <mergeCell ref="I13:I15"/>
    <mergeCell ref="J13:J15"/>
    <mergeCell ref="K13:Q13"/>
    <mergeCell ref="S13:T13"/>
    <mergeCell ref="A10:U10"/>
    <mergeCell ref="A11:U11"/>
    <mergeCell ref="S12:T12"/>
    <mergeCell ref="A13:A15"/>
    <mergeCell ref="B13:B15"/>
    <mergeCell ref="C13:C15"/>
    <mergeCell ref="D13:D15"/>
    <mergeCell ref="E13:E15"/>
    <mergeCell ref="F13:G14"/>
    <mergeCell ref="H13:H15"/>
    <mergeCell ref="U13:U15"/>
    <mergeCell ref="K14:L14"/>
    <mergeCell ref="N14:O14"/>
    <mergeCell ref="P14:P15"/>
    <mergeCell ref="Q14:Q15"/>
    <mergeCell ref="R14:R15"/>
    <mergeCell ref="D554:G554"/>
    <mergeCell ref="A104:C104"/>
    <mergeCell ref="A177:C177"/>
    <mergeCell ref="A280:C280"/>
    <mergeCell ref="A340:C340"/>
    <mergeCell ref="A455:C455"/>
  </mergeCells>
  <conditionalFormatting sqref="B37">
    <cfRule type="duplicateValues" dxfId="6" priority="7"/>
  </conditionalFormatting>
  <conditionalFormatting sqref="B104">
    <cfRule type="duplicateValues" dxfId="5" priority="6"/>
  </conditionalFormatting>
  <conditionalFormatting sqref="B177">
    <cfRule type="duplicateValues" dxfId="4" priority="5"/>
  </conditionalFormatting>
  <conditionalFormatting sqref="B280">
    <cfRule type="duplicateValues" dxfId="3" priority="4"/>
  </conditionalFormatting>
  <conditionalFormatting sqref="B340">
    <cfRule type="duplicateValues" dxfId="2" priority="3"/>
  </conditionalFormatting>
  <conditionalFormatting sqref="B455">
    <cfRule type="duplicateValues" dxfId="1" priority="2"/>
  </conditionalFormatting>
  <conditionalFormatting sqref="B554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5" scale="67" fitToHeight="0" orientation="landscape" horizontalDpi="4294967295" verticalDpi="4294967295" r:id="rId1"/>
  <ignoredErrors>
    <ignoredError sqref="M48:M49 M66 M67 M93 M94:M96 M102 M104:M105 M107 M109 M177:M178 M181 M184 M54 M56:M57 M92 M98:M10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2021-10-06T21:40:00Z</cp:lastPrinted>
  <dcterms:created xsi:type="dcterms:W3CDTF">2021-07-09T18:54:33Z</dcterms:created>
  <dcterms:modified xsi:type="dcterms:W3CDTF">2021-10-06T21:40:18Z</dcterms:modified>
</cp:coreProperties>
</file>