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"/>
    </mc:Choice>
  </mc:AlternateContent>
  <xr:revisionPtr revIDLastSave="0" documentId="13_ncr:1_{B37FABC6-48FE-41CE-AB03-FFDF0B7AD18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oviembre" sheetId="15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Noviembre!#REF!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5" l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5" i="15" s="1"/>
  <c r="B46" i="15" s="1"/>
  <c r="B47" i="15" s="1"/>
  <c r="B48" i="15" s="1"/>
  <c r="B49" i="15" s="1"/>
  <c r="B50" i="15" s="1"/>
  <c r="B53" i="15" s="1"/>
  <c r="B54" i="15" s="1"/>
  <c r="B55" i="15" s="1"/>
  <c r="B56" i="15" s="1"/>
  <c r="B57" i="15" s="1"/>
  <c r="B58" i="15" s="1"/>
  <c r="B59" i="15" s="1"/>
  <c r="B62" i="15" s="1"/>
  <c r="B63" i="15" s="1"/>
  <c r="B66" i="15" s="1"/>
  <c r="B67" i="15" s="1"/>
  <c r="B68" i="15" s="1"/>
  <c r="B69" i="15" s="1"/>
  <c r="B70" i="15" s="1"/>
  <c r="B71" i="15" s="1"/>
  <c r="B72" i="15" s="1"/>
  <c r="B73" i="15" s="1"/>
  <c r="B76" i="15" s="1"/>
  <c r="B77" i="15" s="1"/>
  <c r="B78" i="15" s="1"/>
  <c r="B79" i="15" s="1"/>
  <c r="B80" i="15" s="1"/>
  <c r="B83" i="15" s="1"/>
  <c r="B84" i="15" s="1"/>
  <c r="B85" i="15" s="1"/>
  <c r="B19" i="15"/>
  <c r="J40" i="15"/>
  <c r="K40" i="15"/>
  <c r="L40" i="15"/>
  <c r="M40" i="15"/>
  <c r="N40" i="15"/>
  <c r="J41" i="15"/>
  <c r="K41" i="15"/>
  <c r="L41" i="15"/>
  <c r="M41" i="15"/>
  <c r="N41" i="15"/>
  <c r="J42" i="15"/>
  <c r="R42" i="15" s="1"/>
  <c r="T42" i="15" s="1"/>
  <c r="K42" i="15"/>
  <c r="L42" i="15"/>
  <c r="M42" i="15"/>
  <c r="N42" i="15"/>
  <c r="Q86" i="15"/>
  <c r="O86" i="15"/>
  <c r="I86" i="15"/>
  <c r="H86" i="15"/>
  <c r="G86" i="15"/>
  <c r="N85" i="15"/>
  <c r="M85" i="15"/>
  <c r="L85" i="15"/>
  <c r="K85" i="15"/>
  <c r="J85" i="15"/>
  <c r="N84" i="15"/>
  <c r="M84" i="15"/>
  <c r="L84" i="15"/>
  <c r="K84" i="15"/>
  <c r="J84" i="15"/>
  <c r="N83" i="15"/>
  <c r="M83" i="15"/>
  <c r="L83" i="15"/>
  <c r="K83" i="15"/>
  <c r="J83" i="15"/>
  <c r="N82" i="15"/>
  <c r="M82" i="15"/>
  <c r="L82" i="15"/>
  <c r="K82" i="15"/>
  <c r="J82" i="15"/>
  <c r="N80" i="15"/>
  <c r="M80" i="15"/>
  <c r="L80" i="15"/>
  <c r="K80" i="15"/>
  <c r="J80" i="15"/>
  <c r="N79" i="15"/>
  <c r="M79" i="15"/>
  <c r="L79" i="15"/>
  <c r="K79" i="15"/>
  <c r="J79" i="15"/>
  <c r="N78" i="15"/>
  <c r="M78" i="15"/>
  <c r="L78" i="15"/>
  <c r="K78" i="15"/>
  <c r="J78" i="15"/>
  <c r="N77" i="15"/>
  <c r="M77" i="15"/>
  <c r="L77" i="15"/>
  <c r="K77" i="15"/>
  <c r="J77" i="15"/>
  <c r="N76" i="15"/>
  <c r="M76" i="15"/>
  <c r="L76" i="15"/>
  <c r="K76" i="15"/>
  <c r="J76" i="15"/>
  <c r="N75" i="15"/>
  <c r="M75" i="15"/>
  <c r="L75" i="15"/>
  <c r="K75" i="15"/>
  <c r="J75" i="15"/>
  <c r="N73" i="15"/>
  <c r="M73" i="15"/>
  <c r="L73" i="15"/>
  <c r="K73" i="15"/>
  <c r="J73" i="15"/>
  <c r="N72" i="15"/>
  <c r="M72" i="15"/>
  <c r="L72" i="15"/>
  <c r="K72" i="15"/>
  <c r="J72" i="15"/>
  <c r="N71" i="15"/>
  <c r="M71" i="15"/>
  <c r="L71" i="15"/>
  <c r="K71" i="15"/>
  <c r="J71" i="15"/>
  <c r="N70" i="15"/>
  <c r="M70" i="15"/>
  <c r="L70" i="15"/>
  <c r="K70" i="15"/>
  <c r="J70" i="15"/>
  <c r="N69" i="15"/>
  <c r="M69" i="15"/>
  <c r="L69" i="15"/>
  <c r="K69" i="15"/>
  <c r="J69" i="15"/>
  <c r="N68" i="15"/>
  <c r="M68" i="15"/>
  <c r="L68" i="15"/>
  <c r="K68" i="15"/>
  <c r="J68" i="15"/>
  <c r="N67" i="15"/>
  <c r="M67" i="15"/>
  <c r="L67" i="15"/>
  <c r="K67" i="15"/>
  <c r="J67" i="15"/>
  <c r="N66" i="15"/>
  <c r="M66" i="15"/>
  <c r="L66" i="15"/>
  <c r="K66" i="15"/>
  <c r="J66" i="15"/>
  <c r="N65" i="15"/>
  <c r="M65" i="15"/>
  <c r="L65" i="15"/>
  <c r="K65" i="15"/>
  <c r="J65" i="15"/>
  <c r="N63" i="15"/>
  <c r="M63" i="15"/>
  <c r="L63" i="15"/>
  <c r="K63" i="15"/>
  <c r="J63" i="15"/>
  <c r="N62" i="15"/>
  <c r="M62" i="15"/>
  <c r="L62" i="15"/>
  <c r="K62" i="15"/>
  <c r="J62" i="15"/>
  <c r="N61" i="15"/>
  <c r="M61" i="15"/>
  <c r="L61" i="15"/>
  <c r="K61" i="15"/>
  <c r="J61" i="15"/>
  <c r="N59" i="15"/>
  <c r="M59" i="15"/>
  <c r="L59" i="15"/>
  <c r="K59" i="15"/>
  <c r="J59" i="15"/>
  <c r="N58" i="15"/>
  <c r="M58" i="15"/>
  <c r="L58" i="15"/>
  <c r="K58" i="15"/>
  <c r="J58" i="15"/>
  <c r="N57" i="15"/>
  <c r="M57" i="15"/>
  <c r="L57" i="15"/>
  <c r="K57" i="15"/>
  <c r="J57" i="15"/>
  <c r="N56" i="15"/>
  <c r="M56" i="15"/>
  <c r="L56" i="15"/>
  <c r="K56" i="15"/>
  <c r="J56" i="15"/>
  <c r="N55" i="15"/>
  <c r="M55" i="15"/>
  <c r="L55" i="15"/>
  <c r="K55" i="15"/>
  <c r="J55" i="15"/>
  <c r="N54" i="15"/>
  <c r="M54" i="15"/>
  <c r="L54" i="15"/>
  <c r="K54" i="15"/>
  <c r="J54" i="15"/>
  <c r="N53" i="15"/>
  <c r="M53" i="15"/>
  <c r="L53" i="15"/>
  <c r="K53" i="15"/>
  <c r="J53" i="15"/>
  <c r="N52" i="15"/>
  <c r="M52" i="15"/>
  <c r="L52" i="15"/>
  <c r="K52" i="15"/>
  <c r="J52" i="15"/>
  <c r="N50" i="15"/>
  <c r="M50" i="15"/>
  <c r="L50" i="15"/>
  <c r="K50" i="15"/>
  <c r="J50" i="15"/>
  <c r="N49" i="15"/>
  <c r="M49" i="15"/>
  <c r="L49" i="15"/>
  <c r="K49" i="15"/>
  <c r="J49" i="15"/>
  <c r="N48" i="15"/>
  <c r="M48" i="15"/>
  <c r="L48" i="15"/>
  <c r="K48" i="15"/>
  <c r="J48" i="15"/>
  <c r="N47" i="15"/>
  <c r="M47" i="15"/>
  <c r="L47" i="15"/>
  <c r="K47" i="15"/>
  <c r="J47" i="15"/>
  <c r="N46" i="15"/>
  <c r="M46" i="15"/>
  <c r="L46" i="15"/>
  <c r="K46" i="15"/>
  <c r="J46" i="15"/>
  <c r="N45" i="15"/>
  <c r="M45" i="15"/>
  <c r="L45" i="15"/>
  <c r="K45" i="15"/>
  <c r="J45" i="15"/>
  <c r="N44" i="15"/>
  <c r="M44" i="15"/>
  <c r="L44" i="15"/>
  <c r="K44" i="15"/>
  <c r="J44" i="15"/>
  <c r="N39" i="15"/>
  <c r="M39" i="15"/>
  <c r="L39" i="15"/>
  <c r="K39" i="15"/>
  <c r="J39" i="15"/>
  <c r="N38" i="15"/>
  <c r="M38" i="15"/>
  <c r="L38" i="15"/>
  <c r="K38" i="15"/>
  <c r="J38" i="15"/>
  <c r="N37" i="15"/>
  <c r="M37" i="15"/>
  <c r="L37" i="15"/>
  <c r="K37" i="15"/>
  <c r="J37" i="15"/>
  <c r="N36" i="15"/>
  <c r="M36" i="15"/>
  <c r="L36" i="15"/>
  <c r="K36" i="15"/>
  <c r="J36" i="15"/>
  <c r="N35" i="15"/>
  <c r="M35" i="15"/>
  <c r="L35" i="15"/>
  <c r="K35" i="15"/>
  <c r="J35" i="15"/>
  <c r="N34" i="15"/>
  <c r="M34" i="15"/>
  <c r="L34" i="15"/>
  <c r="K34" i="15"/>
  <c r="J34" i="15"/>
  <c r="N33" i="15"/>
  <c r="M33" i="15"/>
  <c r="L33" i="15"/>
  <c r="K33" i="15"/>
  <c r="J33" i="15"/>
  <c r="N32" i="15"/>
  <c r="M32" i="15"/>
  <c r="L32" i="15"/>
  <c r="K32" i="15"/>
  <c r="J32" i="15"/>
  <c r="N31" i="15"/>
  <c r="M31" i="15"/>
  <c r="L31" i="15"/>
  <c r="K31" i="15"/>
  <c r="J31" i="15"/>
  <c r="N30" i="15"/>
  <c r="M30" i="15"/>
  <c r="L30" i="15"/>
  <c r="K30" i="15"/>
  <c r="J30" i="15"/>
  <c r="N29" i="15"/>
  <c r="M29" i="15"/>
  <c r="L29" i="15"/>
  <c r="K29" i="15"/>
  <c r="J29" i="15"/>
  <c r="N28" i="15"/>
  <c r="M28" i="15"/>
  <c r="L28" i="15"/>
  <c r="K28" i="15"/>
  <c r="J28" i="15"/>
  <c r="N27" i="15"/>
  <c r="M27" i="15"/>
  <c r="L27" i="15"/>
  <c r="K27" i="15"/>
  <c r="J27" i="15"/>
  <c r="N26" i="15"/>
  <c r="M26" i="15"/>
  <c r="L26" i="15"/>
  <c r="K26" i="15"/>
  <c r="J26" i="15"/>
  <c r="N25" i="15"/>
  <c r="M25" i="15"/>
  <c r="L25" i="15"/>
  <c r="K25" i="15"/>
  <c r="J25" i="15"/>
  <c r="N24" i="15"/>
  <c r="M24" i="15"/>
  <c r="L24" i="15"/>
  <c r="K24" i="15"/>
  <c r="J24" i="15"/>
  <c r="N23" i="15"/>
  <c r="M23" i="15"/>
  <c r="L23" i="15"/>
  <c r="K23" i="15"/>
  <c r="J23" i="15"/>
  <c r="N22" i="15"/>
  <c r="M22" i="15"/>
  <c r="L22" i="15"/>
  <c r="K22" i="15"/>
  <c r="J22" i="15"/>
  <c r="N21" i="15"/>
  <c r="M21" i="15"/>
  <c r="L21" i="15"/>
  <c r="K21" i="15"/>
  <c r="J21" i="15"/>
  <c r="N20" i="15"/>
  <c r="M20" i="15"/>
  <c r="L20" i="15"/>
  <c r="K20" i="15"/>
  <c r="J20" i="15"/>
  <c r="N19" i="15"/>
  <c r="M19" i="15"/>
  <c r="L19" i="15"/>
  <c r="K19" i="15"/>
  <c r="J19" i="15"/>
  <c r="N18" i="15"/>
  <c r="M18" i="15"/>
  <c r="L18" i="15"/>
  <c r="K18" i="15"/>
  <c r="J18" i="15"/>
  <c r="S41" i="15" l="1"/>
  <c r="R41" i="15"/>
  <c r="T41" i="15" s="1"/>
  <c r="S40" i="15"/>
  <c r="R40" i="15"/>
  <c r="T40" i="15" s="1"/>
  <c r="S42" i="15"/>
  <c r="P40" i="15"/>
  <c r="P42" i="15"/>
  <c r="P41" i="15"/>
  <c r="R18" i="15"/>
  <c r="R20" i="15"/>
  <c r="T20" i="15" s="1"/>
  <c r="R61" i="15"/>
  <c r="T61" i="15" s="1"/>
  <c r="R58" i="15"/>
  <c r="T58" i="15" s="1"/>
  <c r="R27" i="15"/>
  <c r="T27" i="15" s="1"/>
  <c r="R69" i="15"/>
  <c r="T69" i="15" s="1"/>
  <c r="R57" i="15"/>
  <c r="T57" i="15" s="1"/>
  <c r="P23" i="15"/>
  <c r="R65" i="15"/>
  <c r="T65" i="15" s="1"/>
  <c r="P72" i="15"/>
  <c r="R78" i="15"/>
  <c r="T78" i="15" s="1"/>
  <c r="S83" i="15"/>
  <c r="P79" i="15"/>
  <c r="S66" i="15"/>
  <c r="S35" i="15"/>
  <c r="P30" i="15"/>
  <c r="R66" i="15"/>
  <c r="T66" i="15" s="1"/>
  <c r="S65" i="15"/>
  <c r="R32" i="15"/>
  <c r="T32" i="15" s="1"/>
  <c r="S38" i="15"/>
  <c r="R47" i="15"/>
  <c r="T47" i="15" s="1"/>
  <c r="S62" i="15"/>
  <c r="R68" i="15"/>
  <c r="T68" i="15" s="1"/>
  <c r="R71" i="15"/>
  <c r="T71" i="15" s="1"/>
  <c r="R19" i="15"/>
  <c r="T19" i="15" s="1"/>
  <c r="P28" i="15"/>
  <c r="S30" i="15"/>
  <c r="R55" i="15"/>
  <c r="T55" i="15" s="1"/>
  <c r="R73" i="15"/>
  <c r="T73" i="15" s="1"/>
  <c r="R82" i="15"/>
  <c r="T82" i="15" s="1"/>
  <c r="R46" i="15"/>
  <c r="T46" i="15" s="1"/>
  <c r="S22" i="15"/>
  <c r="R52" i="15"/>
  <c r="T52" i="15" s="1"/>
  <c r="S85" i="15"/>
  <c r="S78" i="15"/>
  <c r="P18" i="15"/>
  <c r="S71" i="15"/>
  <c r="R22" i="15"/>
  <c r="T22" i="15" s="1"/>
  <c r="S29" i="15"/>
  <c r="R38" i="15"/>
  <c r="T38" i="15" s="1"/>
  <c r="R53" i="15"/>
  <c r="T53" i="15" s="1"/>
  <c r="R76" i="15"/>
  <c r="T76" i="15" s="1"/>
  <c r="R35" i="15"/>
  <c r="T35" i="15" s="1"/>
  <c r="R44" i="15"/>
  <c r="T44" i="15" s="1"/>
  <c r="S45" i="15"/>
  <c r="S70" i="15"/>
  <c r="R72" i="15"/>
  <c r="T72" i="15" s="1"/>
  <c r="S79" i="15"/>
  <c r="S57" i="15"/>
  <c r="S61" i="15"/>
  <c r="S76" i="15"/>
  <c r="S82" i="15"/>
  <c r="P19" i="15"/>
  <c r="S24" i="15"/>
  <c r="S44" i="15"/>
  <c r="S63" i="15"/>
  <c r="S72" i="15"/>
  <c r="R37" i="15"/>
  <c r="T37" i="15" s="1"/>
  <c r="S54" i="15"/>
  <c r="P59" i="15"/>
  <c r="S52" i="15"/>
  <c r="R62" i="15"/>
  <c r="T62" i="15" s="1"/>
  <c r="S69" i="15"/>
  <c r="S75" i="15"/>
  <c r="R80" i="15"/>
  <c r="T80" i="15" s="1"/>
  <c r="R83" i="15"/>
  <c r="T83" i="15" s="1"/>
  <c r="R75" i="15"/>
  <c r="T75" i="15" s="1"/>
  <c r="S25" i="15"/>
  <c r="R30" i="15"/>
  <c r="T30" i="15" s="1"/>
  <c r="P32" i="15"/>
  <c r="R45" i="15"/>
  <c r="T45" i="15" s="1"/>
  <c r="S77" i="15"/>
  <c r="R79" i="15"/>
  <c r="T79" i="15" s="1"/>
  <c r="S19" i="15"/>
  <c r="P54" i="15"/>
  <c r="S20" i="15"/>
  <c r="R29" i="15"/>
  <c r="T29" i="15" s="1"/>
  <c r="S33" i="15"/>
  <c r="P35" i="15"/>
  <c r="P61" i="15"/>
  <c r="P66" i="15"/>
  <c r="P75" i="15"/>
  <c r="P82" i="15"/>
  <c r="R26" i="15"/>
  <c r="T26" i="15" s="1"/>
  <c r="S47" i="15"/>
  <c r="P50" i="15"/>
  <c r="R24" i="15"/>
  <c r="T24" i="15" s="1"/>
  <c r="S27" i="15"/>
  <c r="P37" i="15"/>
  <c r="S48" i="15"/>
  <c r="S50" i="15"/>
  <c r="P56" i="15"/>
  <c r="P68" i="15"/>
  <c r="P26" i="15"/>
  <c r="P39" i="15"/>
  <c r="P47" i="15"/>
  <c r="S56" i="15"/>
  <c r="P63" i="15"/>
  <c r="P70" i="15"/>
  <c r="P77" i="15"/>
  <c r="P84" i="15"/>
  <c r="P21" i="15"/>
  <c r="P34" i="15"/>
  <c r="S37" i="15"/>
  <c r="R49" i="15"/>
  <c r="T49" i="15" s="1"/>
  <c r="S68" i="15"/>
  <c r="R21" i="15"/>
  <c r="T21" i="15" s="1"/>
  <c r="S26" i="15"/>
  <c r="S49" i="15"/>
  <c r="R59" i="15"/>
  <c r="T59" i="15" s="1"/>
  <c r="S39" i="15"/>
  <c r="P52" i="15"/>
  <c r="S59" i="15"/>
  <c r="S84" i="15"/>
  <c r="S32" i="15"/>
  <c r="S21" i="15"/>
  <c r="L86" i="15"/>
  <c r="R33" i="15"/>
  <c r="T33" i="15" s="1"/>
  <c r="S34" i="15"/>
  <c r="R36" i="15"/>
  <c r="T36" i="15" s="1"/>
  <c r="S46" i="15"/>
  <c r="S55" i="15"/>
  <c r="R67" i="15"/>
  <c r="T67" i="15" s="1"/>
  <c r="S73" i="15"/>
  <c r="S80" i="15"/>
  <c r="K86" i="15"/>
  <c r="S28" i="15"/>
  <c r="R31" i="15"/>
  <c r="T31" i="15" s="1"/>
  <c r="S36" i="15"/>
  <c r="P48" i="15"/>
  <c r="S53" i="15"/>
  <c r="P57" i="15"/>
  <c r="S67" i="15"/>
  <c r="S18" i="15"/>
  <c r="S23" i="15"/>
  <c r="R25" i="15"/>
  <c r="T25" i="15" s="1"/>
  <c r="S31" i="15"/>
  <c r="P45" i="15"/>
  <c r="P58" i="15"/>
  <c r="R85" i="15"/>
  <c r="T85" i="15" s="1"/>
  <c r="R34" i="15"/>
  <c r="T34" i="15" s="1"/>
  <c r="P44" i="15"/>
  <c r="R70" i="15"/>
  <c r="T70" i="15" s="1"/>
  <c r="J86" i="15"/>
  <c r="P24" i="15"/>
  <c r="P29" i="15"/>
  <c r="R50" i="15"/>
  <c r="T50" i="15" s="1"/>
  <c r="R56" i="15"/>
  <c r="T56" i="15" s="1"/>
  <c r="P65" i="15"/>
  <c r="P71" i="15"/>
  <c r="P78" i="15"/>
  <c r="P85" i="15"/>
  <c r="S58" i="15"/>
  <c r="R23" i="15"/>
  <c r="T23" i="15" s="1"/>
  <c r="R28" i="15"/>
  <c r="T28" i="15" s="1"/>
  <c r="R39" i="15"/>
  <c r="T39" i="15" s="1"/>
  <c r="R63" i="15"/>
  <c r="T63" i="15" s="1"/>
  <c r="R77" i="15"/>
  <c r="T77" i="15" s="1"/>
  <c r="R84" i="15"/>
  <c r="T84" i="15" s="1"/>
  <c r="M86" i="15"/>
  <c r="P53" i="15"/>
  <c r="N86" i="15"/>
  <c r="P46" i="15"/>
  <c r="P20" i="15"/>
  <c r="P25" i="15"/>
  <c r="P31" i="15"/>
  <c r="P36" i="15"/>
  <c r="P67" i="15"/>
  <c r="P73" i="15"/>
  <c r="P80" i="15"/>
  <c r="P22" i="15"/>
  <c r="P27" i="15"/>
  <c r="P33" i="15"/>
  <c r="P38" i="15"/>
  <c r="R48" i="15"/>
  <c r="T48" i="15" s="1"/>
  <c r="R54" i="15"/>
  <c r="T54" i="15" s="1"/>
  <c r="P62" i="15"/>
  <c r="P69" i="15"/>
  <c r="P76" i="15"/>
  <c r="P83" i="15"/>
  <c r="P49" i="15"/>
  <c r="P55" i="15"/>
  <c r="P86" i="15" l="1"/>
  <c r="S86" i="15"/>
  <c r="R86" i="15"/>
  <c r="T18" i="15"/>
  <c r="T86" i="15" l="1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<sst xmlns="http://schemas.openxmlformats.org/spreadsheetml/2006/main" count="5305" uniqueCount="347">
  <si>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</si>
  <si>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</si>
  <si>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</si>
  <si>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</si>
  <si>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</si>
  <si>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</si>
  <si>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</si>
  <si>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</si>
  <si>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</si>
  <si>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</si>
  <si>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</si>
  <si>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</si>
  <si>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</si>
  <si>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</si>
  <si>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</si>
  <si>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</si>
  <si>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</si>
  <si>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</si>
  <si>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</si>
  <si>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</si>
  <si>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</si>
  <si>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</si>
  <si>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</si>
  <si>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</si>
  <si>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</si>
  <si>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</si>
  <si>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</si>
  <si>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</si>
  <si>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</si>
  <si>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</si>
  <si>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</si>
  <si>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</si>
  <si>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</si>
  <si>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</si>
  <si>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</si>
  <si>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</si>
  <si>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</si>
  <si>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</si>
  <si>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</si>
  <si>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</si>
  <si>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</si>
  <si>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</si>
  <si>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</si>
  <si>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</si>
  <si>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</si>
  <si>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</si>
  <si>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</si>
  <si>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</si>
  <si>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</si>
  <si>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</si>
  <si>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</si>
  <si>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</si>
  <si>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</si>
  <si>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</si>
  <si>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</si>
  <si>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</si>
  <si>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</si>
  <si>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</si>
  <si>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</si>
  <si>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</si>
  <si>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</si>
  <si>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</si>
  <si>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</si>
  <si>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</si>
  <si>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</si>
  <si>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</si>
  <si>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</si>
  <si>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</si>
  <si>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</si>
  <si>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</si>
  <si>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</si>
  <si>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</si>
  <si>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</si>
  <si>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</si>
  <si>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</si>
  <si>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</si>
  <si>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</si>
  <si>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</si>
  <si>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</si>
  <si>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</si>
  <si>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</si>
  <si>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</si>
  <si>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</si>
  <si>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</si>
  <si>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</si>
  <si>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</si>
  <si>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</si>
  <si>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</si>
  <si>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</si>
  <si>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</si>
  <si>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</si>
  <si>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</si>
  <si>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</si>
  <si>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</si>
  <si>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</si>
  <si>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</si>
  <si>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</si>
  <si>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</si>
  <si>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</si>
  <si>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</si>
  <si>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</si>
  <si>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</si>
  <si>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</si>
  <si>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</si>
  <si>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</si>
  <si>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</si>
  <si>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</si>
  <si>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</si>
  <si>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</si>
  <si>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</si>
  <si>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</si>
  <si>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</si>
  <si>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</si>
  <si>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</si>
  <si>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</si>
  <si>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</si>
  <si>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</si>
  <si>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</si>
  <si>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</si>
  <si>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</si>
  <si>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</si>
  <si>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</si>
  <si>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</si>
  <si>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</si>
  <si>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</si>
  <si>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</si>
  <si>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</si>
  <si>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</si>
  <si>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</si>
  <si>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</si>
  <si>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</si>
  <si>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</si>
  <si>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</si>
  <si>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</si>
  <si>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</si>
  <si>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</si>
  <si>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</si>
  <si>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</si>
  <si>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</si>
  <si>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</si>
  <si>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</si>
  <si>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</si>
  <si>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</si>
  <si>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</si>
  <si>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</si>
  <si>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</si>
  <si>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</si>
  <si>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</si>
  <si>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</si>
  <si>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</si>
  <si>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</si>
  <si>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</si>
  <si>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</si>
  <si>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</si>
  <si>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</si>
  <si>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</si>
  <si>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</si>
  <si>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</si>
  <si>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</si>
  <si>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</si>
  <si>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</si>
  <si>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</si>
  <si>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</si>
  <si>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</si>
  <si>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</si>
  <si>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</si>
  <si>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</si>
  <si>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</si>
  <si>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</si>
  <si>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</si>
  <si>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</si>
  <si>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</si>
  <si>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</si>
  <si>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</si>
  <si>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</si>
  <si>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</si>
  <si>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</si>
  <si>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</si>
  <si>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</si>
  <si>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</si>
  <si>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</si>
  <si>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</si>
  <si>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</si>
  <si>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</si>
  <si>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</si>
  <si>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</si>
  <si>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</si>
  <si>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</si>
  <si>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</si>
  <si>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</si>
  <si>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</si>
  <si>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</si>
  <si>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</si>
  <si>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</si>
  <si>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</si>
  <si>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</si>
  <si>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</si>
  <si>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</si>
  <si>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</si>
  <si>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</si>
  <si>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</si>
  <si>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</si>
  <si>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</si>
  <si>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</si>
  <si>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</si>
  <si>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</si>
  <si>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</si>
  <si>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</si>
  <si>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</si>
  <si>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</si>
  <si>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</si>
  <si>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</si>
  <si>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</si>
  <si>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</si>
  <si>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</si>
  <si>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</si>
  <si>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</si>
  <si>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</si>
  <si>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</si>
  <si>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</si>
  <si>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</si>
  <si>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</si>
  <si>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</si>
  <si>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</si>
  <si>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</si>
  <si>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</si>
  <si>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</si>
  <si>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</si>
  <si>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</si>
  <si>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</si>
  <si>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</si>
  <si>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</si>
  <si>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</si>
  <si>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</si>
  <si>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</si>
  <si>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</si>
  <si>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</si>
  <si>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</si>
  <si>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</si>
  <si>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</si>
  <si>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</si>
  <si>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</si>
  <si>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</si>
  <si>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</si>
  <si>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</si>
  <si>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</si>
  <si>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</si>
  <si>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</si>
  <si>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</si>
  <si>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</si>
  <si>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</si>
  <si>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</si>
  <si>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</si>
  <si>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</si>
  <si>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</si>
  <si>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</si>
  <si>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</si>
  <si>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</si>
  <si>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</si>
  <si>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</si>
  <si>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</si>
  <si>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</si>
  <si>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</si>
  <si>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</si>
  <si>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</si>
  <si>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</si>
  <si>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</si>
  <si>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</si>
  <si>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</si>
  <si>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</si>
  <si>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</si>
  <si>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</si>
  <si>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</si>
  <si>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</si>
  <si>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</si>
  <si>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</si>
  <si>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</si>
  <si>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</si>
  <si>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</si>
  <si>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</si>
  <si>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</si>
  <si>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</si>
  <si>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</si>
  <si>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</si>
  <si>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</si>
  <si>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</si>
  <si>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</si>
  <si>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</si>
  <si>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</si>
  <si>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</si>
  <si>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</si>
  <si>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</si>
  <si>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</si>
  <si>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</si>
  <si>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</si>
  <si>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</si>
  <si>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</si>
  <si>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</si>
  <si>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</si>
  <si>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</si>
  <si>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</si>
  <si>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</si>
  <si>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</si>
  <si>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</si>
  <si>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</si>
  <si>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</si>
  <si>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</si>
  <si>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</si>
  <si>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</si>
  <si>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</si>
  <si>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</si>
  <si>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</si>
  <si>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</si>
  <si>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</si>
  <si>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</si>
  <si>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</si>
  <si>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</si>
  <si>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</si>
  <si>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</si>
  <si>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</si>
  <si>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</si>
  <si>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 xml:space="preserve">RECTORIA </t>
  </si>
  <si>
    <t>ALTAGRACIA MORAIMA CANELA PEREZ</t>
  </si>
  <si>
    <t>ANTONIA ALTAGRACIA MORILLO GUZMAN</t>
  </si>
  <si>
    <t>DIVISION DE REGISTRO LNNM</t>
  </si>
  <si>
    <t>BISMAR GALAN GALVEZ</t>
  </si>
  <si>
    <t>ESPECIALISTA EN PROG DE FORMAC</t>
  </si>
  <si>
    <t>VICER. DE INVESTIGACION Y POSTGRADO</t>
  </si>
  <si>
    <t>Nómina Personal de Interinato -Noviembre  2023</t>
  </si>
  <si>
    <t>IVANNA SIOMARA GARCIA CRUZ</t>
  </si>
  <si>
    <t>MAYELENE LISBETH SANCHEZ RODRIGUEZ</t>
  </si>
  <si>
    <t>PATRICIA MIRIEL PAYANO BURET</t>
  </si>
  <si>
    <t xml:space="preserve">DEPARTAMENTO DE PUBLICACIONES </t>
  </si>
  <si>
    <t xml:space="preserve">DEPARTAMENTO DE REGISTRO, CONTROL Y NOMINA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</si>
  <si>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</si>
  <si>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</si>
  <si>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</si>
  <si>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</si>
  <si>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</si>
  <si>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</si>
  <si>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</si>
  <si>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</si>
  <si>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</si>
  <si>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</si>
  <si>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</si>
  <si>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</si>
  <si>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DIRECCION ADMINISTRATIVA FINANCIERA -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</si>
</sst>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10" fillId="7" borderId="9" xfId="0" applyFont="1" applyFill="1" applyBorder="1"/>
    <xf numFmtId="0" fontId="8" fillId="5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BFA057-4F52-408A-9D5B-F1243B920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8A7CD-BA1A-4563-AAB2-4DF20454361A}">
  <sheetPr>
    <pageSetUpPr fitToPage="1"/>
  </sheetPr>
  <dimension ref="B1:AH87"/>
  <sheetViews>
    <sheetView showGridLines="0" tabSelected="1" view="pageBreakPreview" topLeftCell="C1" zoomScaleNormal="100" zoomScaleSheetLayoutView="100" workbookViewId="0">
      <selection activeCell="U1" sqref="U1:AN104857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0" t="s">
        <v>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2:20" s="44" customFormat="1" ht="18" customHeight="1" x14ac:dyDescent="0.2">
      <c r="B11" s="61" t="s">
        <v>25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2" t="s">
        <v>328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2:20" x14ac:dyDescent="0.2">
      <c r="B14" s="55" t="s">
        <v>1</v>
      </c>
      <c r="C14" s="4"/>
      <c r="D14" s="63" t="s">
        <v>2</v>
      </c>
      <c r="E14" s="63" t="s">
        <v>3</v>
      </c>
      <c r="F14" s="64" t="s">
        <v>4</v>
      </c>
      <c r="G14" s="57" t="s">
        <v>5</v>
      </c>
      <c r="H14" s="57" t="s">
        <v>6</v>
      </c>
      <c r="I14" s="57" t="s">
        <v>7</v>
      </c>
      <c r="J14" s="55" t="s">
        <v>8</v>
      </c>
      <c r="K14" s="55"/>
      <c r="L14" s="55"/>
      <c r="M14" s="55"/>
      <c r="N14" s="55"/>
      <c r="O14" s="55"/>
      <c r="P14" s="55"/>
      <c r="Q14" s="28"/>
      <c r="R14" s="56" t="s">
        <v>9</v>
      </c>
      <c r="S14" s="56"/>
      <c r="T14" s="57" t="s">
        <v>10</v>
      </c>
    </row>
    <row r="15" spans="2:20" x14ac:dyDescent="0.2">
      <c r="B15" s="55"/>
      <c r="C15" s="6"/>
      <c r="D15" s="63"/>
      <c r="E15" s="63"/>
      <c r="F15" s="64"/>
      <c r="G15" s="57"/>
      <c r="H15" s="57"/>
      <c r="I15" s="57"/>
      <c r="J15" s="58" t="s">
        <v>11</v>
      </c>
      <c r="K15" s="58"/>
      <c r="L15" s="7"/>
      <c r="M15" s="58" t="s">
        <v>12</v>
      </c>
      <c r="N15" s="58"/>
      <c r="O15" s="59" t="s">
        <v>13</v>
      </c>
      <c r="P15" s="59" t="s">
        <v>14</v>
      </c>
      <c r="Q15" s="59" t="s">
        <v>15</v>
      </c>
      <c r="R15" s="59" t="s">
        <v>16</v>
      </c>
      <c r="S15" s="59" t="s">
        <v>17</v>
      </c>
      <c r="T15" s="57"/>
    </row>
    <row r="16" spans="2:20" s="9" customFormat="1" ht="24" x14ac:dyDescent="0.2">
      <c r="B16" s="55"/>
      <c r="C16" s="8" t="s">
        <v>18</v>
      </c>
      <c r="D16" s="63"/>
      <c r="E16" s="63"/>
      <c r="F16" s="64"/>
      <c r="G16" s="57"/>
      <c r="H16" s="57"/>
      <c r="I16" s="57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9"/>
      <c r="P16" s="59"/>
      <c r="Q16" s="59"/>
      <c r="R16" s="59"/>
      <c r="S16" s="59"/>
      <c r="T16" s="57"/>
    </row>
    <row r="17" spans="2:23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/>
      <c r="V17"/>
      <c r="W17"/>
    </row>
    <row r="18" spans="2:23" ht="17.25" customHeight="1" x14ac:dyDescent="0.25">
      <c r="B18" s="16">
        <v>1</v>
      </c>
      <c r="C18" s="54" t="s">
        <v>321</v>
      </c>
      <c r="D18" s="18" t="s">
        <v>65</v>
      </c>
      <c r="E18" s="18" t="s">
        <v>79</v>
      </c>
      <c r="F18" s="18" t="s">
        <v>86</v>
      </c>
      <c r="G18" s="19">
        <v>65000</v>
      </c>
      <c r="H18" s="20">
        <v>15289.689999999999</v>
      </c>
      <c r="I18" s="20"/>
      <c r="J18" s="20">
        <f t="shared" ref="J18:J42" si="0">+G18*2.87%</f>
        <v>1865.5</v>
      </c>
      <c r="K18" s="20">
        <f t="shared" ref="K18:K42" si="1">G18*7.1%</f>
        <v>4615</v>
      </c>
      <c r="L18" s="20">
        <f t="shared" ref="L18:L42" si="2">G18*1.15%</f>
        <v>747.5</v>
      </c>
      <c r="M18" s="20">
        <f t="shared" ref="M18:M42" si="3">+G18*3.04%</f>
        <v>1976</v>
      </c>
      <c r="N18" s="20">
        <f t="shared" ref="N18:N42" si="4">G18*7.09%</f>
        <v>4608.5</v>
      </c>
      <c r="O18" s="20"/>
      <c r="P18" s="20">
        <f t="shared" ref="P18:P42" si="5">J18+K18+L18+M18+N18</f>
        <v>13812.5</v>
      </c>
      <c r="Q18" s="20"/>
      <c r="R18" s="20">
        <f t="shared" ref="R18:R42" si="6">+J18+M18+O18+Q18+H18</f>
        <v>19131.189999999999</v>
      </c>
      <c r="S18" s="20">
        <f t="shared" ref="S18:S42" si="7">+N18+L18+K18</f>
        <v>9971</v>
      </c>
      <c r="T18" s="21">
        <f t="shared" ref="T18:T42" si="8">+G18-R18</f>
        <v>45868.81</v>
      </c>
      <c r="U18"/>
      <c r="V18"/>
      <c r="W18"/>
    </row>
    <row r="19" spans="2:23" ht="16.5" customHeight="1" x14ac:dyDescent="0.25">
      <c r="B19" s="16">
        <f>1+B18</f>
        <v>2</v>
      </c>
      <c r="C19" s="54" t="s">
        <v>332</v>
      </c>
      <c r="D19" s="18" t="s">
        <v>57</v>
      </c>
      <c r="E19" s="18" t="s">
        <v>80</v>
      </c>
      <c r="F19" s="18" t="s">
        <v>86</v>
      </c>
      <c r="G19" s="20">
        <v>15000</v>
      </c>
      <c r="H19" s="20">
        <v>1148.32</v>
      </c>
      <c r="I19" s="20"/>
      <c r="J19" s="20">
        <f t="shared" si="0"/>
        <v>430.5</v>
      </c>
      <c r="K19" s="20">
        <f t="shared" si="1"/>
        <v>1065</v>
      </c>
      <c r="L19" s="20">
        <f t="shared" si="2"/>
        <v>172.5</v>
      </c>
      <c r="M19" s="20">
        <f t="shared" si="3"/>
        <v>456</v>
      </c>
      <c r="N19" s="20">
        <f t="shared" si="4"/>
        <v>1063.5</v>
      </c>
      <c r="O19" s="20"/>
      <c r="P19" s="20">
        <f t="shared" si="5"/>
        <v>3187.5</v>
      </c>
      <c r="Q19" s="20"/>
      <c r="R19" s="20">
        <f t="shared" si="6"/>
        <v>2034.82</v>
      </c>
      <c r="S19" s="20">
        <f t="shared" si="7"/>
        <v>2301</v>
      </c>
      <c r="T19" s="21">
        <f t="shared" si="8"/>
        <v>12965.18</v>
      </c>
      <c r="U19"/>
      <c r="V19"/>
      <c r="W19"/>
    </row>
    <row r="20" spans="2:23" ht="15" customHeight="1" x14ac:dyDescent="0.25">
      <c r="B20" s="16">
        <f t="shared" ref="B20:B83" si="9">1+B19</f>
        <v>3</v>
      </c>
      <c r="C20" s="54" t="s">
        <v>333</v>
      </c>
      <c r="D20" s="18" t="s">
        <v>37</v>
      </c>
      <c r="E20" s="18" t="s">
        <v>71</v>
      </c>
      <c r="F20" s="18" t="s">
        <v>86</v>
      </c>
      <c r="G20" s="20">
        <v>25000</v>
      </c>
      <c r="H20" s="20">
        <v>3792.6000000000004</v>
      </c>
      <c r="I20" s="20"/>
      <c r="J20" s="20">
        <f t="shared" si="0"/>
        <v>717.5</v>
      </c>
      <c r="K20" s="20">
        <f t="shared" si="1"/>
        <v>1774.9999999999998</v>
      </c>
      <c r="L20" s="20">
        <f t="shared" si="2"/>
        <v>287.5</v>
      </c>
      <c r="M20" s="20">
        <f t="shared" si="3"/>
        <v>760</v>
      </c>
      <c r="N20" s="20">
        <f t="shared" si="4"/>
        <v>1772.5000000000002</v>
      </c>
      <c r="O20" s="20"/>
      <c r="P20" s="20">
        <f t="shared" si="5"/>
        <v>5312.5</v>
      </c>
      <c r="Q20" s="20"/>
      <c r="R20" s="20">
        <f t="shared" si="6"/>
        <v>5270.1</v>
      </c>
      <c r="S20" s="20">
        <f t="shared" si="7"/>
        <v>3835</v>
      </c>
      <c r="T20" s="21">
        <f t="shared" si="8"/>
        <v>19729.900000000001</v>
      </c>
      <c r="U20"/>
      <c r="V20"/>
      <c r="W20"/>
    </row>
    <row r="21" spans="2:23" ht="12.75" customHeight="1" x14ac:dyDescent="0.25">
      <c r="B21" s="16">
        <f t="shared" si="9"/>
        <v>4</v>
      </c>
      <c r="C21" s="54" t="s">
        <v>334</v>
      </c>
      <c r="D21" s="18" t="s">
        <v>298</v>
      </c>
      <c r="E21" s="18" t="s">
        <v>299</v>
      </c>
      <c r="F21" s="18" t="s">
        <v>85</v>
      </c>
      <c r="G21" s="20">
        <v>45000</v>
      </c>
      <c r="H21" s="20">
        <v>10341.85</v>
      </c>
      <c r="I21" s="20"/>
      <c r="J21" s="20">
        <f t="shared" si="0"/>
        <v>1291.5</v>
      </c>
      <c r="K21" s="20">
        <f t="shared" si="1"/>
        <v>3194.9999999999995</v>
      </c>
      <c r="L21" s="20">
        <f t="shared" si="2"/>
        <v>517.5</v>
      </c>
      <c r="M21" s="20">
        <f t="shared" si="3"/>
        <v>1368</v>
      </c>
      <c r="N21" s="20">
        <f t="shared" si="4"/>
        <v>3190.5</v>
      </c>
      <c r="O21" s="20"/>
      <c r="P21" s="20">
        <f t="shared" si="5"/>
        <v>9562.5</v>
      </c>
      <c r="Q21" s="20"/>
      <c r="R21" s="20">
        <f t="shared" si="6"/>
        <v>13001.35</v>
      </c>
      <c r="S21" s="20">
        <f t="shared" si="7"/>
        <v>6903</v>
      </c>
      <c r="T21" s="21">
        <f t="shared" si="8"/>
        <v>31998.65</v>
      </c>
      <c r="U21"/>
      <c r="V21"/>
      <c r="W21"/>
    </row>
    <row r="22" spans="2:23" ht="12" customHeight="1" x14ac:dyDescent="0.25">
      <c r="B22" s="16">
        <f t="shared" si="9"/>
        <v>5</v>
      </c>
      <c r="C22" s="54" t="s">
        <v>315</v>
      </c>
      <c r="D22" s="18" t="s">
        <v>259</v>
      </c>
      <c r="E22" s="18" t="s">
        <v>73</v>
      </c>
      <c r="F22" s="18" t="s">
        <v>86</v>
      </c>
      <c r="G22" s="20">
        <v>26833.33</v>
      </c>
      <c r="H22" s="20">
        <v>6311.9401969999999</v>
      </c>
      <c r="I22" s="20"/>
      <c r="J22" s="20">
        <f t="shared" si="0"/>
        <v>770.11657100000002</v>
      </c>
      <c r="K22" s="20">
        <f t="shared" si="1"/>
        <v>1905.16643</v>
      </c>
      <c r="L22" s="20">
        <f t="shared" si="2"/>
        <v>308.58329500000002</v>
      </c>
      <c r="M22" s="20">
        <f t="shared" si="3"/>
        <v>815.73323200000004</v>
      </c>
      <c r="N22" s="20">
        <f t="shared" si="4"/>
        <v>1902.4830970000003</v>
      </c>
      <c r="O22" s="20"/>
      <c r="P22" s="20">
        <f t="shared" si="5"/>
        <v>5702.082625</v>
      </c>
      <c r="Q22" s="20"/>
      <c r="R22" s="20">
        <f t="shared" si="6"/>
        <v>7897.79</v>
      </c>
      <c r="S22" s="20">
        <f t="shared" si="7"/>
        <v>4116.2328219999999</v>
      </c>
      <c r="T22" s="21">
        <f t="shared" si="8"/>
        <v>18935.54</v>
      </c>
      <c r="U22"/>
      <c r="V22"/>
      <c r="W22"/>
    </row>
    <row r="23" spans="2:23" ht="15" customHeight="1" x14ac:dyDescent="0.25">
      <c r="B23" s="16">
        <f t="shared" si="9"/>
        <v>6</v>
      </c>
      <c r="C23" s="54" t="s">
        <v>335</v>
      </c>
      <c r="D23" s="18" t="s">
        <v>47</v>
      </c>
      <c r="E23" s="18" t="s">
        <v>77</v>
      </c>
      <c r="F23" s="18" t="s">
        <v>85</v>
      </c>
      <c r="G23" s="20">
        <v>38250</v>
      </c>
      <c r="H23" s="20">
        <v>7652.2050000000008</v>
      </c>
      <c r="I23" s="20"/>
      <c r="J23" s="20">
        <f t="shared" si="0"/>
        <v>1097.7750000000001</v>
      </c>
      <c r="K23" s="20">
        <f t="shared" si="1"/>
        <v>2715.7499999999995</v>
      </c>
      <c r="L23" s="20">
        <f t="shared" si="2"/>
        <v>439.875</v>
      </c>
      <c r="M23" s="20">
        <f t="shared" si="3"/>
        <v>1162.8</v>
      </c>
      <c r="N23" s="20">
        <f t="shared" si="4"/>
        <v>2711.9250000000002</v>
      </c>
      <c r="O23" s="20"/>
      <c r="P23" s="20">
        <f t="shared" si="5"/>
        <v>8128.125</v>
      </c>
      <c r="Q23" s="20"/>
      <c r="R23" s="20">
        <f t="shared" si="6"/>
        <v>9912.7800000000007</v>
      </c>
      <c r="S23" s="20">
        <f t="shared" si="7"/>
        <v>5867.5499999999993</v>
      </c>
      <c r="T23" s="21">
        <f t="shared" si="8"/>
        <v>28337.22</v>
      </c>
      <c r="U23"/>
      <c r="V23"/>
      <c r="W23"/>
    </row>
    <row r="24" spans="2:23" ht="15" customHeight="1" x14ac:dyDescent="0.25">
      <c r="B24" s="16">
        <f t="shared" si="9"/>
        <v>7</v>
      </c>
      <c r="C24" s="54" t="s">
        <v>336</v>
      </c>
      <c r="D24" s="18" t="s">
        <v>38</v>
      </c>
      <c r="E24" s="18" t="s">
        <v>71</v>
      </c>
      <c r="F24" s="18" t="s">
        <v>86</v>
      </c>
      <c r="G24" s="20">
        <v>15000</v>
      </c>
      <c r="H24" s="20">
        <v>1148.32</v>
      </c>
      <c r="I24" s="20"/>
      <c r="J24" s="20">
        <f t="shared" si="0"/>
        <v>430.5</v>
      </c>
      <c r="K24" s="20">
        <f t="shared" si="1"/>
        <v>1065</v>
      </c>
      <c r="L24" s="20">
        <f t="shared" si="2"/>
        <v>172.5</v>
      </c>
      <c r="M24" s="20">
        <f t="shared" si="3"/>
        <v>456</v>
      </c>
      <c r="N24" s="20">
        <f t="shared" si="4"/>
        <v>1063.5</v>
      </c>
      <c r="O24" s="20"/>
      <c r="P24" s="20">
        <f t="shared" si="5"/>
        <v>3187.5</v>
      </c>
      <c r="Q24" s="20"/>
      <c r="R24" s="20">
        <f t="shared" si="6"/>
        <v>2034.82</v>
      </c>
      <c r="S24" s="20">
        <f t="shared" si="7"/>
        <v>2301</v>
      </c>
      <c r="T24" s="21">
        <f t="shared" si="8"/>
        <v>12965.18</v>
      </c>
      <c r="U24"/>
      <c r="V24"/>
      <c r="W24"/>
    </row>
    <row r="25" spans="2:23" ht="15" customHeight="1" x14ac:dyDescent="0.25">
      <c r="B25" s="16">
        <f t="shared" si="9"/>
        <v>8</v>
      </c>
      <c r="C25" s="54" t="s">
        <v>337</v>
      </c>
      <c r="D25" s="18" t="s">
        <v>34</v>
      </c>
      <c r="E25" s="18" t="s">
        <v>73</v>
      </c>
      <c r="F25" s="18" t="s">
        <v>86</v>
      </c>
      <c r="G25" s="20">
        <v>30500</v>
      </c>
      <c r="H25" s="20">
        <v>7174.4299999999994</v>
      </c>
      <c r="I25" s="20"/>
      <c r="J25" s="20">
        <f t="shared" si="0"/>
        <v>875.35</v>
      </c>
      <c r="K25" s="20">
        <f t="shared" si="1"/>
        <v>2165.5</v>
      </c>
      <c r="L25" s="20">
        <f t="shared" si="2"/>
        <v>350.75</v>
      </c>
      <c r="M25" s="20">
        <f t="shared" si="3"/>
        <v>927.2</v>
      </c>
      <c r="N25" s="20">
        <f t="shared" si="4"/>
        <v>2162.4500000000003</v>
      </c>
      <c r="O25" s="20"/>
      <c r="P25" s="20">
        <f t="shared" si="5"/>
        <v>6481.25</v>
      </c>
      <c r="Q25" s="20"/>
      <c r="R25" s="20">
        <f t="shared" si="6"/>
        <v>8976.98</v>
      </c>
      <c r="S25" s="20">
        <f t="shared" si="7"/>
        <v>4678.7000000000007</v>
      </c>
      <c r="T25" s="21">
        <f t="shared" si="8"/>
        <v>21523.02</v>
      </c>
      <c r="U25"/>
      <c r="V25"/>
      <c r="W25"/>
    </row>
    <row r="26" spans="2:23" ht="12" customHeight="1" x14ac:dyDescent="0.25">
      <c r="B26" s="16">
        <f t="shared" si="9"/>
        <v>9</v>
      </c>
      <c r="C26" s="54" t="s">
        <v>104</v>
      </c>
      <c r="D26" s="18" t="s">
        <v>42</v>
      </c>
      <c r="E26" s="18" t="s">
        <v>72</v>
      </c>
      <c r="F26" s="18" t="s">
        <v>85</v>
      </c>
      <c r="G26" s="20">
        <v>63000</v>
      </c>
      <c r="H26" s="20">
        <v>13497.539999999999</v>
      </c>
      <c r="I26" s="20"/>
      <c r="J26" s="20">
        <f t="shared" si="0"/>
        <v>1808.1</v>
      </c>
      <c r="K26" s="20">
        <f t="shared" si="1"/>
        <v>4473</v>
      </c>
      <c r="L26" s="20">
        <f t="shared" si="2"/>
        <v>724.5</v>
      </c>
      <c r="M26" s="20">
        <f t="shared" si="3"/>
        <v>1915.2</v>
      </c>
      <c r="N26" s="20">
        <f t="shared" si="4"/>
        <v>4466.7000000000007</v>
      </c>
      <c r="O26" s="20"/>
      <c r="P26" s="20">
        <f t="shared" si="5"/>
        <v>13387.500000000002</v>
      </c>
      <c r="Q26" s="20"/>
      <c r="R26" s="20">
        <f t="shared" si="6"/>
        <v>17220.84</v>
      </c>
      <c r="S26" s="20">
        <f t="shared" si="7"/>
        <v>9664.2000000000007</v>
      </c>
      <c r="T26" s="21">
        <f t="shared" si="8"/>
        <v>45779.16</v>
      </c>
      <c r="U26"/>
      <c r="V26"/>
      <c r="W26"/>
    </row>
    <row r="27" spans="2:23" ht="15" customHeight="1" x14ac:dyDescent="0.25">
      <c r="B27" s="16">
        <f t="shared" si="9"/>
        <v>10</v>
      </c>
      <c r="C27" s="54" t="s">
        <v>104</v>
      </c>
      <c r="D27" s="18" t="s">
        <v>59</v>
      </c>
      <c r="E27" s="18" t="s">
        <v>81</v>
      </c>
      <c r="F27" s="18" t="s">
        <v>85</v>
      </c>
      <c r="G27" s="20">
        <v>40000</v>
      </c>
      <c r="H27" s="20">
        <v>7899.1900000000005</v>
      </c>
      <c r="I27" s="20"/>
      <c r="J27" s="20">
        <f t="shared" si="0"/>
        <v>1148</v>
      </c>
      <c r="K27" s="20">
        <f t="shared" si="1"/>
        <v>2839.9999999999995</v>
      </c>
      <c r="L27" s="20">
        <f t="shared" si="2"/>
        <v>460</v>
      </c>
      <c r="M27" s="20">
        <f t="shared" si="3"/>
        <v>1216</v>
      </c>
      <c r="N27" s="20">
        <f t="shared" si="4"/>
        <v>2836</v>
      </c>
      <c r="O27" s="20"/>
      <c r="P27" s="20">
        <f t="shared" si="5"/>
        <v>8500</v>
      </c>
      <c r="Q27" s="20"/>
      <c r="R27" s="20">
        <f t="shared" si="6"/>
        <v>10263.19</v>
      </c>
      <c r="S27" s="20">
        <f t="shared" si="7"/>
        <v>6136</v>
      </c>
      <c r="T27" s="21">
        <f t="shared" si="8"/>
        <v>29736.809999999998</v>
      </c>
      <c r="U27"/>
      <c r="V27"/>
      <c r="W27"/>
    </row>
    <row r="28" spans="2:23" ht="15" customHeight="1" x14ac:dyDescent="0.25">
      <c r="B28" s="16">
        <f t="shared" si="9"/>
        <v>11</v>
      </c>
      <c r="C28" s="54" t="s">
        <v>105</v>
      </c>
      <c r="D28" s="18" t="s">
        <v>63</v>
      </c>
      <c r="E28" s="18" t="s">
        <v>82</v>
      </c>
      <c r="F28" s="18" t="s">
        <v>85</v>
      </c>
      <c r="G28" s="20">
        <v>18470</v>
      </c>
      <c r="H28" s="20">
        <v>3063.2930000000001</v>
      </c>
      <c r="I28" s="20"/>
      <c r="J28" s="20">
        <f t="shared" si="0"/>
        <v>530.08899999999994</v>
      </c>
      <c r="K28" s="20">
        <f t="shared" si="1"/>
        <v>1311.37</v>
      </c>
      <c r="L28" s="20">
        <f t="shared" si="2"/>
        <v>212.405</v>
      </c>
      <c r="M28" s="20">
        <f t="shared" si="3"/>
        <v>561.48799999999994</v>
      </c>
      <c r="N28" s="20">
        <f t="shared" si="4"/>
        <v>1309.5230000000001</v>
      </c>
      <c r="O28" s="20"/>
      <c r="P28" s="20">
        <f t="shared" si="5"/>
        <v>3924.875</v>
      </c>
      <c r="Q28" s="20"/>
      <c r="R28" s="20">
        <f t="shared" si="6"/>
        <v>4154.87</v>
      </c>
      <c r="S28" s="20">
        <f t="shared" si="7"/>
        <v>2833.2979999999998</v>
      </c>
      <c r="T28" s="21">
        <f t="shared" si="8"/>
        <v>14315.130000000001</v>
      </c>
      <c r="U28"/>
      <c r="V28"/>
      <c r="W28"/>
    </row>
    <row r="29" spans="2:23" ht="15" x14ac:dyDescent="0.25">
      <c r="B29" s="16">
        <f t="shared" si="9"/>
        <v>12</v>
      </c>
      <c r="C29" s="54" t="s">
        <v>104</v>
      </c>
      <c r="D29" s="18" t="s">
        <v>125</v>
      </c>
      <c r="E29" s="18" t="s">
        <v>126</v>
      </c>
      <c r="F29" s="18" t="s">
        <v>85</v>
      </c>
      <c r="G29" s="20">
        <v>25000</v>
      </c>
      <c r="H29" s="20">
        <v>5246.24</v>
      </c>
      <c r="I29" s="20"/>
      <c r="J29" s="20">
        <f t="shared" si="0"/>
        <v>717.5</v>
      </c>
      <c r="K29" s="20">
        <f t="shared" si="1"/>
        <v>1774.9999999999998</v>
      </c>
      <c r="L29" s="20">
        <f t="shared" si="2"/>
        <v>287.5</v>
      </c>
      <c r="M29" s="20">
        <f t="shared" si="3"/>
        <v>760</v>
      </c>
      <c r="N29" s="20">
        <f t="shared" si="4"/>
        <v>1772.5000000000002</v>
      </c>
      <c r="O29" s="20"/>
      <c r="P29" s="20">
        <f t="shared" si="5"/>
        <v>5312.5</v>
      </c>
      <c r="Q29" s="20"/>
      <c r="R29" s="20">
        <f t="shared" si="6"/>
        <v>6723.74</v>
      </c>
      <c r="S29" s="20">
        <f t="shared" si="7"/>
        <v>3835</v>
      </c>
      <c r="T29" s="21">
        <f t="shared" si="8"/>
        <v>18276.260000000002</v>
      </c>
      <c r="U29"/>
      <c r="V29"/>
      <c r="W29"/>
    </row>
    <row r="30" spans="2:23" ht="15" customHeight="1" x14ac:dyDescent="0.25">
      <c r="B30" s="16">
        <f t="shared" si="9"/>
        <v>13</v>
      </c>
      <c r="C30" s="54" t="s">
        <v>97</v>
      </c>
      <c r="D30" s="18" t="s">
        <v>121</v>
      </c>
      <c r="E30" s="18" t="s">
        <v>122</v>
      </c>
      <c r="F30" s="18" t="s">
        <v>86</v>
      </c>
      <c r="G30" s="20">
        <v>15000</v>
      </c>
      <c r="H30" s="20">
        <v>3443.8100000000004</v>
      </c>
      <c r="I30" s="20"/>
      <c r="J30" s="20">
        <f t="shared" si="0"/>
        <v>430.5</v>
      </c>
      <c r="K30" s="20">
        <f t="shared" si="1"/>
        <v>1065</v>
      </c>
      <c r="L30" s="20">
        <f t="shared" si="2"/>
        <v>172.5</v>
      </c>
      <c r="M30" s="20">
        <f t="shared" si="3"/>
        <v>456</v>
      </c>
      <c r="N30" s="20">
        <f t="shared" si="4"/>
        <v>1063.5</v>
      </c>
      <c r="O30" s="20"/>
      <c r="P30" s="20">
        <f t="shared" si="5"/>
        <v>3187.5</v>
      </c>
      <c r="Q30" s="20"/>
      <c r="R30" s="20">
        <f t="shared" si="6"/>
        <v>4330.3100000000004</v>
      </c>
      <c r="S30" s="20">
        <f t="shared" si="7"/>
        <v>2301</v>
      </c>
      <c r="T30" s="21">
        <f t="shared" si="8"/>
        <v>10669.689999999999</v>
      </c>
      <c r="U30"/>
      <c r="V30"/>
      <c r="W30"/>
    </row>
    <row r="31" spans="2:23" ht="15" x14ac:dyDescent="0.25">
      <c r="B31" s="16">
        <f t="shared" si="9"/>
        <v>14</v>
      </c>
      <c r="C31" s="54" t="s">
        <v>97</v>
      </c>
      <c r="D31" s="18" t="s">
        <v>123</v>
      </c>
      <c r="E31" s="18" t="s">
        <v>122</v>
      </c>
      <c r="F31" s="18" t="s">
        <v>85</v>
      </c>
      <c r="G31" s="20">
        <v>5000</v>
      </c>
      <c r="H31" s="20">
        <v>1176.2</v>
      </c>
      <c r="I31" s="20"/>
      <c r="J31" s="20">
        <f t="shared" si="0"/>
        <v>143.5</v>
      </c>
      <c r="K31" s="20">
        <f t="shared" si="1"/>
        <v>354.99999999999994</v>
      </c>
      <c r="L31" s="20">
        <f t="shared" si="2"/>
        <v>57.5</v>
      </c>
      <c r="M31" s="20">
        <f t="shared" si="3"/>
        <v>152</v>
      </c>
      <c r="N31" s="20">
        <f t="shared" si="4"/>
        <v>354.5</v>
      </c>
      <c r="O31" s="20"/>
      <c r="P31" s="20">
        <f t="shared" si="5"/>
        <v>1062.5</v>
      </c>
      <c r="Q31" s="20"/>
      <c r="R31" s="20">
        <f t="shared" si="6"/>
        <v>1471.7</v>
      </c>
      <c r="S31" s="20">
        <f t="shared" si="7"/>
        <v>767</v>
      </c>
      <c r="T31" s="21">
        <f t="shared" si="8"/>
        <v>3528.3</v>
      </c>
      <c r="U31"/>
      <c r="V31"/>
      <c r="W31"/>
    </row>
    <row r="32" spans="2:23" ht="12.75" customHeight="1" x14ac:dyDescent="0.25">
      <c r="B32" s="16">
        <f t="shared" si="9"/>
        <v>15</v>
      </c>
      <c r="C32" s="54" t="s">
        <v>319</v>
      </c>
      <c r="D32" s="18" t="s">
        <v>33</v>
      </c>
      <c r="E32" s="18" t="s">
        <v>71</v>
      </c>
      <c r="F32" s="18" t="s">
        <v>86</v>
      </c>
      <c r="G32" s="20">
        <v>45000</v>
      </c>
      <c r="H32" s="20">
        <v>6309.35</v>
      </c>
      <c r="I32" s="20"/>
      <c r="J32" s="20">
        <f t="shared" si="0"/>
        <v>1291.5</v>
      </c>
      <c r="K32" s="20">
        <f t="shared" si="1"/>
        <v>3194.9999999999995</v>
      </c>
      <c r="L32" s="20">
        <f t="shared" si="2"/>
        <v>517.5</v>
      </c>
      <c r="M32" s="20">
        <f t="shared" si="3"/>
        <v>1368</v>
      </c>
      <c r="N32" s="20">
        <f t="shared" si="4"/>
        <v>3190.5</v>
      </c>
      <c r="O32" s="20"/>
      <c r="P32" s="20">
        <f t="shared" si="5"/>
        <v>9562.5</v>
      </c>
      <c r="Q32" s="20"/>
      <c r="R32" s="20">
        <f t="shared" si="6"/>
        <v>8968.85</v>
      </c>
      <c r="S32" s="20">
        <f t="shared" si="7"/>
        <v>6903</v>
      </c>
      <c r="T32" s="21">
        <f t="shared" si="8"/>
        <v>36031.15</v>
      </c>
      <c r="U32"/>
      <c r="V32"/>
      <c r="W32"/>
    </row>
    <row r="33" spans="2:23" ht="15" x14ac:dyDescent="0.25">
      <c r="B33" s="16">
        <f t="shared" si="9"/>
        <v>16</v>
      </c>
      <c r="C33" s="54" t="s">
        <v>138</v>
      </c>
      <c r="D33" s="18" t="s">
        <v>152</v>
      </c>
      <c r="E33" s="18" t="s">
        <v>124</v>
      </c>
      <c r="F33" s="18" t="s">
        <v>85</v>
      </c>
      <c r="G33" s="20">
        <v>25000</v>
      </c>
      <c r="H33" s="20">
        <v>5325.61</v>
      </c>
      <c r="I33" s="20"/>
      <c r="J33" s="20">
        <f t="shared" si="0"/>
        <v>717.5</v>
      </c>
      <c r="K33" s="20">
        <f t="shared" si="1"/>
        <v>1774.9999999999998</v>
      </c>
      <c r="L33" s="20">
        <f t="shared" si="2"/>
        <v>287.5</v>
      </c>
      <c r="M33" s="20">
        <f t="shared" si="3"/>
        <v>760</v>
      </c>
      <c r="N33" s="20">
        <f t="shared" si="4"/>
        <v>1772.5000000000002</v>
      </c>
      <c r="O33" s="20"/>
      <c r="P33" s="20">
        <f t="shared" si="5"/>
        <v>5312.5</v>
      </c>
      <c r="Q33" s="20"/>
      <c r="R33" s="20">
        <f t="shared" si="6"/>
        <v>6803.11</v>
      </c>
      <c r="S33" s="20">
        <f t="shared" si="7"/>
        <v>3835</v>
      </c>
      <c r="T33" s="21">
        <f t="shared" si="8"/>
        <v>18196.89</v>
      </c>
      <c r="U33"/>
      <c r="V33"/>
      <c r="W33"/>
    </row>
    <row r="34" spans="2:23" ht="15" customHeight="1" x14ac:dyDescent="0.25">
      <c r="B34" s="16">
        <f t="shared" si="9"/>
        <v>17</v>
      </c>
      <c r="C34" s="54" t="s">
        <v>146</v>
      </c>
      <c r="D34" s="18" t="s">
        <v>142</v>
      </c>
      <c r="E34" s="18" t="s">
        <v>71</v>
      </c>
      <c r="F34" s="18" t="s">
        <v>86</v>
      </c>
      <c r="G34" s="19">
        <v>28800</v>
      </c>
      <c r="H34" s="20">
        <v>4991.66</v>
      </c>
      <c r="I34" s="20"/>
      <c r="J34" s="20">
        <f t="shared" si="0"/>
        <v>826.56</v>
      </c>
      <c r="K34" s="20">
        <f t="shared" si="1"/>
        <v>2044.7999999999997</v>
      </c>
      <c r="L34" s="20">
        <f t="shared" si="2"/>
        <v>331.2</v>
      </c>
      <c r="M34" s="20">
        <f t="shared" si="3"/>
        <v>875.52</v>
      </c>
      <c r="N34" s="20">
        <f t="shared" si="4"/>
        <v>2041.92</v>
      </c>
      <c r="O34" s="20"/>
      <c r="P34" s="20">
        <f t="shared" si="5"/>
        <v>6120</v>
      </c>
      <c r="Q34" s="20"/>
      <c r="R34" s="20">
        <f t="shared" si="6"/>
        <v>6693.74</v>
      </c>
      <c r="S34" s="20">
        <f t="shared" si="7"/>
        <v>4417.92</v>
      </c>
      <c r="T34" s="21">
        <f t="shared" si="8"/>
        <v>22106.260000000002</v>
      </c>
      <c r="U34"/>
      <c r="V34"/>
      <c r="W34"/>
    </row>
    <row r="35" spans="2:23" ht="15" customHeight="1" x14ac:dyDescent="0.25">
      <c r="B35" s="16">
        <f t="shared" si="9"/>
        <v>18</v>
      </c>
      <c r="C35" s="54" t="s">
        <v>148</v>
      </c>
      <c r="D35" s="18" t="s">
        <v>144</v>
      </c>
      <c r="E35" s="18" t="s">
        <v>71</v>
      </c>
      <c r="F35" s="18" t="s">
        <v>86</v>
      </c>
      <c r="G35" s="20">
        <v>10000</v>
      </c>
      <c r="H35" s="20">
        <v>1148.32</v>
      </c>
      <c r="I35" s="20"/>
      <c r="J35" s="20">
        <f t="shared" si="0"/>
        <v>287</v>
      </c>
      <c r="K35" s="20">
        <f t="shared" si="1"/>
        <v>709.99999999999989</v>
      </c>
      <c r="L35" s="20">
        <f t="shared" si="2"/>
        <v>115</v>
      </c>
      <c r="M35" s="20">
        <f t="shared" si="3"/>
        <v>304</v>
      </c>
      <c r="N35" s="20">
        <f t="shared" si="4"/>
        <v>709</v>
      </c>
      <c r="O35" s="20"/>
      <c r="P35" s="20">
        <f t="shared" si="5"/>
        <v>2125</v>
      </c>
      <c r="Q35" s="20"/>
      <c r="R35" s="20">
        <f t="shared" si="6"/>
        <v>1739.32</v>
      </c>
      <c r="S35" s="20">
        <f t="shared" si="7"/>
        <v>1534</v>
      </c>
      <c r="T35" s="21">
        <f t="shared" si="8"/>
        <v>8260.68</v>
      </c>
      <c r="U35"/>
      <c r="V35"/>
      <c r="W35"/>
    </row>
    <row r="36" spans="2:23" ht="15" x14ac:dyDescent="0.25">
      <c r="B36" s="16">
        <f t="shared" si="9"/>
        <v>19</v>
      </c>
      <c r="C36" s="54" t="s">
        <v>149</v>
      </c>
      <c r="D36" s="18" t="s">
        <v>145</v>
      </c>
      <c r="E36" s="18" t="s">
        <v>71</v>
      </c>
      <c r="F36" s="18" t="s">
        <v>86</v>
      </c>
      <c r="G36" s="20">
        <v>15500</v>
      </c>
      <c r="H36" s="20">
        <v>2644.1200000000003</v>
      </c>
      <c r="I36" s="20"/>
      <c r="J36" s="20">
        <f t="shared" si="0"/>
        <v>444.85</v>
      </c>
      <c r="K36" s="20">
        <f t="shared" si="1"/>
        <v>1100.5</v>
      </c>
      <c r="L36" s="20">
        <f t="shared" si="2"/>
        <v>178.25</v>
      </c>
      <c r="M36" s="20">
        <f t="shared" si="3"/>
        <v>471.2</v>
      </c>
      <c r="N36" s="20">
        <f t="shared" si="4"/>
        <v>1098.95</v>
      </c>
      <c r="O36" s="20"/>
      <c r="P36" s="20">
        <f t="shared" si="5"/>
        <v>3293.75</v>
      </c>
      <c r="Q36" s="20"/>
      <c r="R36" s="20">
        <f t="shared" si="6"/>
        <v>3560.17</v>
      </c>
      <c r="S36" s="20">
        <f t="shared" si="7"/>
        <v>2377.6999999999998</v>
      </c>
      <c r="T36" s="21">
        <f t="shared" si="8"/>
        <v>11939.83</v>
      </c>
      <c r="U36"/>
      <c r="V36"/>
      <c r="W36"/>
    </row>
    <row r="37" spans="2:23" ht="15" x14ac:dyDescent="0.25">
      <c r="B37" s="16">
        <f t="shared" si="9"/>
        <v>20</v>
      </c>
      <c r="C37" s="54" t="s">
        <v>318</v>
      </c>
      <c r="D37" s="18" t="s">
        <v>322</v>
      </c>
      <c r="E37" s="18" t="s">
        <v>317</v>
      </c>
      <c r="F37" s="18" t="s">
        <v>86</v>
      </c>
      <c r="G37" s="20">
        <v>45000</v>
      </c>
      <c r="H37" s="20">
        <v>10185.969999999999</v>
      </c>
      <c r="I37" s="20"/>
      <c r="J37" s="20">
        <f t="shared" si="0"/>
        <v>1291.5</v>
      </c>
      <c r="K37" s="20">
        <f t="shared" si="1"/>
        <v>3194.9999999999995</v>
      </c>
      <c r="L37" s="20">
        <f t="shared" si="2"/>
        <v>517.5</v>
      </c>
      <c r="M37" s="20">
        <f t="shared" si="3"/>
        <v>1368</v>
      </c>
      <c r="N37" s="20">
        <f t="shared" si="4"/>
        <v>3190.5</v>
      </c>
      <c r="O37" s="20"/>
      <c r="P37" s="20">
        <f t="shared" si="5"/>
        <v>9562.5</v>
      </c>
      <c r="Q37" s="20"/>
      <c r="R37" s="20">
        <f t="shared" si="6"/>
        <v>12845.47</v>
      </c>
      <c r="S37" s="20">
        <f t="shared" si="7"/>
        <v>6903</v>
      </c>
      <c r="T37" s="21">
        <f t="shared" si="8"/>
        <v>32154.53</v>
      </c>
      <c r="U37"/>
      <c r="V37"/>
      <c r="W37"/>
    </row>
    <row r="38" spans="2:23" ht="15" customHeight="1" x14ac:dyDescent="0.25">
      <c r="B38" s="16">
        <f t="shared" si="9"/>
        <v>21</v>
      </c>
      <c r="C38" s="54" t="s">
        <v>338</v>
      </c>
      <c r="D38" s="18" t="s">
        <v>303</v>
      </c>
      <c r="E38" s="18" t="s">
        <v>304</v>
      </c>
      <c r="F38" s="18" t="s">
        <v>85</v>
      </c>
      <c r="G38" s="20">
        <v>30000</v>
      </c>
      <c r="H38" s="20">
        <v>6736.9599999999991</v>
      </c>
      <c r="I38" s="20"/>
      <c r="J38" s="20">
        <f t="shared" si="0"/>
        <v>861</v>
      </c>
      <c r="K38" s="20">
        <f t="shared" si="1"/>
        <v>2130</v>
      </c>
      <c r="L38" s="20">
        <f t="shared" si="2"/>
        <v>345</v>
      </c>
      <c r="M38" s="20">
        <f t="shared" si="3"/>
        <v>912</v>
      </c>
      <c r="N38" s="20">
        <f t="shared" si="4"/>
        <v>2127</v>
      </c>
      <c r="O38" s="20"/>
      <c r="P38" s="20">
        <f t="shared" si="5"/>
        <v>6375</v>
      </c>
      <c r="Q38" s="20"/>
      <c r="R38" s="20">
        <f t="shared" si="6"/>
        <v>8509.9599999999991</v>
      </c>
      <c r="S38" s="20">
        <f t="shared" si="7"/>
        <v>4602</v>
      </c>
      <c r="T38" s="21">
        <f t="shared" si="8"/>
        <v>21490.04</v>
      </c>
      <c r="U38"/>
      <c r="V38"/>
      <c r="W38"/>
    </row>
    <row r="39" spans="2:23" ht="15" x14ac:dyDescent="0.25">
      <c r="B39" s="16">
        <f t="shared" si="9"/>
        <v>22</v>
      </c>
      <c r="C39" s="54" t="s">
        <v>327</v>
      </c>
      <c r="D39" s="18" t="s">
        <v>325</v>
      </c>
      <c r="E39" s="18" t="s">
        <v>326</v>
      </c>
      <c r="F39" s="18" t="s">
        <v>85</v>
      </c>
      <c r="G39" s="20">
        <v>40000</v>
      </c>
      <c r="H39" s="20">
        <v>9165.7199999999993</v>
      </c>
      <c r="I39" s="20"/>
      <c r="J39" s="20">
        <f t="shared" si="0"/>
        <v>1148</v>
      </c>
      <c r="K39" s="20">
        <f t="shared" si="1"/>
        <v>2839.9999999999995</v>
      </c>
      <c r="L39" s="20">
        <f t="shared" si="2"/>
        <v>460</v>
      </c>
      <c r="M39" s="20">
        <f t="shared" si="3"/>
        <v>1216</v>
      </c>
      <c r="N39" s="20">
        <f t="shared" si="4"/>
        <v>2836</v>
      </c>
      <c r="O39" s="20"/>
      <c r="P39" s="20">
        <f t="shared" si="5"/>
        <v>8500</v>
      </c>
      <c r="Q39" s="20"/>
      <c r="R39" s="20">
        <f t="shared" si="6"/>
        <v>11529.72</v>
      </c>
      <c r="S39" s="20">
        <f t="shared" si="7"/>
        <v>6136</v>
      </c>
      <c r="T39" s="21">
        <f t="shared" si="8"/>
        <v>28470.28</v>
      </c>
      <c r="U39"/>
      <c r="V39"/>
      <c r="W39"/>
    </row>
    <row r="40" spans="2:23" ht="15" customHeight="1" x14ac:dyDescent="0.2">
      <c r="B40" s="16">
        <f t="shared" si="9"/>
        <v>23</v>
      </c>
      <c r="C40" s="54" t="s">
        <v>327</v>
      </c>
      <c r="D40" s="18" t="s">
        <v>329</v>
      </c>
      <c r="E40" s="18" t="s">
        <v>73</v>
      </c>
      <c r="F40" s="18" t="s">
        <v>86</v>
      </c>
      <c r="G40" s="20">
        <v>35000</v>
      </c>
      <c r="H40" s="20">
        <v>8232.94</v>
      </c>
      <c r="I40" s="20"/>
      <c r="J40" s="20">
        <f t="shared" si="0"/>
        <v>1004.5</v>
      </c>
      <c r="K40" s="20">
        <f t="shared" si="1"/>
        <v>2485</v>
      </c>
      <c r="L40" s="20">
        <f t="shared" si="2"/>
        <v>402.5</v>
      </c>
      <c r="M40" s="20">
        <f t="shared" si="3"/>
        <v>1064</v>
      </c>
      <c r="N40" s="20">
        <f t="shared" si="4"/>
        <v>2481.5</v>
      </c>
      <c r="O40" s="20"/>
      <c r="P40" s="20">
        <f t="shared" si="5"/>
        <v>7437.5</v>
      </c>
      <c r="Q40" s="20"/>
      <c r="R40" s="20">
        <f t="shared" si="6"/>
        <v>10301.44</v>
      </c>
      <c r="S40" s="20">
        <f t="shared" si="7"/>
        <v>5369</v>
      </c>
      <c r="T40" s="21">
        <f t="shared" si="8"/>
        <v>24698.559999999998</v>
      </c>
    </row>
    <row r="41" spans="2:23" ht="12" customHeight="1" x14ac:dyDescent="0.2">
      <c r="B41" s="16">
        <f t="shared" si="9"/>
        <v>24</v>
      </c>
      <c r="C41" s="54" t="s">
        <v>327</v>
      </c>
      <c r="D41" s="18" t="s">
        <v>330</v>
      </c>
      <c r="E41" s="18" t="s">
        <v>126</v>
      </c>
      <c r="F41" s="18" t="s">
        <v>86</v>
      </c>
      <c r="G41" s="20">
        <v>50000</v>
      </c>
      <c r="H41" s="20">
        <v>11206.23</v>
      </c>
      <c r="I41" s="20"/>
      <c r="J41" s="20">
        <f t="shared" si="0"/>
        <v>1435</v>
      </c>
      <c r="K41" s="20">
        <f t="shared" si="1"/>
        <v>3549.9999999999995</v>
      </c>
      <c r="L41" s="20">
        <f t="shared" si="2"/>
        <v>575</v>
      </c>
      <c r="M41" s="20">
        <f t="shared" si="3"/>
        <v>1520</v>
      </c>
      <c r="N41" s="20">
        <f t="shared" si="4"/>
        <v>3545.0000000000005</v>
      </c>
      <c r="O41" s="20"/>
      <c r="P41" s="20">
        <f t="shared" si="5"/>
        <v>10625</v>
      </c>
      <c r="Q41" s="20"/>
      <c r="R41" s="20">
        <f t="shared" si="6"/>
        <v>14161.23</v>
      </c>
      <c r="S41" s="20">
        <f t="shared" si="7"/>
        <v>7670</v>
      </c>
      <c r="T41" s="21">
        <f t="shared" si="8"/>
        <v>35838.770000000004</v>
      </c>
    </row>
    <row r="42" spans="2:23" ht="12" customHeight="1" x14ac:dyDescent="0.2">
      <c r="B42" s="16">
        <f t="shared" si="9"/>
        <v>25</v>
      </c>
      <c r="C42" s="54" t="s">
        <v>244</v>
      </c>
      <c r="D42" s="18" t="s">
        <v>331</v>
      </c>
      <c r="E42" s="18" t="s">
        <v>126</v>
      </c>
      <c r="F42" s="18" t="s">
        <v>86</v>
      </c>
      <c r="G42" s="20">
        <v>9333.33</v>
      </c>
      <c r="H42" s="20">
        <v>2110.860197</v>
      </c>
      <c r="I42" s="20"/>
      <c r="J42" s="20">
        <f t="shared" si="0"/>
        <v>267.86657100000002</v>
      </c>
      <c r="K42" s="20">
        <f t="shared" si="1"/>
        <v>662.66642999999999</v>
      </c>
      <c r="L42" s="20">
        <f t="shared" si="2"/>
        <v>107.33329499999999</v>
      </c>
      <c r="M42" s="20">
        <f t="shared" si="3"/>
        <v>283.73323199999999</v>
      </c>
      <c r="N42" s="20">
        <f t="shared" si="4"/>
        <v>661.73309700000004</v>
      </c>
      <c r="O42" s="20"/>
      <c r="P42" s="20">
        <f t="shared" si="5"/>
        <v>1983.332625</v>
      </c>
      <c r="Q42" s="20"/>
      <c r="R42" s="20">
        <f t="shared" si="6"/>
        <v>2662.46</v>
      </c>
      <c r="S42" s="20">
        <f t="shared" si="7"/>
        <v>1431.7328219999999</v>
      </c>
      <c r="T42" s="21">
        <f t="shared" si="8"/>
        <v>6670.87</v>
      </c>
    </row>
    <row r="43" spans="2:23" ht="12.75" customHeight="1" x14ac:dyDescent="0.25">
      <c r="B43" s="37"/>
      <c r="C43" s="35" t="s">
        <v>88</v>
      </c>
      <c r="D43" s="37"/>
      <c r="E43" s="37"/>
      <c r="F43" s="38"/>
      <c r="G43" s="39"/>
      <c r="H43" s="40"/>
      <c r="I43" s="40"/>
      <c r="J43" s="40"/>
      <c r="K43" s="40"/>
      <c r="L43" s="41"/>
      <c r="M43" s="40"/>
      <c r="N43" s="40"/>
      <c r="O43" s="41"/>
      <c r="P43" s="41"/>
      <c r="Q43" s="41"/>
      <c r="R43" s="41"/>
      <c r="S43" s="41"/>
      <c r="T43" s="42"/>
      <c r="U43"/>
      <c r="V43"/>
      <c r="W43"/>
    </row>
    <row r="44" spans="2:23" ht="15" x14ac:dyDescent="0.25">
      <c r="B44" s="16">
        <v>26</v>
      </c>
      <c r="C44" s="17" t="s">
        <v>339</v>
      </c>
      <c r="D44" s="18" t="s">
        <v>49</v>
      </c>
      <c r="E44" s="18" t="s">
        <v>118</v>
      </c>
      <c r="F44" s="18" t="s">
        <v>85</v>
      </c>
      <c r="G44" s="20">
        <v>10000</v>
      </c>
      <c r="H44" s="20">
        <v>2352.3200000000002</v>
      </c>
      <c r="I44" s="20"/>
      <c r="J44" s="20">
        <f t="shared" ref="J44:J50" si="10">+G44*2.87%</f>
        <v>287</v>
      </c>
      <c r="K44" s="20">
        <f t="shared" ref="K44:K50" si="11">G44*7.1%</f>
        <v>709.99999999999989</v>
      </c>
      <c r="L44" s="20">
        <f t="shared" ref="L44:L50" si="12">G44*1.15%</f>
        <v>115</v>
      </c>
      <c r="M44" s="20">
        <f t="shared" ref="M44:M50" si="13">+G44*3.04%</f>
        <v>304</v>
      </c>
      <c r="N44" s="20">
        <f t="shared" ref="N44:N50" si="14">G44*7.09%</f>
        <v>709</v>
      </c>
      <c r="O44" s="20"/>
      <c r="P44" s="20">
        <f t="shared" ref="P44:P50" si="15">J44+K44+L44+M44+N44</f>
        <v>2125</v>
      </c>
      <c r="Q44" s="20"/>
      <c r="R44" s="20">
        <f t="shared" ref="R44:R50" si="16">+J44+M44+O44+Q44+H44</f>
        <v>2943.32</v>
      </c>
      <c r="S44" s="20">
        <f t="shared" ref="S44:S50" si="17">+N44+L44+K44</f>
        <v>1534</v>
      </c>
      <c r="T44" s="21">
        <f t="shared" ref="T44:T50" si="18">+G44-R44</f>
        <v>7056.68</v>
      </c>
      <c r="U44"/>
      <c r="V44"/>
      <c r="W44"/>
    </row>
    <row r="45" spans="2:23" ht="15" x14ac:dyDescent="0.25">
      <c r="B45" s="16">
        <f t="shared" si="9"/>
        <v>27</v>
      </c>
      <c r="C45" s="17" t="s">
        <v>339</v>
      </c>
      <c r="D45" s="18" t="s">
        <v>68</v>
      </c>
      <c r="E45" s="18" t="s">
        <v>118</v>
      </c>
      <c r="F45" s="18" t="s">
        <v>85</v>
      </c>
      <c r="G45" s="33">
        <v>10000</v>
      </c>
      <c r="H45" s="20">
        <v>2352.3200000000002</v>
      </c>
      <c r="I45" s="20"/>
      <c r="J45" s="20">
        <f t="shared" si="10"/>
        <v>287</v>
      </c>
      <c r="K45" s="20">
        <f t="shared" si="11"/>
        <v>709.99999999999989</v>
      </c>
      <c r="L45" s="20">
        <f t="shared" si="12"/>
        <v>115</v>
      </c>
      <c r="M45" s="20">
        <f t="shared" si="13"/>
        <v>304</v>
      </c>
      <c r="N45" s="20">
        <f t="shared" si="14"/>
        <v>709</v>
      </c>
      <c r="O45" s="20"/>
      <c r="P45" s="20">
        <f t="shared" si="15"/>
        <v>2125</v>
      </c>
      <c r="Q45" s="20"/>
      <c r="R45" s="20">
        <f t="shared" si="16"/>
        <v>2943.32</v>
      </c>
      <c r="S45" s="20">
        <f t="shared" si="17"/>
        <v>1534</v>
      </c>
      <c r="T45" s="21">
        <f t="shared" si="18"/>
        <v>7056.68</v>
      </c>
      <c r="U45"/>
      <c r="V45"/>
      <c r="W45"/>
    </row>
    <row r="46" spans="2:23" ht="12" customHeight="1" x14ac:dyDescent="0.25">
      <c r="B46" s="16">
        <f t="shared" si="9"/>
        <v>28</v>
      </c>
      <c r="C46" s="17" t="s">
        <v>339</v>
      </c>
      <c r="D46" s="18" t="s">
        <v>30</v>
      </c>
      <c r="E46" s="18" t="s">
        <v>71</v>
      </c>
      <c r="F46" s="18" t="s">
        <v>86</v>
      </c>
      <c r="G46" s="19">
        <v>32225.98</v>
      </c>
      <c r="H46" s="20">
        <v>4427.5545819999998</v>
      </c>
      <c r="I46" s="20"/>
      <c r="J46" s="20">
        <f t="shared" si="10"/>
        <v>924.885626</v>
      </c>
      <c r="K46" s="20">
        <f t="shared" si="11"/>
        <v>2288.0445799999998</v>
      </c>
      <c r="L46" s="20">
        <f t="shared" si="12"/>
        <v>370.59877</v>
      </c>
      <c r="M46" s="20">
        <f t="shared" si="13"/>
        <v>979.66979200000003</v>
      </c>
      <c r="N46" s="20">
        <f t="shared" si="14"/>
        <v>2284.8219819999999</v>
      </c>
      <c r="O46" s="20"/>
      <c r="P46" s="20">
        <f t="shared" si="15"/>
        <v>6848.0207499999997</v>
      </c>
      <c r="Q46" s="20"/>
      <c r="R46" s="20">
        <f t="shared" si="16"/>
        <v>6332.11</v>
      </c>
      <c r="S46" s="20">
        <f t="shared" si="17"/>
        <v>4943.4653319999998</v>
      </c>
      <c r="T46" s="21">
        <f t="shared" si="18"/>
        <v>25893.87</v>
      </c>
      <c r="U46"/>
      <c r="V46"/>
      <c r="W46"/>
    </row>
    <row r="47" spans="2:23" ht="15" customHeight="1" x14ac:dyDescent="0.25">
      <c r="B47" s="16">
        <f t="shared" si="9"/>
        <v>29</v>
      </c>
      <c r="C47" s="17" t="s">
        <v>339</v>
      </c>
      <c r="D47" s="18" t="s">
        <v>45</v>
      </c>
      <c r="E47" s="18" t="s">
        <v>75</v>
      </c>
      <c r="F47" s="18" t="s">
        <v>86</v>
      </c>
      <c r="G47" s="20">
        <v>9442.27</v>
      </c>
      <c r="H47" s="20">
        <v>1148.3218429999997</v>
      </c>
      <c r="I47" s="20"/>
      <c r="J47" s="20">
        <f t="shared" si="10"/>
        <v>270.99314900000002</v>
      </c>
      <c r="K47" s="20">
        <f t="shared" si="11"/>
        <v>670.40116999999998</v>
      </c>
      <c r="L47" s="20">
        <f t="shared" si="12"/>
        <v>108.586105</v>
      </c>
      <c r="M47" s="20">
        <f t="shared" si="13"/>
        <v>287.045008</v>
      </c>
      <c r="N47" s="20">
        <f t="shared" si="14"/>
        <v>669.45694300000002</v>
      </c>
      <c r="O47" s="20"/>
      <c r="P47" s="20">
        <f t="shared" si="15"/>
        <v>2006.482375</v>
      </c>
      <c r="Q47" s="20"/>
      <c r="R47" s="20">
        <f t="shared" si="16"/>
        <v>1706.3599999999997</v>
      </c>
      <c r="S47" s="20">
        <f t="shared" si="17"/>
        <v>1448.4442180000001</v>
      </c>
      <c r="T47" s="21">
        <f t="shared" si="18"/>
        <v>7735.9100000000008</v>
      </c>
      <c r="U47"/>
      <c r="V47"/>
      <c r="W47"/>
    </row>
    <row r="48" spans="2:23" ht="15" customHeight="1" x14ac:dyDescent="0.25">
      <c r="B48" s="16">
        <f t="shared" si="9"/>
        <v>30</v>
      </c>
      <c r="C48" s="17" t="s">
        <v>340</v>
      </c>
      <c r="D48" s="18" t="s">
        <v>50</v>
      </c>
      <c r="E48" s="18" t="s">
        <v>118</v>
      </c>
      <c r="F48" s="18" t="s">
        <v>85</v>
      </c>
      <c r="G48" s="20">
        <v>10000</v>
      </c>
      <c r="H48" s="20">
        <v>2352.3200000000002</v>
      </c>
      <c r="I48" s="20"/>
      <c r="J48" s="20">
        <f t="shared" si="10"/>
        <v>287</v>
      </c>
      <c r="K48" s="20">
        <f t="shared" si="11"/>
        <v>709.99999999999989</v>
      </c>
      <c r="L48" s="20">
        <f t="shared" si="12"/>
        <v>115</v>
      </c>
      <c r="M48" s="20">
        <f t="shared" si="13"/>
        <v>304</v>
      </c>
      <c r="N48" s="20">
        <f t="shared" si="14"/>
        <v>709</v>
      </c>
      <c r="O48" s="20"/>
      <c r="P48" s="20">
        <f t="shared" si="15"/>
        <v>2125</v>
      </c>
      <c r="Q48" s="20"/>
      <c r="R48" s="20">
        <f t="shared" si="16"/>
        <v>2943.32</v>
      </c>
      <c r="S48" s="20">
        <f t="shared" si="17"/>
        <v>1534</v>
      </c>
      <c r="T48" s="21">
        <f t="shared" si="18"/>
        <v>7056.68</v>
      </c>
      <c r="U48"/>
      <c r="V48"/>
      <c r="W48"/>
    </row>
    <row r="49" spans="2:23" ht="15" x14ac:dyDescent="0.25">
      <c r="B49" s="16">
        <f t="shared" si="9"/>
        <v>31</v>
      </c>
      <c r="C49" s="17" t="s">
        <v>139</v>
      </c>
      <c r="D49" s="18" t="s">
        <v>127</v>
      </c>
      <c r="E49" s="18" t="s">
        <v>128</v>
      </c>
      <c r="F49" s="18" t="s">
        <v>86</v>
      </c>
      <c r="G49" s="20">
        <v>25000</v>
      </c>
      <c r="H49" s="20">
        <v>5325.61</v>
      </c>
      <c r="I49" s="20"/>
      <c r="J49" s="20">
        <f t="shared" si="10"/>
        <v>717.5</v>
      </c>
      <c r="K49" s="20">
        <f t="shared" si="11"/>
        <v>1774.9999999999998</v>
      </c>
      <c r="L49" s="20">
        <f t="shared" si="12"/>
        <v>287.5</v>
      </c>
      <c r="M49" s="20">
        <f t="shared" si="13"/>
        <v>760</v>
      </c>
      <c r="N49" s="20">
        <f t="shared" si="14"/>
        <v>1772.5000000000002</v>
      </c>
      <c r="O49" s="20"/>
      <c r="P49" s="20">
        <f t="shared" si="15"/>
        <v>5312.5</v>
      </c>
      <c r="Q49" s="20"/>
      <c r="R49" s="20">
        <f t="shared" si="16"/>
        <v>6803.11</v>
      </c>
      <c r="S49" s="20">
        <f t="shared" si="17"/>
        <v>3835</v>
      </c>
      <c r="T49" s="21">
        <f t="shared" si="18"/>
        <v>18196.89</v>
      </c>
      <c r="U49"/>
      <c r="V49"/>
      <c r="W49"/>
    </row>
    <row r="50" spans="2:23" ht="15" x14ac:dyDescent="0.25">
      <c r="B50" s="16">
        <f t="shared" si="9"/>
        <v>32</v>
      </c>
      <c r="C50" s="17" t="s">
        <v>320</v>
      </c>
      <c r="D50" s="18" t="s">
        <v>316</v>
      </c>
      <c r="E50" s="18" t="s">
        <v>75</v>
      </c>
      <c r="F50" s="18" t="s">
        <v>86</v>
      </c>
      <c r="G50" s="20">
        <v>12534.24</v>
      </c>
      <c r="H50" s="20">
        <v>1148.3164159999999</v>
      </c>
      <c r="I50" s="20"/>
      <c r="J50" s="20">
        <f t="shared" si="10"/>
        <v>359.732688</v>
      </c>
      <c r="K50" s="20">
        <f t="shared" si="11"/>
        <v>889.93103999999994</v>
      </c>
      <c r="L50" s="20">
        <f t="shared" si="12"/>
        <v>144.14375999999999</v>
      </c>
      <c r="M50" s="20">
        <f t="shared" si="13"/>
        <v>381.04089599999998</v>
      </c>
      <c r="N50" s="20">
        <f t="shared" si="14"/>
        <v>888.67761600000006</v>
      </c>
      <c r="O50" s="20"/>
      <c r="P50" s="20">
        <f t="shared" si="15"/>
        <v>2663.5259999999998</v>
      </c>
      <c r="Q50" s="20"/>
      <c r="R50" s="20">
        <f t="shared" si="16"/>
        <v>1889.09</v>
      </c>
      <c r="S50" s="20">
        <f t="shared" si="17"/>
        <v>1922.752416</v>
      </c>
      <c r="T50" s="21">
        <f t="shared" si="18"/>
        <v>10645.15</v>
      </c>
      <c r="U50"/>
      <c r="V50"/>
      <c r="W50"/>
    </row>
    <row r="51" spans="2:23" ht="15" x14ac:dyDescent="0.25">
      <c r="B51" s="37"/>
      <c r="C51" s="53" t="s">
        <v>89</v>
      </c>
      <c r="D51" s="37"/>
      <c r="E51" s="37"/>
      <c r="F51" s="38"/>
      <c r="G51" s="40"/>
      <c r="H51" s="40"/>
      <c r="I51" s="40"/>
      <c r="J51" s="40"/>
      <c r="K51" s="40"/>
      <c r="L51" s="41"/>
      <c r="M51" s="40"/>
      <c r="N51" s="40"/>
      <c r="O51" s="41"/>
      <c r="P51" s="41"/>
      <c r="Q51" s="41"/>
      <c r="R51" s="41"/>
      <c r="S51" s="41"/>
      <c r="T51" s="42"/>
      <c r="U51"/>
      <c r="V51"/>
      <c r="W51"/>
    </row>
    <row r="52" spans="2:23" ht="15" customHeight="1" x14ac:dyDescent="0.25">
      <c r="B52" s="16">
        <v>33</v>
      </c>
      <c r="C52" s="17" t="s">
        <v>339</v>
      </c>
      <c r="D52" s="18" t="s">
        <v>56</v>
      </c>
      <c r="E52" s="18" t="s">
        <v>75</v>
      </c>
      <c r="F52" s="18" t="s">
        <v>86</v>
      </c>
      <c r="G52" s="20">
        <v>10500</v>
      </c>
      <c r="H52" s="20">
        <v>1148.32</v>
      </c>
      <c r="I52" s="20"/>
      <c r="J52" s="20">
        <f t="shared" ref="J52:J59" si="19">+G52*2.87%</f>
        <v>301.35000000000002</v>
      </c>
      <c r="K52" s="20">
        <f t="shared" ref="K52:K59" si="20">G52*7.1%</f>
        <v>745.49999999999989</v>
      </c>
      <c r="L52" s="20">
        <f t="shared" ref="L52:L59" si="21">G52*1.15%</f>
        <v>120.75</v>
      </c>
      <c r="M52" s="20">
        <f t="shared" ref="M52:M59" si="22">+G52*3.04%</f>
        <v>319.2</v>
      </c>
      <c r="N52" s="20">
        <f t="shared" ref="N52:N59" si="23">G52*7.09%</f>
        <v>744.45</v>
      </c>
      <c r="O52" s="20"/>
      <c r="P52" s="20">
        <f t="shared" ref="P52:P59" si="24">J52+K52+L52+M52+N52</f>
        <v>2231.25</v>
      </c>
      <c r="Q52" s="20"/>
      <c r="R52" s="20">
        <f t="shared" ref="R52:R59" si="25">+J52+M52+O52+Q52+H52</f>
        <v>1768.87</v>
      </c>
      <c r="S52" s="20">
        <f t="shared" ref="S52:S59" si="26">+N52+L52+K52</f>
        <v>1610.6999999999998</v>
      </c>
      <c r="T52" s="21">
        <f t="shared" ref="T52:T59" si="27">+G52-R52</f>
        <v>8731.130000000001</v>
      </c>
      <c r="U52"/>
      <c r="V52"/>
      <c r="W52"/>
    </row>
    <row r="53" spans="2:23" ht="15" customHeight="1" x14ac:dyDescent="0.25">
      <c r="B53" s="16">
        <f t="shared" si="9"/>
        <v>34</v>
      </c>
      <c r="C53" s="17" t="s">
        <v>341</v>
      </c>
      <c r="D53" s="18" t="s">
        <v>32</v>
      </c>
      <c r="E53" s="18" t="s">
        <v>72</v>
      </c>
      <c r="F53" s="18" t="s">
        <v>85</v>
      </c>
      <c r="G53" s="19">
        <v>28470</v>
      </c>
      <c r="H53" s="20">
        <v>4945.0929999999998</v>
      </c>
      <c r="I53" s="20"/>
      <c r="J53" s="20">
        <f t="shared" si="19"/>
        <v>817.08899999999994</v>
      </c>
      <c r="K53" s="20">
        <f t="shared" si="20"/>
        <v>2021.37</v>
      </c>
      <c r="L53" s="20">
        <f t="shared" si="21"/>
        <v>327.40499999999997</v>
      </c>
      <c r="M53" s="20">
        <f t="shared" si="22"/>
        <v>865.48799999999994</v>
      </c>
      <c r="N53" s="20">
        <f t="shared" si="23"/>
        <v>2018.5230000000001</v>
      </c>
      <c r="O53" s="20"/>
      <c r="P53" s="20">
        <f t="shared" si="24"/>
        <v>6049.875</v>
      </c>
      <c r="Q53" s="20"/>
      <c r="R53" s="20">
        <f t="shared" si="25"/>
        <v>6627.67</v>
      </c>
      <c r="S53" s="20">
        <f t="shared" si="26"/>
        <v>4367.2979999999998</v>
      </c>
      <c r="T53" s="21">
        <f t="shared" si="27"/>
        <v>21842.33</v>
      </c>
      <c r="U53"/>
      <c r="V53"/>
      <c r="W53"/>
    </row>
    <row r="54" spans="2:23" ht="12.75" customHeight="1" x14ac:dyDescent="0.25">
      <c r="B54" s="16">
        <f t="shared" si="9"/>
        <v>35</v>
      </c>
      <c r="C54" s="17" t="s">
        <v>334</v>
      </c>
      <c r="D54" s="18" t="s">
        <v>26</v>
      </c>
      <c r="E54" s="18" t="s">
        <v>70</v>
      </c>
      <c r="F54" s="18" t="s">
        <v>85</v>
      </c>
      <c r="G54" s="20">
        <v>30000</v>
      </c>
      <c r="H54" s="20">
        <v>5161.0200000000004</v>
      </c>
      <c r="I54" s="20"/>
      <c r="J54" s="20">
        <f t="shared" si="19"/>
        <v>861</v>
      </c>
      <c r="K54" s="20">
        <f t="shared" si="20"/>
        <v>2130</v>
      </c>
      <c r="L54" s="20">
        <f t="shared" si="21"/>
        <v>345</v>
      </c>
      <c r="M54" s="20">
        <f t="shared" si="22"/>
        <v>912</v>
      </c>
      <c r="N54" s="20">
        <f t="shared" si="23"/>
        <v>2127</v>
      </c>
      <c r="O54" s="20"/>
      <c r="P54" s="20">
        <f t="shared" si="24"/>
        <v>6375</v>
      </c>
      <c r="Q54" s="20"/>
      <c r="R54" s="20">
        <f t="shared" si="25"/>
        <v>6934.02</v>
      </c>
      <c r="S54" s="20">
        <f t="shared" si="26"/>
        <v>4602</v>
      </c>
      <c r="T54" s="21">
        <f t="shared" si="27"/>
        <v>23065.98</v>
      </c>
      <c r="U54"/>
      <c r="V54"/>
      <c r="W54"/>
    </row>
    <row r="55" spans="2:23" ht="15" customHeight="1" x14ac:dyDescent="0.25">
      <c r="B55" s="16">
        <f t="shared" si="9"/>
        <v>36</v>
      </c>
      <c r="C55" s="17" t="s">
        <v>334</v>
      </c>
      <c r="D55" s="18" t="s">
        <v>64</v>
      </c>
      <c r="E55" s="18" t="s">
        <v>71</v>
      </c>
      <c r="F55" s="18" t="s">
        <v>86</v>
      </c>
      <c r="G55" s="20">
        <v>10500</v>
      </c>
      <c r="H55" s="20">
        <v>1148.32</v>
      </c>
      <c r="I55" s="20"/>
      <c r="J55" s="20">
        <f t="shared" si="19"/>
        <v>301.35000000000002</v>
      </c>
      <c r="K55" s="20">
        <f t="shared" si="20"/>
        <v>745.49999999999989</v>
      </c>
      <c r="L55" s="20">
        <f t="shared" si="21"/>
        <v>120.75</v>
      </c>
      <c r="M55" s="20">
        <f t="shared" si="22"/>
        <v>319.2</v>
      </c>
      <c r="N55" s="20">
        <f t="shared" si="23"/>
        <v>744.45</v>
      </c>
      <c r="O55" s="20"/>
      <c r="P55" s="20">
        <f t="shared" si="24"/>
        <v>2231.25</v>
      </c>
      <c r="Q55" s="20"/>
      <c r="R55" s="20">
        <f t="shared" si="25"/>
        <v>1768.87</v>
      </c>
      <c r="S55" s="20">
        <f t="shared" si="26"/>
        <v>1610.6999999999998</v>
      </c>
      <c r="T55" s="21">
        <f t="shared" si="27"/>
        <v>8731.130000000001</v>
      </c>
      <c r="U55"/>
      <c r="V55"/>
      <c r="W55"/>
    </row>
    <row r="56" spans="2:23" ht="15" customHeight="1" x14ac:dyDescent="0.25">
      <c r="B56" s="16">
        <f t="shared" si="9"/>
        <v>37</v>
      </c>
      <c r="C56" s="17" t="s">
        <v>342</v>
      </c>
      <c r="D56" s="18" t="s">
        <v>28</v>
      </c>
      <c r="E56" s="18" t="s">
        <v>71</v>
      </c>
      <c r="F56" s="18" t="s">
        <v>86</v>
      </c>
      <c r="G56" s="20">
        <v>15000</v>
      </c>
      <c r="H56" s="20">
        <v>1148.32</v>
      </c>
      <c r="I56" s="20"/>
      <c r="J56" s="20">
        <f t="shared" si="19"/>
        <v>430.5</v>
      </c>
      <c r="K56" s="20">
        <f t="shared" si="20"/>
        <v>1065</v>
      </c>
      <c r="L56" s="20">
        <f t="shared" si="21"/>
        <v>172.5</v>
      </c>
      <c r="M56" s="20">
        <f t="shared" si="22"/>
        <v>456</v>
      </c>
      <c r="N56" s="20">
        <f t="shared" si="23"/>
        <v>1063.5</v>
      </c>
      <c r="O56" s="20"/>
      <c r="P56" s="20">
        <f t="shared" si="24"/>
        <v>3187.5</v>
      </c>
      <c r="Q56" s="20"/>
      <c r="R56" s="20">
        <f t="shared" si="25"/>
        <v>2034.82</v>
      </c>
      <c r="S56" s="20">
        <f t="shared" si="26"/>
        <v>2301</v>
      </c>
      <c r="T56" s="21">
        <f t="shared" si="27"/>
        <v>12965.18</v>
      </c>
      <c r="U56"/>
      <c r="V56"/>
      <c r="W56"/>
    </row>
    <row r="57" spans="2:23" ht="15" customHeight="1" x14ac:dyDescent="0.25">
      <c r="B57" s="16">
        <f t="shared" si="9"/>
        <v>38</v>
      </c>
      <c r="C57" s="49" t="s">
        <v>141</v>
      </c>
      <c r="D57" s="18" t="s">
        <v>51</v>
      </c>
      <c r="E57" s="18" t="s">
        <v>75</v>
      </c>
      <c r="F57" s="18" t="s">
        <v>85</v>
      </c>
      <c r="G57" s="20">
        <v>10500</v>
      </c>
      <c r="H57" s="20">
        <v>1148.32</v>
      </c>
      <c r="I57" s="20"/>
      <c r="J57" s="20">
        <f t="shared" si="19"/>
        <v>301.35000000000002</v>
      </c>
      <c r="K57" s="20">
        <f t="shared" si="20"/>
        <v>745.49999999999989</v>
      </c>
      <c r="L57" s="20">
        <f t="shared" si="21"/>
        <v>120.75</v>
      </c>
      <c r="M57" s="20">
        <f t="shared" si="22"/>
        <v>319.2</v>
      </c>
      <c r="N57" s="20">
        <f t="shared" si="23"/>
        <v>744.45</v>
      </c>
      <c r="O57" s="20"/>
      <c r="P57" s="20">
        <f t="shared" si="24"/>
        <v>2231.25</v>
      </c>
      <c r="Q57" s="20"/>
      <c r="R57" s="20">
        <f t="shared" si="25"/>
        <v>1768.87</v>
      </c>
      <c r="S57" s="20">
        <f t="shared" si="26"/>
        <v>1610.6999999999998</v>
      </c>
      <c r="T57" s="21">
        <f t="shared" si="27"/>
        <v>8731.130000000001</v>
      </c>
      <c r="U57"/>
      <c r="V57"/>
      <c r="W57"/>
    </row>
    <row r="58" spans="2:23" ht="15" customHeight="1" x14ac:dyDescent="0.25">
      <c r="B58" s="16">
        <f t="shared" si="9"/>
        <v>39</v>
      </c>
      <c r="C58" s="50" t="s">
        <v>141</v>
      </c>
      <c r="D58" s="18" t="s">
        <v>151</v>
      </c>
      <c r="E58" s="18" t="s">
        <v>71</v>
      </c>
      <c r="F58" s="18" t="s">
        <v>86</v>
      </c>
      <c r="G58" s="20">
        <v>10500</v>
      </c>
      <c r="H58" s="20">
        <v>1148.32</v>
      </c>
      <c r="I58" s="20"/>
      <c r="J58" s="20">
        <f t="shared" si="19"/>
        <v>301.35000000000002</v>
      </c>
      <c r="K58" s="20">
        <f t="shared" si="20"/>
        <v>745.49999999999989</v>
      </c>
      <c r="L58" s="20">
        <f t="shared" si="21"/>
        <v>120.75</v>
      </c>
      <c r="M58" s="20">
        <f t="shared" si="22"/>
        <v>319.2</v>
      </c>
      <c r="N58" s="20">
        <f t="shared" si="23"/>
        <v>744.45</v>
      </c>
      <c r="O58" s="20"/>
      <c r="P58" s="20">
        <f t="shared" si="24"/>
        <v>2231.25</v>
      </c>
      <c r="Q58" s="20"/>
      <c r="R58" s="20">
        <f t="shared" si="25"/>
        <v>1768.87</v>
      </c>
      <c r="S58" s="20">
        <f t="shared" si="26"/>
        <v>1610.6999999999998</v>
      </c>
      <c r="T58" s="21">
        <f t="shared" si="27"/>
        <v>8731.130000000001</v>
      </c>
      <c r="U58"/>
      <c r="V58"/>
      <c r="W58"/>
    </row>
    <row r="59" spans="2:23" ht="12.75" customHeight="1" x14ac:dyDescent="0.25">
      <c r="B59" s="16">
        <f t="shared" si="9"/>
        <v>40</v>
      </c>
      <c r="C59" s="17" t="s">
        <v>140</v>
      </c>
      <c r="D59" s="18" t="s">
        <v>129</v>
      </c>
      <c r="E59" s="18" t="s">
        <v>130</v>
      </c>
      <c r="F59" s="18" t="s">
        <v>85</v>
      </c>
      <c r="G59" s="20">
        <v>15000</v>
      </c>
      <c r="H59" s="20">
        <v>1148.32</v>
      </c>
      <c r="I59" s="20"/>
      <c r="J59" s="20">
        <f t="shared" si="19"/>
        <v>430.5</v>
      </c>
      <c r="K59" s="20">
        <f t="shared" si="20"/>
        <v>1065</v>
      </c>
      <c r="L59" s="20">
        <f t="shared" si="21"/>
        <v>172.5</v>
      </c>
      <c r="M59" s="20">
        <f t="shared" si="22"/>
        <v>456</v>
      </c>
      <c r="N59" s="20">
        <f t="shared" si="23"/>
        <v>1063.5</v>
      </c>
      <c r="O59" s="20"/>
      <c r="P59" s="20">
        <f t="shared" si="24"/>
        <v>3187.5</v>
      </c>
      <c r="Q59" s="20"/>
      <c r="R59" s="20">
        <f t="shared" si="25"/>
        <v>2034.82</v>
      </c>
      <c r="S59" s="20">
        <f t="shared" si="26"/>
        <v>2301</v>
      </c>
      <c r="T59" s="21">
        <f t="shared" si="27"/>
        <v>12965.18</v>
      </c>
      <c r="U59"/>
      <c r="V59"/>
      <c r="W59"/>
    </row>
    <row r="60" spans="2:23" ht="12.75" customHeight="1" x14ac:dyDescent="0.25">
      <c r="B60" s="37"/>
      <c r="C60" s="35" t="s">
        <v>90</v>
      </c>
      <c r="D60" s="37"/>
      <c r="E60" s="37"/>
      <c r="F60" s="38"/>
      <c r="G60" s="40"/>
      <c r="H60" s="40"/>
      <c r="I60" s="40"/>
      <c r="J60" s="40"/>
      <c r="K60" s="40"/>
      <c r="L60" s="41"/>
      <c r="M60" s="40"/>
      <c r="N60" s="40"/>
      <c r="O60" s="41"/>
      <c r="P60" s="41"/>
      <c r="Q60" s="41"/>
      <c r="R60" s="41"/>
      <c r="S60" s="41"/>
      <c r="T60" s="42"/>
      <c r="U60"/>
      <c r="V60"/>
      <c r="W60"/>
    </row>
    <row r="61" spans="2:23" ht="15" x14ac:dyDescent="0.25">
      <c r="B61" s="16">
        <v>41</v>
      </c>
      <c r="C61" s="17" t="s">
        <v>339</v>
      </c>
      <c r="D61" s="18" t="s">
        <v>41</v>
      </c>
      <c r="E61" s="18" t="s">
        <v>118</v>
      </c>
      <c r="F61" s="18" t="s">
        <v>85</v>
      </c>
      <c r="G61" s="20">
        <v>10000</v>
      </c>
      <c r="H61" s="20">
        <v>2352.3200000000002</v>
      </c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/>
      <c r="P61" s="20">
        <f>J61+K61+L61+M61+N61</f>
        <v>2125</v>
      </c>
      <c r="Q61" s="20"/>
      <c r="R61" s="20">
        <f>+J61+M61+O61+Q61+H61</f>
        <v>2943.32</v>
      </c>
      <c r="S61" s="20">
        <f>+N61+L61+K61</f>
        <v>1534</v>
      </c>
      <c r="T61" s="21">
        <f>+G61-R61</f>
        <v>7056.68</v>
      </c>
      <c r="U61"/>
      <c r="V61"/>
      <c r="W61"/>
    </row>
    <row r="62" spans="2:23" ht="15" customHeight="1" x14ac:dyDescent="0.25">
      <c r="B62" s="16">
        <f t="shared" si="9"/>
        <v>42</v>
      </c>
      <c r="C62" s="17" t="s">
        <v>339</v>
      </c>
      <c r="D62" s="18" t="s">
        <v>58</v>
      </c>
      <c r="E62" s="18" t="s">
        <v>118</v>
      </c>
      <c r="F62" s="18" t="s">
        <v>85</v>
      </c>
      <c r="G62" s="20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</f>
        <v>2943.32</v>
      </c>
      <c r="S62" s="20">
        <f>+N62+L62+K62</f>
        <v>1534</v>
      </c>
      <c r="T62" s="21">
        <f>+G62-R62</f>
        <v>7056.68</v>
      </c>
      <c r="U62"/>
      <c r="V62"/>
      <c r="W62"/>
    </row>
    <row r="63" spans="2:23" ht="15" customHeight="1" x14ac:dyDescent="0.25">
      <c r="B63" s="16">
        <f t="shared" si="9"/>
        <v>43</v>
      </c>
      <c r="C63" s="17" t="s">
        <v>334</v>
      </c>
      <c r="D63" s="18" t="s">
        <v>53</v>
      </c>
      <c r="E63" s="18" t="s">
        <v>71</v>
      </c>
      <c r="F63" s="18" t="s">
        <v>86</v>
      </c>
      <c r="G63" s="20">
        <v>45000</v>
      </c>
      <c r="H63" s="20">
        <v>6309.35</v>
      </c>
      <c r="I63" s="20"/>
      <c r="J63" s="20">
        <f>+G63*2.87%</f>
        <v>1291.5</v>
      </c>
      <c r="K63" s="20">
        <f>G63*7.1%</f>
        <v>3194.9999999999995</v>
      </c>
      <c r="L63" s="20">
        <f>G63*1.15%</f>
        <v>517.5</v>
      </c>
      <c r="M63" s="20">
        <f>+G63*3.04%</f>
        <v>1368</v>
      </c>
      <c r="N63" s="20">
        <f>G63*7.09%</f>
        <v>3190.5</v>
      </c>
      <c r="O63" s="20"/>
      <c r="P63" s="20">
        <f>J63+K63+L63+M63+N63</f>
        <v>9562.5</v>
      </c>
      <c r="Q63" s="20"/>
      <c r="R63" s="20">
        <f>+J63+M63+O63+Q63+H63</f>
        <v>8968.85</v>
      </c>
      <c r="S63" s="20">
        <f>+N63+L63+K63</f>
        <v>6903</v>
      </c>
      <c r="T63" s="21">
        <f>+G63-R63</f>
        <v>36031.15</v>
      </c>
      <c r="U63"/>
      <c r="V63"/>
      <c r="W63"/>
    </row>
    <row r="64" spans="2:23" ht="15" customHeight="1" x14ac:dyDescent="0.25">
      <c r="B64" s="37"/>
      <c r="C64" s="35" t="s">
        <v>91</v>
      </c>
      <c r="D64" s="37"/>
      <c r="E64" s="37"/>
      <c r="F64" s="38"/>
      <c r="G64" s="40"/>
      <c r="H64" s="40"/>
      <c r="I64" s="40"/>
      <c r="J64" s="40"/>
      <c r="K64" s="40"/>
      <c r="L64" s="41"/>
      <c r="M64" s="40"/>
      <c r="N64" s="40"/>
      <c r="O64" s="41"/>
      <c r="P64" s="41"/>
      <c r="Q64" s="41"/>
      <c r="R64" s="41"/>
      <c r="S64" s="41"/>
      <c r="T64" s="42"/>
      <c r="U64"/>
      <c r="V64"/>
      <c r="W64"/>
    </row>
    <row r="65" spans="2:23" ht="15" customHeight="1" x14ac:dyDescent="0.25">
      <c r="B65" s="16">
        <v>44</v>
      </c>
      <c r="C65" s="17" t="s">
        <v>339</v>
      </c>
      <c r="D65" s="18" t="s">
        <v>36</v>
      </c>
      <c r="E65" s="18" t="s">
        <v>118</v>
      </c>
      <c r="F65" s="18" t="s">
        <v>86</v>
      </c>
      <c r="G65" s="20">
        <v>10000</v>
      </c>
      <c r="H65" s="20">
        <v>2352.3200000000002</v>
      </c>
      <c r="I65" s="20"/>
      <c r="J65" s="20">
        <f t="shared" ref="J65:J73" si="28">+G65*2.87%</f>
        <v>287</v>
      </c>
      <c r="K65" s="20">
        <f t="shared" ref="K65:K73" si="29">G65*7.1%</f>
        <v>709.99999999999989</v>
      </c>
      <c r="L65" s="20">
        <f t="shared" ref="L65:L73" si="30">G65*1.15%</f>
        <v>115</v>
      </c>
      <c r="M65" s="20">
        <f t="shared" ref="M65:M73" si="31">+G65*3.04%</f>
        <v>304</v>
      </c>
      <c r="N65" s="20">
        <f t="shared" ref="N65:N73" si="32">G65*7.09%</f>
        <v>709</v>
      </c>
      <c r="O65" s="20"/>
      <c r="P65" s="20">
        <f t="shared" ref="P65:P73" si="33">J65+K65+L65+M65+N65</f>
        <v>2125</v>
      </c>
      <c r="Q65" s="20"/>
      <c r="R65" s="20">
        <f t="shared" ref="R65:R73" si="34">+J65+M65+O65+Q65+H65</f>
        <v>2943.32</v>
      </c>
      <c r="S65" s="20">
        <f t="shared" ref="S65:S73" si="35">+N65+L65+K65</f>
        <v>1534</v>
      </c>
      <c r="T65" s="21">
        <f t="shared" ref="T65:T73" si="36">+G65-R65</f>
        <v>7056.68</v>
      </c>
      <c r="U65"/>
      <c r="V65"/>
      <c r="W65"/>
    </row>
    <row r="66" spans="2:23" ht="15" customHeight="1" x14ac:dyDescent="0.25">
      <c r="B66" s="16">
        <f t="shared" si="9"/>
        <v>45</v>
      </c>
      <c r="C66" s="17" t="s">
        <v>339</v>
      </c>
      <c r="D66" s="18" t="s">
        <v>61</v>
      </c>
      <c r="E66" s="18" t="s">
        <v>118</v>
      </c>
      <c r="F66" s="18" t="s">
        <v>85</v>
      </c>
      <c r="G66" s="20">
        <v>10000</v>
      </c>
      <c r="H66" s="20">
        <v>2352.3200000000002</v>
      </c>
      <c r="I66" s="20"/>
      <c r="J66" s="20">
        <f t="shared" si="28"/>
        <v>287</v>
      </c>
      <c r="K66" s="20">
        <f t="shared" si="29"/>
        <v>709.99999999999989</v>
      </c>
      <c r="L66" s="20">
        <f t="shared" si="30"/>
        <v>115</v>
      </c>
      <c r="M66" s="20">
        <f t="shared" si="31"/>
        <v>304</v>
      </c>
      <c r="N66" s="20">
        <f t="shared" si="32"/>
        <v>709</v>
      </c>
      <c r="O66" s="20"/>
      <c r="P66" s="20">
        <f t="shared" si="33"/>
        <v>2125</v>
      </c>
      <c r="Q66" s="20"/>
      <c r="R66" s="20">
        <f t="shared" si="34"/>
        <v>2943.32</v>
      </c>
      <c r="S66" s="20">
        <f t="shared" si="35"/>
        <v>1534</v>
      </c>
      <c r="T66" s="21">
        <f t="shared" si="36"/>
        <v>7056.68</v>
      </c>
      <c r="U66"/>
      <c r="V66"/>
      <c r="W66"/>
    </row>
    <row r="67" spans="2:23" ht="15" x14ac:dyDescent="0.25">
      <c r="B67" s="16">
        <f t="shared" si="9"/>
        <v>46</v>
      </c>
      <c r="C67" s="49" t="s">
        <v>343</v>
      </c>
      <c r="D67" s="18" t="s">
        <v>27</v>
      </c>
      <c r="E67" s="18" t="s">
        <v>117</v>
      </c>
      <c r="F67" s="18" t="s">
        <v>86</v>
      </c>
      <c r="G67" s="20">
        <v>70000</v>
      </c>
      <c r="H67" s="20">
        <v>15956.470000000001</v>
      </c>
      <c r="I67" s="20"/>
      <c r="J67" s="20">
        <f t="shared" si="28"/>
        <v>2009</v>
      </c>
      <c r="K67" s="20">
        <f t="shared" si="29"/>
        <v>4970</v>
      </c>
      <c r="L67" s="20">
        <f t="shared" si="30"/>
        <v>805</v>
      </c>
      <c r="M67" s="20">
        <f t="shared" si="31"/>
        <v>2128</v>
      </c>
      <c r="N67" s="20">
        <f t="shared" si="32"/>
        <v>4963</v>
      </c>
      <c r="O67" s="20"/>
      <c r="P67" s="20">
        <f t="shared" si="33"/>
        <v>14875</v>
      </c>
      <c r="Q67" s="20"/>
      <c r="R67" s="20">
        <f t="shared" si="34"/>
        <v>20093.47</v>
      </c>
      <c r="S67" s="20">
        <f t="shared" si="35"/>
        <v>10738</v>
      </c>
      <c r="T67" s="21">
        <f t="shared" si="36"/>
        <v>49906.53</v>
      </c>
      <c r="U67"/>
      <c r="V67"/>
      <c r="W67"/>
    </row>
    <row r="68" spans="2:23" ht="15" customHeight="1" x14ac:dyDescent="0.25">
      <c r="B68" s="16">
        <f t="shared" si="9"/>
        <v>47</v>
      </c>
      <c r="C68" s="50" t="s">
        <v>343</v>
      </c>
      <c r="D68" s="18" t="s">
        <v>39</v>
      </c>
      <c r="E68" s="18" t="s">
        <v>118</v>
      </c>
      <c r="F68" s="18" t="s">
        <v>86</v>
      </c>
      <c r="G68" s="20">
        <v>10000</v>
      </c>
      <c r="H68" s="20">
        <v>2352.33</v>
      </c>
      <c r="I68" s="20"/>
      <c r="J68" s="20">
        <f t="shared" si="28"/>
        <v>287</v>
      </c>
      <c r="K68" s="20">
        <f t="shared" si="29"/>
        <v>709.99999999999989</v>
      </c>
      <c r="L68" s="20">
        <f t="shared" si="30"/>
        <v>115</v>
      </c>
      <c r="M68" s="20">
        <f t="shared" si="31"/>
        <v>304</v>
      </c>
      <c r="N68" s="20">
        <f t="shared" si="32"/>
        <v>709</v>
      </c>
      <c r="O68" s="20"/>
      <c r="P68" s="20">
        <f t="shared" si="33"/>
        <v>2125</v>
      </c>
      <c r="Q68" s="20"/>
      <c r="R68" s="20">
        <f t="shared" si="34"/>
        <v>2943.33</v>
      </c>
      <c r="S68" s="20">
        <f t="shared" si="35"/>
        <v>1534</v>
      </c>
      <c r="T68" s="21">
        <f t="shared" si="36"/>
        <v>7056.67</v>
      </c>
      <c r="U68"/>
      <c r="V68"/>
      <c r="W68"/>
    </row>
    <row r="69" spans="2:23" ht="15" customHeight="1" x14ac:dyDescent="0.2">
      <c r="B69" s="16">
        <f t="shared" si="9"/>
        <v>48</v>
      </c>
      <c r="C69" s="50" t="s">
        <v>343</v>
      </c>
      <c r="D69" s="18" t="s">
        <v>43</v>
      </c>
      <c r="E69" s="18" t="s">
        <v>118</v>
      </c>
      <c r="F69" s="18" t="s">
        <v>86</v>
      </c>
      <c r="G69" s="20">
        <v>5373.12</v>
      </c>
      <c r="H69" s="20">
        <v>1263.9586079999999</v>
      </c>
      <c r="I69" s="20"/>
      <c r="J69" s="20">
        <f t="shared" si="28"/>
        <v>154.20854399999999</v>
      </c>
      <c r="K69" s="20">
        <f t="shared" si="29"/>
        <v>381.49151999999998</v>
      </c>
      <c r="L69" s="20">
        <f t="shared" si="30"/>
        <v>61.790879999999994</v>
      </c>
      <c r="M69" s="20">
        <f t="shared" si="31"/>
        <v>163.342848</v>
      </c>
      <c r="N69" s="20">
        <f t="shared" si="32"/>
        <v>380.95420799999999</v>
      </c>
      <c r="O69" s="20"/>
      <c r="P69" s="20">
        <f t="shared" si="33"/>
        <v>1141.788</v>
      </c>
      <c r="Q69" s="20"/>
      <c r="R69" s="20">
        <f t="shared" si="34"/>
        <v>1581.5099999999998</v>
      </c>
      <c r="S69" s="20">
        <f t="shared" si="35"/>
        <v>824.23660799999993</v>
      </c>
      <c r="T69" s="21">
        <f t="shared" si="36"/>
        <v>3791.61</v>
      </c>
    </row>
    <row r="70" spans="2:23" x14ac:dyDescent="0.2">
      <c r="B70" s="16">
        <f t="shared" si="9"/>
        <v>49</v>
      </c>
      <c r="C70" s="50" t="s">
        <v>343</v>
      </c>
      <c r="D70" s="18" t="s">
        <v>62</v>
      </c>
      <c r="E70" s="18" t="s">
        <v>118</v>
      </c>
      <c r="F70" s="18" t="s">
        <v>86</v>
      </c>
      <c r="G70" s="20">
        <v>1480.39</v>
      </c>
      <c r="H70" s="20">
        <v>348.29895100000005</v>
      </c>
      <c r="I70" s="20"/>
      <c r="J70" s="20">
        <f t="shared" si="28"/>
        <v>42.487193000000005</v>
      </c>
      <c r="K70" s="20">
        <f t="shared" si="29"/>
        <v>105.10768999999999</v>
      </c>
      <c r="L70" s="20">
        <f t="shared" si="30"/>
        <v>17.024485000000002</v>
      </c>
      <c r="M70" s="20">
        <f t="shared" si="31"/>
        <v>45.003856000000006</v>
      </c>
      <c r="N70" s="20">
        <f t="shared" si="32"/>
        <v>104.95965100000001</v>
      </c>
      <c r="O70" s="20"/>
      <c r="P70" s="20">
        <f t="shared" si="33"/>
        <v>314.582875</v>
      </c>
      <c r="Q70" s="20"/>
      <c r="R70" s="20">
        <f t="shared" si="34"/>
        <v>435.79000000000008</v>
      </c>
      <c r="S70" s="20">
        <f t="shared" si="35"/>
        <v>227.091826</v>
      </c>
      <c r="T70" s="21">
        <f t="shared" si="36"/>
        <v>1044.5999999999999</v>
      </c>
    </row>
    <row r="71" spans="2:23" x14ac:dyDescent="0.2">
      <c r="B71" s="16">
        <f t="shared" si="9"/>
        <v>50</v>
      </c>
      <c r="C71" s="50" t="s">
        <v>141</v>
      </c>
      <c r="D71" s="18" t="s">
        <v>120</v>
      </c>
      <c r="E71" s="18" t="s">
        <v>83</v>
      </c>
      <c r="F71" s="18" t="s">
        <v>85</v>
      </c>
      <c r="G71" s="20">
        <v>15000</v>
      </c>
      <c r="H71" s="20">
        <v>2822.68</v>
      </c>
      <c r="I71" s="20"/>
      <c r="J71" s="20">
        <f t="shared" si="28"/>
        <v>430.5</v>
      </c>
      <c r="K71" s="20">
        <f t="shared" si="29"/>
        <v>1065</v>
      </c>
      <c r="L71" s="20">
        <f t="shared" si="30"/>
        <v>172.5</v>
      </c>
      <c r="M71" s="20">
        <f t="shared" si="31"/>
        <v>456</v>
      </c>
      <c r="N71" s="20">
        <f t="shared" si="32"/>
        <v>1063.5</v>
      </c>
      <c r="O71" s="20"/>
      <c r="P71" s="20">
        <f t="shared" si="33"/>
        <v>3187.5</v>
      </c>
      <c r="Q71" s="20"/>
      <c r="R71" s="20">
        <f t="shared" si="34"/>
        <v>3709.18</v>
      </c>
      <c r="S71" s="20">
        <f t="shared" si="35"/>
        <v>2301</v>
      </c>
      <c r="T71" s="21">
        <f t="shared" si="36"/>
        <v>11290.82</v>
      </c>
    </row>
    <row r="72" spans="2:23" x14ac:dyDescent="0.2">
      <c r="B72" s="16">
        <f t="shared" si="9"/>
        <v>51</v>
      </c>
      <c r="C72" s="17" t="s">
        <v>334</v>
      </c>
      <c r="D72" s="18" t="s">
        <v>150</v>
      </c>
      <c r="E72" s="18" t="s">
        <v>71</v>
      </c>
      <c r="F72" s="18" t="s">
        <v>86</v>
      </c>
      <c r="G72" s="20">
        <v>11294.45</v>
      </c>
      <c r="H72" s="20">
        <v>671.68800499999998</v>
      </c>
      <c r="I72" s="20"/>
      <c r="J72" s="20">
        <f t="shared" si="28"/>
        <v>324.15071499999999</v>
      </c>
      <c r="K72" s="20">
        <f t="shared" si="29"/>
        <v>801.90594999999996</v>
      </c>
      <c r="L72" s="20">
        <f t="shared" si="30"/>
        <v>129.88617500000001</v>
      </c>
      <c r="M72" s="20">
        <f t="shared" si="31"/>
        <v>343.35128000000003</v>
      </c>
      <c r="N72" s="20">
        <f t="shared" si="32"/>
        <v>800.77650500000016</v>
      </c>
      <c r="O72" s="20"/>
      <c r="P72" s="20">
        <f t="shared" si="33"/>
        <v>2400.0706250000003</v>
      </c>
      <c r="Q72" s="20"/>
      <c r="R72" s="20">
        <f t="shared" si="34"/>
        <v>1339.19</v>
      </c>
      <c r="S72" s="20">
        <f t="shared" si="35"/>
        <v>1732.5686300000002</v>
      </c>
      <c r="T72" s="21">
        <f t="shared" si="36"/>
        <v>9955.26</v>
      </c>
    </row>
    <row r="73" spans="2:23" ht="12.75" customHeight="1" x14ac:dyDescent="0.2">
      <c r="B73" s="16">
        <f t="shared" si="9"/>
        <v>52</v>
      </c>
      <c r="C73" s="17" t="s">
        <v>324</v>
      </c>
      <c r="D73" s="18" t="s">
        <v>323</v>
      </c>
      <c r="E73" s="18" t="s">
        <v>75</v>
      </c>
      <c r="F73" s="18" t="s">
        <v>86</v>
      </c>
      <c r="G73" s="20">
        <v>10500</v>
      </c>
      <c r="H73" s="20">
        <v>910.22</v>
      </c>
      <c r="I73" s="20"/>
      <c r="J73" s="20">
        <f t="shared" si="28"/>
        <v>301.35000000000002</v>
      </c>
      <c r="K73" s="20">
        <f t="shared" si="29"/>
        <v>745.49999999999989</v>
      </c>
      <c r="L73" s="20">
        <f t="shared" si="30"/>
        <v>120.75</v>
      </c>
      <c r="M73" s="20">
        <f t="shared" si="31"/>
        <v>319.2</v>
      </c>
      <c r="N73" s="20">
        <f t="shared" si="32"/>
        <v>744.45</v>
      </c>
      <c r="O73" s="20"/>
      <c r="P73" s="20">
        <f t="shared" si="33"/>
        <v>2231.25</v>
      </c>
      <c r="Q73" s="20"/>
      <c r="R73" s="20">
        <f t="shared" si="34"/>
        <v>1530.77</v>
      </c>
      <c r="S73" s="20">
        <f t="shared" si="35"/>
        <v>1610.6999999999998</v>
      </c>
      <c r="T73" s="21">
        <f t="shared" si="36"/>
        <v>8969.23</v>
      </c>
    </row>
    <row r="74" spans="2:23" ht="15" customHeight="1" x14ac:dyDescent="0.2">
      <c r="B74" s="37"/>
      <c r="C74" s="31" t="s">
        <v>92</v>
      </c>
      <c r="D74" s="37"/>
      <c r="E74" s="37"/>
      <c r="F74" s="38"/>
      <c r="G74" s="40"/>
      <c r="H74" s="40"/>
      <c r="I74" s="40"/>
      <c r="J74" s="40"/>
      <c r="K74" s="40"/>
      <c r="L74" s="41"/>
      <c r="M74" s="40"/>
      <c r="N74" s="40"/>
      <c r="O74" s="41"/>
      <c r="P74" s="41"/>
      <c r="Q74" s="41"/>
      <c r="R74" s="41"/>
      <c r="S74" s="41"/>
      <c r="T74" s="42"/>
    </row>
    <row r="75" spans="2:23" ht="15" customHeight="1" x14ac:dyDescent="0.2">
      <c r="B75" s="16">
        <v>53</v>
      </c>
      <c r="C75" s="17" t="s">
        <v>343</v>
      </c>
      <c r="D75" s="18" t="s">
        <v>29</v>
      </c>
      <c r="E75" s="18" t="s">
        <v>118</v>
      </c>
      <c r="F75" s="18" t="s">
        <v>86</v>
      </c>
      <c r="G75" s="20">
        <v>10000</v>
      </c>
      <c r="H75" s="20">
        <v>2352.3200000000002</v>
      </c>
      <c r="I75" s="20"/>
      <c r="J75" s="20">
        <f t="shared" ref="J75:J80" si="37">+G75*2.87%</f>
        <v>287</v>
      </c>
      <c r="K75" s="20">
        <f t="shared" ref="K75:K80" si="38">G75*7.1%</f>
        <v>709.99999999999989</v>
      </c>
      <c r="L75" s="20">
        <f t="shared" ref="L75:L80" si="39">G75*1.15%</f>
        <v>115</v>
      </c>
      <c r="M75" s="20">
        <f t="shared" ref="M75:M80" si="40">+G75*3.04%</f>
        <v>304</v>
      </c>
      <c r="N75" s="20">
        <f t="shared" ref="N75:N80" si="41">G75*7.09%</f>
        <v>709</v>
      </c>
      <c r="O75" s="20"/>
      <c r="P75" s="20">
        <f t="shared" ref="P75:P80" si="42">J75+K75+L75+M75+N75</f>
        <v>2125</v>
      </c>
      <c r="Q75" s="20"/>
      <c r="R75" s="20">
        <f t="shared" ref="R75:R80" si="43">+J75+M75+O75+Q75+H75</f>
        <v>2943.32</v>
      </c>
      <c r="S75" s="20">
        <f t="shared" ref="S75:S80" si="44">+N75+L75+K75</f>
        <v>1534</v>
      </c>
      <c r="T75" s="21">
        <f t="shared" ref="T75:T80" si="45">+G75-R75</f>
        <v>7056.68</v>
      </c>
    </row>
    <row r="76" spans="2:23" x14ac:dyDescent="0.2">
      <c r="B76" s="16">
        <f t="shared" si="9"/>
        <v>54</v>
      </c>
      <c r="C76" s="17" t="s">
        <v>343</v>
      </c>
      <c r="D76" s="18" t="s">
        <v>60</v>
      </c>
      <c r="E76" s="18" t="s">
        <v>118</v>
      </c>
      <c r="F76" s="18" t="s">
        <v>85</v>
      </c>
      <c r="G76" s="20">
        <v>10000</v>
      </c>
      <c r="H76" s="20">
        <v>2352.3200000000002</v>
      </c>
      <c r="I76" s="20"/>
      <c r="J76" s="20">
        <f t="shared" si="37"/>
        <v>287</v>
      </c>
      <c r="K76" s="20">
        <f t="shared" si="38"/>
        <v>709.99999999999989</v>
      </c>
      <c r="L76" s="20">
        <f t="shared" si="39"/>
        <v>115</v>
      </c>
      <c r="M76" s="20">
        <f t="shared" si="40"/>
        <v>304</v>
      </c>
      <c r="N76" s="20">
        <f t="shared" si="41"/>
        <v>709</v>
      </c>
      <c r="O76" s="20"/>
      <c r="P76" s="20">
        <f t="shared" si="42"/>
        <v>2125</v>
      </c>
      <c r="Q76" s="20"/>
      <c r="R76" s="20">
        <f t="shared" si="43"/>
        <v>2943.32</v>
      </c>
      <c r="S76" s="20">
        <f t="shared" si="44"/>
        <v>1534</v>
      </c>
      <c r="T76" s="21">
        <f t="shared" si="45"/>
        <v>7056.68</v>
      </c>
    </row>
    <row r="77" spans="2:23" ht="15" customHeight="1" x14ac:dyDescent="0.2">
      <c r="B77" s="16">
        <f t="shared" si="9"/>
        <v>55</v>
      </c>
      <c r="C77" s="49" t="s">
        <v>344</v>
      </c>
      <c r="D77" s="18" t="s">
        <v>40</v>
      </c>
      <c r="E77" s="18" t="s">
        <v>74</v>
      </c>
      <c r="F77" s="18" t="s">
        <v>86</v>
      </c>
      <c r="G77" s="19">
        <v>35000</v>
      </c>
      <c r="H77" s="20">
        <v>5866.7</v>
      </c>
      <c r="I77" s="20"/>
      <c r="J77" s="20">
        <f t="shared" si="37"/>
        <v>1004.5</v>
      </c>
      <c r="K77" s="20">
        <f t="shared" si="38"/>
        <v>2485</v>
      </c>
      <c r="L77" s="20">
        <f t="shared" si="39"/>
        <v>402.5</v>
      </c>
      <c r="M77" s="20">
        <f t="shared" si="40"/>
        <v>1064</v>
      </c>
      <c r="N77" s="20">
        <f t="shared" si="41"/>
        <v>2481.5</v>
      </c>
      <c r="O77" s="20"/>
      <c r="P77" s="20">
        <f t="shared" si="42"/>
        <v>7437.5</v>
      </c>
      <c r="Q77" s="20"/>
      <c r="R77" s="20">
        <f t="shared" si="43"/>
        <v>7935.2</v>
      </c>
      <c r="S77" s="20">
        <f t="shared" si="44"/>
        <v>5369</v>
      </c>
      <c r="T77" s="21">
        <f t="shared" si="45"/>
        <v>27064.799999999999</v>
      </c>
    </row>
    <row r="78" spans="2:23" ht="15" customHeight="1" x14ac:dyDescent="0.2">
      <c r="B78" s="16">
        <f t="shared" si="9"/>
        <v>56</v>
      </c>
      <c r="C78" s="17" t="s">
        <v>338</v>
      </c>
      <c r="D78" s="18" t="s">
        <v>66</v>
      </c>
      <c r="E78" s="18" t="s">
        <v>83</v>
      </c>
      <c r="F78" s="18" t="s">
        <v>85</v>
      </c>
      <c r="G78" s="20">
        <v>25000</v>
      </c>
      <c r="H78" s="20">
        <v>5880.7</v>
      </c>
      <c r="I78" s="20"/>
      <c r="J78" s="20">
        <f t="shared" si="37"/>
        <v>717.5</v>
      </c>
      <c r="K78" s="20">
        <f t="shared" si="38"/>
        <v>1774.9999999999998</v>
      </c>
      <c r="L78" s="20">
        <f t="shared" si="39"/>
        <v>287.5</v>
      </c>
      <c r="M78" s="20">
        <f t="shared" si="40"/>
        <v>760</v>
      </c>
      <c r="N78" s="20">
        <f t="shared" si="41"/>
        <v>1772.5000000000002</v>
      </c>
      <c r="O78" s="20"/>
      <c r="P78" s="20">
        <f t="shared" si="42"/>
        <v>5312.5</v>
      </c>
      <c r="Q78" s="20"/>
      <c r="R78" s="20">
        <f t="shared" si="43"/>
        <v>7358.2</v>
      </c>
      <c r="S78" s="20">
        <f t="shared" si="44"/>
        <v>3835</v>
      </c>
      <c r="T78" s="21">
        <f t="shared" si="45"/>
        <v>17641.8</v>
      </c>
    </row>
    <row r="79" spans="2:23" ht="15" customHeight="1" x14ac:dyDescent="0.2">
      <c r="B79" s="16">
        <f t="shared" si="9"/>
        <v>57</v>
      </c>
      <c r="C79" s="17" t="s">
        <v>346</v>
      </c>
      <c r="D79" s="18" t="s">
        <v>188</v>
      </c>
      <c r="E79" s="18" t="s">
        <v>189</v>
      </c>
      <c r="F79" s="18" t="s">
        <v>85</v>
      </c>
      <c r="G79" s="20">
        <v>5000</v>
      </c>
      <c r="H79" s="20">
        <v>705.67</v>
      </c>
      <c r="I79" s="20"/>
      <c r="J79" s="20">
        <f t="shared" si="37"/>
        <v>143.5</v>
      </c>
      <c r="K79" s="20">
        <f t="shared" si="38"/>
        <v>354.99999999999994</v>
      </c>
      <c r="L79" s="20">
        <f t="shared" si="39"/>
        <v>57.5</v>
      </c>
      <c r="M79" s="20">
        <f t="shared" si="40"/>
        <v>152</v>
      </c>
      <c r="N79" s="20">
        <f t="shared" si="41"/>
        <v>354.5</v>
      </c>
      <c r="O79" s="20"/>
      <c r="P79" s="20">
        <f t="shared" si="42"/>
        <v>1062.5</v>
      </c>
      <c r="Q79" s="20"/>
      <c r="R79" s="20">
        <f t="shared" si="43"/>
        <v>1001.17</v>
      </c>
      <c r="S79" s="20">
        <f t="shared" si="44"/>
        <v>767</v>
      </c>
      <c r="T79" s="21">
        <f t="shared" si="45"/>
        <v>3998.83</v>
      </c>
    </row>
    <row r="80" spans="2:23" ht="12.75" customHeight="1" x14ac:dyDescent="0.2">
      <c r="B80" s="16">
        <f t="shared" si="9"/>
        <v>58</v>
      </c>
      <c r="C80" s="17" t="s">
        <v>345</v>
      </c>
      <c r="D80" s="18" t="s">
        <v>54</v>
      </c>
      <c r="E80" s="18" t="s">
        <v>118</v>
      </c>
      <c r="F80" s="18" t="s">
        <v>86</v>
      </c>
      <c r="G80" s="20">
        <v>10000</v>
      </c>
      <c r="H80" s="20">
        <v>2352.3200000000002</v>
      </c>
      <c r="I80" s="20"/>
      <c r="J80" s="20">
        <f t="shared" si="37"/>
        <v>287</v>
      </c>
      <c r="K80" s="20">
        <f t="shared" si="38"/>
        <v>709.99999999999989</v>
      </c>
      <c r="L80" s="20">
        <f t="shared" si="39"/>
        <v>115</v>
      </c>
      <c r="M80" s="20">
        <f t="shared" si="40"/>
        <v>304</v>
      </c>
      <c r="N80" s="20">
        <f t="shared" si="41"/>
        <v>709</v>
      </c>
      <c r="O80" s="20"/>
      <c r="P80" s="20">
        <f t="shared" si="42"/>
        <v>2125</v>
      </c>
      <c r="Q80" s="20"/>
      <c r="R80" s="20">
        <f t="shared" si="43"/>
        <v>2943.32</v>
      </c>
      <c r="S80" s="20">
        <f t="shared" si="44"/>
        <v>1534</v>
      </c>
      <c r="T80" s="21">
        <f t="shared" si="45"/>
        <v>7056.68</v>
      </c>
    </row>
    <row r="81" spans="2:20" ht="15" customHeight="1" x14ac:dyDescent="0.2">
      <c r="B81" s="37"/>
      <c r="C81" s="35" t="s">
        <v>87</v>
      </c>
      <c r="D81" s="37"/>
      <c r="E81" s="37"/>
      <c r="F81" s="38"/>
      <c r="G81" s="40"/>
      <c r="H81" s="40"/>
      <c r="I81" s="40"/>
      <c r="J81" s="40"/>
      <c r="K81" s="40"/>
      <c r="L81" s="41"/>
      <c r="M81" s="40"/>
      <c r="N81" s="40"/>
      <c r="O81" s="41"/>
      <c r="P81" s="41"/>
      <c r="Q81" s="41"/>
      <c r="R81" s="41"/>
      <c r="S81" s="41"/>
      <c r="T81" s="42"/>
    </row>
    <row r="82" spans="2:20" ht="15" customHeight="1" x14ac:dyDescent="0.2">
      <c r="B82" s="16">
        <v>59</v>
      </c>
      <c r="C82" s="17" t="s">
        <v>334</v>
      </c>
      <c r="D82" s="18" t="s">
        <v>69</v>
      </c>
      <c r="E82" s="18" t="s">
        <v>82</v>
      </c>
      <c r="F82" s="18" t="s">
        <v>86</v>
      </c>
      <c r="G82" s="20">
        <v>20000</v>
      </c>
      <c r="H82" s="20">
        <v>3279.2200000000003</v>
      </c>
      <c r="I82" s="20"/>
      <c r="J82" s="20">
        <f>+G82*2.87%</f>
        <v>574</v>
      </c>
      <c r="K82" s="20">
        <f>G82*7.1%</f>
        <v>1419.9999999999998</v>
      </c>
      <c r="L82" s="20">
        <f>G82*1.15%</f>
        <v>230</v>
      </c>
      <c r="M82" s="20">
        <f>+G82*3.04%</f>
        <v>608</v>
      </c>
      <c r="N82" s="20">
        <f>G82*7.09%</f>
        <v>1418</v>
      </c>
      <c r="O82" s="20"/>
      <c r="P82" s="20">
        <f>J82+K82+L82+M82+N82</f>
        <v>4250</v>
      </c>
      <c r="Q82" s="20"/>
      <c r="R82" s="20">
        <f>+J82+M82+O82+Q82+H82</f>
        <v>4461.22</v>
      </c>
      <c r="S82" s="20">
        <f>+N82+L82+K82</f>
        <v>3068</v>
      </c>
      <c r="T82" s="21">
        <f>+G82-R82</f>
        <v>15538.779999999999</v>
      </c>
    </row>
    <row r="83" spans="2:20" x14ac:dyDescent="0.2">
      <c r="B83" s="16">
        <f t="shared" si="9"/>
        <v>60</v>
      </c>
      <c r="C83" s="17" t="s">
        <v>343</v>
      </c>
      <c r="D83" s="18" t="s">
        <v>31</v>
      </c>
      <c r="E83" s="18" t="s">
        <v>118</v>
      </c>
      <c r="F83" s="18" t="s">
        <v>85</v>
      </c>
      <c r="G83" s="20">
        <v>50000</v>
      </c>
      <c r="H83" s="20">
        <v>11761.32</v>
      </c>
      <c r="I83" s="20"/>
      <c r="J83" s="20">
        <f>+G83*2.87%</f>
        <v>1435</v>
      </c>
      <c r="K83" s="20">
        <f>G83*7.1%</f>
        <v>3549.9999999999995</v>
      </c>
      <c r="L83" s="20">
        <f>G83*1.15%</f>
        <v>575</v>
      </c>
      <c r="M83" s="20">
        <f>+G83*3.04%</f>
        <v>1520</v>
      </c>
      <c r="N83" s="20">
        <f>G83*7.09%</f>
        <v>3545.0000000000005</v>
      </c>
      <c r="O83" s="20"/>
      <c r="P83" s="20">
        <f>J83+K83+L83+M83+N83</f>
        <v>10625</v>
      </c>
      <c r="Q83" s="20"/>
      <c r="R83" s="20">
        <f>+J83+M83+O83+Q83+H83</f>
        <v>14716.32</v>
      </c>
      <c r="S83" s="20">
        <f>+N83+L83+K83</f>
        <v>7670</v>
      </c>
      <c r="T83" s="21">
        <f>+G83-R83</f>
        <v>35283.68</v>
      </c>
    </row>
    <row r="84" spans="2:20" ht="15" customHeight="1" x14ac:dyDescent="0.2">
      <c r="B84" s="16">
        <f t="shared" ref="B84:B85" si="46">1+B83</f>
        <v>61</v>
      </c>
      <c r="C84" s="17" t="s">
        <v>342</v>
      </c>
      <c r="D84" s="18" t="s">
        <v>52</v>
      </c>
      <c r="E84" s="18" t="s">
        <v>78</v>
      </c>
      <c r="F84" s="18" t="s">
        <v>85</v>
      </c>
      <c r="G84" s="20">
        <v>15000</v>
      </c>
      <c r="H84" s="20">
        <v>2822.67</v>
      </c>
      <c r="I84" s="20"/>
      <c r="J84" s="20">
        <f>+G84*2.87%</f>
        <v>430.5</v>
      </c>
      <c r="K84" s="20">
        <f>G84*7.1%</f>
        <v>1065</v>
      </c>
      <c r="L84" s="20">
        <f>G84*1.15%</f>
        <v>172.5</v>
      </c>
      <c r="M84" s="20">
        <f>+G84*3.04%</f>
        <v>456</v>
      </c>
      <c r="N84" s="20">
        <f>G84*7.09%</f>
        <v>1063.5</v>
      </c>
      <c r="O84" s="20"/>
      <c r="P84" s="20">
        <f>J84+K84+L84+M84+N84</f>
        <v>3187.5</v>
      </c>
      <c r="Q84" s="20"/>
      <c r="R84" s="20">
        <f>+J84+M84+O84+Q84+H84</f>
        <v>3709.17</v>
      </c>
      <c r="S84" s="20">
        <f>+N84+L84+K84</f>
        <v>2301</v>
      </c>
      <c r="T84" s="21">
        <f>+G84-R84</f>
        <v>11290.83</v>
      </c>
    </row>
    <row r="85" spans="2:20" ht="12.75" customHeight="1" x14ac:dyDescent="0.2">
      <c r="B85" s="16">
        <f t="shared" si="46"/>
        <v>62</v>
      </c>
      <c r="C85" s="17" t="s">
        <v>141</v>
      </c>
      <c r="D85" s="18" t="s">
        <v>44</v>
      </c>
      <c r="E85" s="18" t="s">
        <v>71</v>
      </c>
      <c r="F85" s="18" t="s">
        <v>85</v>
      </c>
      <c r="G85" s="20">
        <v>15000</v>
      </c>
      <c r="H85" s="20">
        <v>1148.32</v>
      </c>
      <c r="I85" s="20"/>
      <c r="J85" s="20">
        <f>+G85*2.87%</f>
        <v>430.5</v>
      </c>
      <c r="K85" s="20">
        <f>G85*7.1%</f>
        <v>1065</v>
      </c>
      <c r="L85" s="20">
        <f>G85*1.15%</f>
        <v>172.5</v>
      </c>
      <c r="M85" s="20">
        <f>+G85*3.04%</f>
        <v>456</v>
      </c>
      <c r="N85" s="20">
        <f>G85*7.09%</f>
        <v>1063.5</v>
      </c>
      <c r="O85" s="20"/>
      <c r="P85" s="20">
        <f>J85+K85+L85+M85+N85</f>
        <v>3187.5</v>
      </c>
      <c r="Q85" s="20"/>
      <c r="R85" s="20">
        <f>+J85+M85+O85+Q85+H85</f>
        <v>2034.82</v>
      </c>
      <c r="S85" s="20">
        <f>+N85+L85+K85</f>
        <v>2301</v>
      </c>
      <c r="T85" s="21">
        <f>+G85-R85</f>
        <v>12965.18</v>
      </c>
    </row>
    <row r="86" spans="2:20" ht="15" customHeight="1" x14ac:dyDescent="0.2">
      <c r="B86" s="22"/>
      <c r="C86" s="23"/>
      <c r="D86" s="23"/>
      <c r="E86" s="23"/>
      <c r="F86" s="30"/>
      <c r="G86" s="24">
        <f t="shared" ref="G86:T86" si="47">SUM(G18:G85)</f>
        <v>1404007.1099999999</v>
      </c>
      <c r="H86" s="24">
        <f t="shared" si="47"/>
        <v>269911.9997990001</v>
      </c>
      <c r="I86" s="24">
        <f t="shared" si="47"/>
        <v>0</v>
      </c>
      <c r="J86" s="24">
        <f t="shared" si="47"/>
        <v>40295.004056999998</v>
      </c>
      <c r="K86" s="24">
        <f t="shared" si="47"/>
        <v>99684.504809999999</v>
      </c>
      <c r="L86" s="24">
        <f t="shared" si="47"/>
        <v>16146.081765000003</v>
      </c>
      <c r="M86" s="24">
        <f t="shared" si="47"/>
        <v>42681.816144000004</v>
      </c>
      <c r="N86" s="24">
        <f t="shared" si="47"/>
        <v>99544.104098999975</v>
      </c>
      <c r="O86" s="24">
        <f t="shared" si="47"/>
        <v>0</v>
      </c>
      <c r="P86" s="24">
        <f t="shared" si="47"/>
        <v>298351.51087500004</v>
      </c>
      <c r="Q86" s="24">
        <f t="shared" si="47"/>
        <v>0</v>
      </c>
      <c r="R86" s="24">
        <f t="shared" si="47"/>
        <v>352888.82</v>
      </c>
      <c r="S86" s="24">
        <f t="shared" si="47"/>
        <v>215374.69067400004</v>
      </c>
      <c r="T86" s="24">
        <f t="shared" si="47"/>
        <v>1051118.2900000007</v>
      </c>
    </row>
    <row r="87" spans="2:20" ht="12" customHeight="1" x14ac:dyDescent="0.2"/>
  </sheetData>
  <sortState xmlns:xlrd2="http://schemas.microsoft.com/office/spreadsheetml/2017/richdata2" ref="B18:T85">
    <sortCondition ref="B18:B85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0" t="s">
        <v>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2:27" s="44" customFormat="1" ht="18" customHeight="1" x14ac:dyDescent="0.2">
      <c r="B11" s="61" t="s">
        <v>25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2" t="s">
        <v>153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2:27" x14ac:dyDescent="0.2">
      <c r="B14" s="55" t="s">
        <v>1</v>
      </c>
      <c r="C14" s="4"/>
      <c r="D14" s="63" t="s">
        <v>2</v>
      </c>
      <c r="E14" s="63" t="s">
        <v>3</v>
      </c>
      <c r="F14" s="64" t="s">
        <v>4</v>
      </c>
      <c r="G14" s="57" t="s">
        <v>5</v>
      </c>
      <c r="H14" s="57" t="s">
        <v>6</v>
      </c>
      <c r="I14" s="57" t="s">
        <v>7</v>
      </c>
      <c r="J14" s="55" t="s">
        <v>8</v>
      </c>
      <c r="K14" s="55"/>
      <c r="L14" s="55"/>
      <c r="M14" s="55"/>
      <c r="N14" s="55"/>
      <c r="O14" s="55"/>
      <c r="P14" s="55"/>
      <c r="Q14" s="28"/>
      <c r="R14" s="56" t="s">
        <v>9</v>
      </c>
      <c r="S14" s="56"/>
      <c r="T14" s="57" t="s">
        <v>10</v>
      </c>
    </row>
    <row r="15" spans="2:27" x14ac:dyDescent="0.2">
      <c r="B15" s="55"/>
      <c r="C15" s="6"/>
      <c r="D15" s="63"/>
      <c r="E15" s="63"/>
      <c r="F15" s="64"/>
      <c r="G15" s="57"/>
      <c r="H15" s="57"/>
      <c r="I15" s="57"/>
      <c r="J15" s="58" t="s">
        <v>11</v>
      </c>
      <c r="K15" s="58"/>
      <c r="L15" s="7"/>
      <c r="M15" s="58" t="s">
        <v>12</v>
      </c>
      <c r="N15" s="58"/>
      <c r="O15" s="59" t="s">
        <v>13</v>
      </c>
      <c r="P15" s="59" t="s">
        <v>14</v>
      </c>
      <c r="Q15" s="59" t="s">
        <v>15</v>
      </c>
      <c r="R15" s="59" t="s">
        <v>16</v>
      </c>
      <c r="S15" s="59" t="s">
        <v>17</v>
      </c>
      <c r="T15" s="57"/>
    </row>
    <row r="16" spans="2:27" s="9" customFormat="1" ht="24.75" x14ac:dyDescent="0.25">
      <c r="B16" s="55"/>
      <c r="C16" s="8" t="s">
        <v>18</v>
      </c>
      <c r="D16" s="63"/>
      <c r="E16" s="63"/>
      <c r="F16" s="64"/>
      <c r="G16" s="57"/>
      <c r="H16" s="57"/>
      <c r="I16" s="57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9"/>
      <c r="P16" s="59"/>
      <c r="Q16" s="59"/>
      <c r="R16" s="59"/>
      <c r="S16" s="59"/>
      <c r="T16" s="57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Noviembre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2023-10-16T13:23:31Z</cp:lastPrinted>
  <dcterms:created xsi:type="dcterms:W3CDTF">2022-02-17T13:31:29Z</dcterms:created>
  <dcterms:modified xsi:type="dcterms:W3CDTF">2023-12-14T20:06:40Z</dcterms:modified>
</cp:coreProperties>
</file>