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Users\jose.rosariob\Desktop\OIA OCTUBRE 2023\noviembre\"/>
    </mc:Choice>
  </mc:AlternateContent>
  <xr:revisionPtr revIDLastSave="0" documentId="13_ncr:1_{117ECDEF-E528-4C17-B07E-1A37F5B1816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noviembre 2023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59" i="6" l="1"/>
  <c r="R59" i="6"/>
  <c r="U59" i="6"/>
  <c r="U42" i="6"/>
  <c r="T42" i="6"/>
  <c r="Q42" i="6"/>
  <c r="H59" i="6"/>
  <c r="P59" i="6"/>
  <c r="O59" i="6"/>
  <c r="N59" i="6"/>
  <c r="M59" i="6"/>
  <c r="L59" i="6"/>
  <c r="K59" i="6"/>
  <c r="J59" i="6"/>
  <c r="I59" i="6"/>
  <c r="U58" i="6"/>
  <c r="T58" i="6"/>
  <c r="S58" i="6"/>
  <c r="Q58" i="6"/>
  <c r="U57" i="6"/>
  <c r="T57" i="6"/>
  <c r="S57" i="6"/>
  <c r="Q57" i="6"/>
  <c r="U55" i="6"/>
  <c r="T55" i="6"/>
  <c r="S55" i="6"/>
  <c r="Q55" i="6"/>
  <c r="U54" i="6"/>
  <c r="T54" i="6"/>
  <c r="S54" i="6"/>
  <c r="Q54" i="6"/>
  <c r="U53" i="6"/>
  <c r="T53" i="6"/>
  <c r="S53" i="6"/>
  <c r="Q53" i="6"/>
  <c r="U52" i="6"/>
  <c r="T52" i="6"/>
  <c r="S52" i="6"/>
  <c r="Q52" i="6"/>
  <c r="U50" i="6"/>
  <c r="T50" i="6"/>
  <c r="S50" i="6"/>
  <c r="Q50" i="6"/>
  <c r="U49" i="6"/>
  <c r="T49" i="6"/>
  <c r="S49" i="6"/>
  <c r="Q49" i="6"/>
  <c r="U47" i="6"/>
  <c r="T47" i="6"/>
  <c r="S47" i="6"/>
  <c r="Q47" i="6"/>
  <c r="U46" i="6"/>
  <c r="T46" i="6"/>
  <c r="S46" i="6"/>
  <c r="Q46" i="6"/>
  <c r="U45" i="6"/>
  <c r="T45" i="6"/>
  <c r="S45" i="6"/>
  <c r="Q45" i="6"/>
  <c r="U44" i="6"/>
  <c r="T44" i="6"/>
  <c r="S44" i="6"/>
  <c r="Q44" i="6"/>
  <c r="T41" i="6"/>
  <c r="S41" i="6"/>
  <c r="U41" i="6" s="1"/>
  <c r="Q41" i="6"/>
  <c r="T40" i="6"/>
  <c r="S40" i="6"/>
  <c r="U40" i="6" s="1"/>
  <c r="Q40" i="6"/>
  <c r="U39" i="6"/>
  <c r="T39" i="6"/>
  <c r="S39" i="6"/>
  <c r="Q39" i="6"/>
  <c r="U38" i="6"/>
  <c r="T38" i="6"/>
  <c r="S38" i="6"/>
  <c r="Q38" i="6"/>
  <c r="U37" i="6"/>
  <c r="T37" i="6"/>
  <c r="S37" i="6"/>
  <c r="Q37" i="6"/>
  <c r="U36" i="6"/>
  <c r="T36" i="6"/>
  <c r="S36" i="6"/>
  <c r="Q36" i="6"/>
  <c r="U35" i="6"/>
  <c r="T35" i="6"/>
  <c r="S35" i="6"/>
  <c r="Q35" i="6"/>
  <c r="U34" i="6"/>
  <c r="T34" i="6"/>
  <c r="S34" i="6"/>
  <c r="Q34" i="6"/>
  <c r="U33" i="6"/>
  <c r="T33" i="6"/>
  <c r="S33" i="6"/>
  <c r="Q33" i="6"/>
  <c r="U32" i="6"/>
  <c r="T32" i="6"/>
  <c r="S32" i="6"/>
  <c r="Q32" i="6"/>
  <c r="U31" i="6"/>
  <c r="T31" i="6"/>
  <c r="S31" i="6"/>
  <c r="Q31" i="6"/>
  <c r="U30" i="6"/>
  <c r="T30" i="6"/>
  <c r="S30" i="6"/>
  <c r="Q30" i="6"/>
  <c r="U29" i="6"/>
  <c r="T29" i="6"/>
  <c r="S29" i="6"/>
  <c r="Q29" i="6"/>
  <c r="U28" i="6"/>
  <c r="T28" i="6"/>
  <c r="S28" i="6"/>
  <c r="Q28" i="6"/>
  <c r="U27" i="6"/>
  <c r="T27" i="6"/>
  <c r="S27" i="6"/>
  <c r="Q27" i="6"/>
  <c r="U26" i="6"/>
  <c r="T26" i="6"/>
  <c r="S26" i="6"/>
  <c r="Q26" i="6"/>
  <c r="U25" i="6"/>
  <c r="T25" i="6"/>
  <c r="S25" i="6"/>
  <c r="Q25" i="6"/>
  <c r="U24" i="6"/>
  <c r="T24" i="6"/>
  <c r="S24" i="6"/>
  <c r="Q24" i="6"/>
  <c r="U23" i="6"/>
  <c r="T23" i="6"/>
  <c r="S23" i="6"/>
  <c r="Q23" i="6"/>
  <c r="U22" i="6"/>
  <c r="T22" i="6"/>
  <c r="S22" i="6"/>
  <c r="Q22" i="6"/>
  <c r="U21" i="6"/>
  <c r="T21" i="6"/>
  <c r="S21" i="6"/>
  <c r="Q21" i="6"/>
  <c r="U20" i="6"/>
  <c r="T20" i="6"/>
  <c r="S20" i="6"/>
  <c r="Q20" i="6"/>
  <c r="U19" i="6"/>
  <c r="T19" i="6"/>
  <c r="S19" i="6"/>
  <c r="Q19" i="6"/>
  <c r="B19" i="6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4" i="6" s="1"/>
  <c r="B35" i="6" s="1"/>
  <c r="B36" i="6" s="1"/>
  <c r="B37" i="6" s="1"/>
  <c r="B38" i="6" s="1"/>
  <c r="B39" i="6" s="1"/>
  <c r="B40" i="6" s="1"/>
  <c r="B41" i="6" s="1"/>
  <c r="B45" i="6" s="1"/>
  <c r="B46" i="6" s="1"/>
  <c r="B47" i="6" s="1"/>
  <c r="B49" i="6" s="1"/>
  <c r="B50" i="6" s="1"/>
  <c r="B52" i="6" s="1"/>
  <c r="B53" i="6" s="1"/>
  <c r="B54" i="6" s="1"/>
  <c r="B55" i="6" s="1"/>
  <c r="B57" i="6" s="1"/>
  <c r="B58" i="6" s="1"/>
  <c r="U18" i="6"/>
  <c r="T18" i="6"/>
  <c r="S18" i="6"/>
  <c r="Q18" i="6"/>
  <c r="Q59" i="6" l="1"/>
  <c r="T59" i="6"/>
</calcChain>
</file>

<file path=xl/sharedStrings.xml><?xml version="1.0" encoding="utf-8"?>
<sst xmlns="http://schemas.openxmlformats.org/spreadsheetml/2006/main" count="219" uniqueCount="82">
  <si>
    <t>Dirección de Recursos Humanos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</si>
  <si>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</si>
  <si>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</si>
  <si>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</si>
  <si>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</si>
  <si>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</si>
  <si>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</si>
  <si>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</si>
  <si>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</si>
  <si>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</si>
  <si>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</si>
  <si>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</si>
  <si>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</si>
  <si>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</si>
  <si>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</si>
  <si>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</si>
  <si>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</si>
  <si>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</si>
  <si>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</si>
  <si>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</si>
  <si>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</si>
  <si>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</si>
  <si>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</si>
  <si>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</si>
  <si>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</si>
  <si>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Administrativo</t>
  </si>
  <si>
    <t>ANIBAL EVANGELISTA GONZALEZ VALDEZ</t>
  </si>
  <si>
    <t>SEGURIDAD MILITAR</t>
  </si>
  <si>
    <t>MILITAR</t>
  </si>
  <si>
    <t>MASC</t>
  </si>
  <si>
    <t>ARISMENDY ESPINOSA ALCANTARA</t>
  </si>
  <si>
    <t>CARLIXTO ANTONIO MARTE MENDOZA</t>
  </si>
  <si>
    <t>DIOS GEIRY MENDEZ NOVAS</t>
  </si>
  <si>
    <t>GUSTAVO ADOLFO TAPIA PEREZ</t>
  </si>
  <si>
    <t>JAVIER ALCANTARA ALCANTARA</t>
  </si>
  <si>
    <t>JEFRY GONZALEZ MARIANO</t>
  </si>
  <si>
    <t>JOSE PEDRO BELTRE ALCANTARA</t>
  </si>
  <si>
    <t>SEGURIDAD</t>
  </si>
  <si>
    <t>LEUDYS BUENO DURAN</t>
  </si>
  <si>
    <t>LORESKYS ELIESEL GONZALEZ FORTUNA</t>
  </si>
  <si>
    <t>LUDWIG ROGELIO PEGUERO PAREDES</t>
  </si>
  <si>
    <t>MANUEL DE JESUS CORNIELLE MATEO</t>
  </si>
  <si>
    <t>ENCARGADO</t>
  </si>
  <si>
    <t>MIGUEL SANTOS AGRAMONTE</t>
  </si>
  <si>
    <t>NENO VALDEZ MONTERO</t>
  </si>
  <si>
    <t>RICARDO ESTORMI AMARANTE CID</t>
  </si>
  <si>
    <t>RICARDO JAVIER VALDEZ VALLEJO</t>
  </si>
  <si>
    <t>VIRKIN MANUEL FLORES FRIAS</t>
  </si>
  <si>
    <t>Recinto Eugenio María de Hostos</t>
  </si>
  <si>
    <t>Dirección Administrativa y Financiera</t>
  </si>
  <si>
    <t>ISRAEL CASTRO RAMIREZ</t>
  </si>
  <si>
    <t>SUPERVISOR</t>
  </si>
  <si>
    <t>JOSE DEL CARMEN ROSARIO MATEO</t>
  </si>
  <si>
    <t>MARCELINO QUEZADA BERROA</t>
  </si>
  <si>
    <t>Recinto Emilio Prud´Homme</t>
  </si>
  <si>
    <t>JUAN EVANGELISTA DURAN</t>
  </si>
  <si>
    <t>JUAN JOSE MARTE ROJAS</t>
  </si>
  <si>
    <t>Recinto Juan Vicente Moscoso</t>
  </si>
  <si>
    <t>MARCELO PERDOMO</t>
  </si>
  <si>
    <t>RAMON ANTONIO BRITO RODRIGUEZ</t>
  </si>
  <si>
    <t>RICHARD ASTACIO DEL CARMEN</t>
  </si>
  <si>
    <t>WILSON BAEZ JAVIER</t>
  </si>
  <si>
    <t>Recinto Luis Napoleón Núñez Molina</t>
  </si>
  <si>
    <t>LOS REYES DIAZ RAMIREZ</t>
  </si>
  <si>
    <t>Totales en RD$</t>
  </si>
  <si>
    <t>Departamento de Registro, Control y Nómina</t>
  </si>
  <si>
    <t>JOSE LUIS RAMON RAMIREZ</t>
  </si>
  <si>
    <t>ARCENILIO CUBILETE ADAMES</t>
  </si>
  <si>
    <t>YELTSIN DEVERS ORTIZ</t>
  </si>
  <si>
    <t>WILTON LOPEZ BALDONADO</t>
  </si>
  <si>
    <t>LEANDRO ANTONIO CASTILLO BASORA</t>
  </si>
  <si>
    <t>División de Servicio Genarales</t>
  </si>
  <si>
    <t xml:space="preserve"> </t>
  </si>
  <si>
    <t>LUIS MARTIN RIVERA FELIZ</t>
  </si>
  <si>
    <t>SANTO TOMAS PAULINO RAMIREZ</t>
  </si>
  <si>
    <t>VIGILANTE</t>
  </si>
  <si>
    <t>ANDRES MEDINA PEREZ</t>
  </si>
  <si>
    <t>PASCUAL FORTUNA ROA</t>
  </si>
  <si>
    <t>Division de Seguridad y Riesgo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</si>
  <si>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</si>
  <si>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LUIS MIGUEL DE LA CRUZ MARTINEZ</t>
  </si>
  <si>
    <t>Nómina Personal Vigilancia Militar - Noviembre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</si>
</sst>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7" fillId="0" borderId="0" xfId="0" applyFont="1"/>
    <xf numFmtId="164" fontId="9" fillId="3" borderId="3" xfId="1" applyFont="1" applyFill="1" applyBorder="1" applyAlignment="1">
      <alignment horizontal="center"/>
    </xf>
    <xf numFmtId="0" fontId="8" fillId="0" borderId="0" xfId="0" applyFont="1"/>
    <xf numFmtId="0" fontId="8" fillId="4" borderId="4" xfId="0" applyFont="1" applyFill="1" applyBorder="1" applyAlignment="1">
      <alignment horizontal="left"/>
    </xf>
    <xf numFmtId="0" fontId="8" fillId="4" borderId="1" xfId="0" applyFont="1" applyFill="1" applyBorder="1"/>
    <xf numFmtId="0" fontId="8" fillId="4" borderId="2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center"/>
    </xf>
    <xf numFmtId="164" fontId="8" fillId="4" borderId="2" xfId="1" applyFont="1" applyFill="1" applyBorder="1" applyAlignment="1">
      <alignment horizontal="center"/>
    </xf>
    <xf numFmtId="164" fontId="8" fillId="4" borderId="5" xfId="1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0" fontId="8" fillId="4" borderId="7" xfId="0" applyFont="1" applyFill="1" applyBorder="1"/>
    <xf numFmtId="0" fontId="7" fillId="4" borderId="0" xfId="0" applyFont="1" applyFill="1"/>
    <xf numFmtId="0" fontId="7" fillId="4" borderId="10" xfId="0" applyFont="1" applyFill="1" applyBorder="1"/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5" borderId="0" xfId="1" applyFont="1" applyFill="1" applyAlignment="1">
      <alignment horizontal="center"/>
    </xf>
    <xf numFmtId="0" fontId="12" fillId="0" borderId="0" xfId="0" applyFont="1"/>
    <xf numFmtId="4" fontId="0" fillId="0" borderId="0" xfId="0" applyNumberFormat="1"/>
    <xf numFmtId="164" fontId="7" fillId="0" borderId="0" xfId="1" applyFont="1" applyBorder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12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8" fillId="3" borderId="3" xfId="0" applyFont="1" applyFill="1" applyBorder="1" applyAlignment="1">
      <alignment horizontal="left"/>
    </xf>
    <xf numFmtId="0" fontId="8" fillId="4" borderId="3" xfId="0" applyFont="1" applyFill="1" applyBorder="1"/>
    <xf numFmtId="0" fontId="8" fillId="3" borderId="3" xfId="0" applyFont="1" applyFill="1" applyBorder="1"/>
    <xf numFmtId="164" fontId="10" fillId="3" borderId="3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3" xfId="1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/>
    </xf>
    <xf numFmtId="164" fontId="8" fillId="3" borderId="3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952499</xdr:colOff>
      <xdr:row>1</xdr:row>
      <xdr:rowOff>154782</xdr:rowOff>
    </xdr:from>
    <xdr:to>
      <xdr:col>8</xdr:col>
      <xdr:colOff>907781</xdr:colOff>
      <xdr:row>8</xdr:row>
      <xdr:rowOff>173833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ED3344C-F3D7-4CE8-A13C-1EE829AC7E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53574" y="316707"/>
          <a:ext cx="1012557" cy="1152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D3DC27-D035-4415-8443-A6A899F41C07}">
  <sheetPr>
    <pageSetUpPr fitToPage="1"/>
  </sheetPr>
  <dimension ref="B1:AI59"/>
  <sheetViews>
    <sheetView showGridLines="0" tabSelected="1" topLeftCell="A31" zoomScaleNormal="100" workbookViewId="0">
      <selection activeCell="H66" sqref="H66"/>
    </sheetView>
  </sheetViews>
  <sheetFormatPr baseColWidth="10" defaultColWidth="10.85546875" defaultRowHeight="12" x14ac:dyDescent="0.2"/>
  <cols>
    <col min="1" max="1" width="10.7109375" style="6" customWidth="1"/>
    <col min="2" max="2" width="6" style="6" customWidth="1"/>
    <col min="3" max="3" width="38.7109375" style="6" bestFit="1" customWidth="1"/>
    <col min="4" max="4" width="38.42578125" style="6" bestFit="1" customWidth="1"/>
    <col min="5" max="5" width="18.85546875" style="6" bestFit="1" customWidth="1"/>
    <col min="6" max="6" width="10.42578125" style="6" bestFit="1" customWidth="1"/>
    <col min="7" max="7" width="5.85546875" style="6" bestFit="1" customWidth="1"/>
    <col min="8" max="8" width="15.85546875" style="6" customWidth="1"/>
    <col min="9" max="9" width="16" style="6" customWidth="1"/>
    <col min="10" max="10" width="8.7109375" style="6" customWidth="1"/>
    <col min="11" max="11" width="11.28515625" style="6" customWidth="1"/>
    <col min="12" max="12" width="10.28515625" style="6" customWidth="1"/>
    <col min="13" max="13" width="9.5703125" style="6" customWidth="1"/>
    <col min="14" max="14" width="9.140625" style="6" customWidth="1"/>
    <col min="15" max="15" width="9.42578125" style="6" customWidth="1"/>
    <col min="16" max="16" width="10.42578125" style="6" customWidth="1"/>
    <col min="17" max="17" width="15.140625" style="6" bestFit="1" customWidth="1"/>
    <col min="18" max="18" width="10.140625" style="6" customWidth="1"/>
    <col min="19" max="19" width="12.28515625" style="6" customWidth="1"/>
    <col min="20" max="20" width="10.140625" style="6" customWidth="1"/>
    <col min="21" max="21" width="15.85546875" style="6" bestFit="1" customWidth="1"/>
    <col min="22" max="22" width="16.7109375" style="6" customWidth="1"/>
    <col min="23" max="23" width="37.5703125" style="6" bestFit="1" customWidth="1"/>
    <col min="24" max="16384" width="10.85546875" style="6"/>
  </cols>
  <sheetData>
    <row r="1" spans="2:27" s="4" customFormat="1" ht="12.75" x14ac:dyDescent="0.2">
      <c r="B1" s="1"/>
      <c r="C1" s="1"/>
      <c r="D1" s="2"/>
      <c r="E1" s="2"/>
      <c r="F1" s="1"/>
      <c r="G1" s="1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2:27" s="4" customFormat="1" ht="12.75" x14ac:dyDescent="0.2">
      <c r="B2" s="1"/>
      <c r="C2" s="1"/>
      <c r="D2" s="2"/>
      <c r="E2" s="2"/>
      <c r="F2" s="1"/>
      <c r="G2" s="1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2:27" s="4" customFormat="1" ht="12.75" x14ac:dyDescent="0.2">
      <c r="B3" s="1"/>
      <c r="C3" s="1"/>
      <c r="D3" s="2"/>
      <c r="E3" s="2"/>
      <c r="F3" s="1"/>
      <c r="G3" s="1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2:27" s="4" customFormat="1" ht="12.75" x14ac:dyDescent="0.2">
      <c r="B4" s="1"/>
      <c r="C4" s="1"/>
      <c r="D4" s="2"/>
      <c r="E4" s="2"/>
      <c r="F4" s="1"/>
      <c r="G4" s="1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2:27" s="4" customFormat="1" ht="12.75" x14ac:dyDescent="0.2">
      <c r="B5" s="1"/>
      <c r="C5" s="1"/>
      <c r="D5" s="2"/>
      <c r="E5" s="2"/>
      <c r="F5" s="1"/>
      <c r="G5" s="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2:27" s="4" customFormat="1" ht="12.75" x14ac:dyDescent="0.2">
      <c r="B6" s="1"/>
      <c r="C6" s="1"/>
      <c r="D6" s="2"/>
      <c r="E6" s="2"/>
      <c r="F6" s="1"/>
      <c r="G6" s="1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2:27" s="4" customFormat="1" ht="12.75" x14ac:dyDescent="0.2">
      <c r="B7" s="1"/>
      <c r="C7" s="1"/>
      <c r="D7" s="2" t="s">
        <v>72</v>
      </c>
      <c r="E7" s="2"/>
      <c r="F7" s="1"/>
      <c r="G7" s="1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2:27" s="4" customFormat="1" ht="12.75" x14ac:dyDescent="0.2">
      <c r="B8" s="1"/>
      <c r="C8" s="1"/>
      <c r="D8" s="2"/>
      <c r="E8" s="2"/>
      <c r="F8" s="1"/>
      <c r="G8" s="1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2:27" s="4" customFormat="1" ht="15" x14ac:dyDescent="0.3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2:27" s="4" customFormat="1" ht="18" x14ac:dyDescent="0.25">
      <c r="B10" s="44" t="s">
        <v>0</v>
      </c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</row>
    <row r="11" spans="2:27" s="4" customFormat="1" ht="18" customHeight="1" x14ac:dyDescent="0.2">
      <c r="B11" s="45" t="s">
        <v>65</v>
      </c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26"/>
      <c r="W11" s="26"/>
      <c r="X11" s="26"/>
      <c r="Y11" s="26"/>
      <c r="Z11" s="26"/>
      <c r="AA11" s="26"/>
    </row>
    <row r="12" spans="2:27" s="4" customFormat="1" ht="18" x14ac:dyDescent="0.25"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</row>
    <row r="13" spans="2:27" s="4" customFormat="1" ht="15.75" x14ac:dyDescent="0.25">
      <c r="B13" s="46" t="s">
        <v>81</v>
      </c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</row>
    <row r="14" spans="2:27" x14ac:dyDescent="0.2">
      <c r="B14" s="47" t="s">
        <v>79</v>
      </c>
      <c r="C14" s="48"/>
      <c r="D14" s="48" t="s">
        <v>1</v>
      </c>
      <c r="E14" s="48" t="s">
        <v>2</v>
      </c>
      <c r="F14" s="42" t="s">
        <v>3</v>
      </c>
      <c r="G14" s="42" t="s">
        <v>4</v>
      </c>
      <c r="H14" s="41" t="s">
        <v>5</v>
      </c>
      <c r="I14" s="41" t="s">
        <v>6</v>
      </c>
      <c r="J14" s="41" t="s">
        <v>7</v>
      </c>
      <c r="K14" s="42" t="s">
        <v>8</v>
      </c>
      <c r="L14" s="42"/>
      <c r="M14" s="42"/>
      <c r="N14" s="42"/>
      <c r="O14" s="42"/>
      <c r="P14" s="42"/>
      <c r="Q14" s="42"/>
      <c r="R14" s="31"/>
      <c r="S14" s="43" t="s">
        <v>9</v>
      </c>
      <c r="T14" s="43"/>
      <c r="U14" s="41" t="s">
        <v>10</v>
      </c>
    </row>
    <row r="15" spans="2:27" x14ac:dyDescent="0.2">
      <c r="B15" s="47"/>
      <c r="C15" s="48"/>
      <c r="D15" s="48"/>
      <c r="E15" s="48"/>
      <c r="F15" s="42"/>
      <c r="G15" s="42"/>
      <c r="H15" s="41"/>
      <c r="I15" s="41"/>
      <c r="J15" s="41"/>
      <c r="K15" s="49" t="s">
        <v>11</v>
      </c>
      <c r="L15" s="49"/>
      <c r="M15" s="7"/>
      <c r="N15" s="49" t="s">
        <v>12</v>
      </c>
      <c r="O15" s="49"/>
      <c r="P15" s="39" t="s">
        <v>13</v>
      </c>
      <c r="Q15" s="39" t="s">
        <v>14</v>
      </c>
      <c r="R15" s="39" t="s">
        <v>15</v>
      </c>
      <c r="S15" s="39" t="s">
        <v>16</v>
      </c>
      <c r="T15" s="39" t="s">
        <v>17</v>
      </c>
      <c r="U15" s="41"/>
    </row>
    <row r="16" spans="2:27" s="8" customFormat="1" ht="36" x14ac:dyDescent="0.2">
      <c r="B16" s="47"/>
      <c r="C16" s="48" t="s">
        <v>18</v>
      </c>
      <c r="D16" s="48"/>
      <c r="E16" s="48"/>
      <c r="F16" s="42"/>
      <c r="G16" s="42"/>
      <c r="H16" s="41"/>
      <c r="I16" s="41"/>
      <c r="J16" s="41"/>
      <c r="K16" s="30" t="s">
        <v>19</v>
      </c>
      <c r="L16" s="30" t="s">
        <v>20</v>
      </c>
      <c r="M16" s="29" t="s">
        <v>21</v>
      </c>
      <c r="N16" s="30" t="s">
        <v>22</v>
      </c>
      <c r="O16" s="30" t="s">
        <v>23</v>
      </c>
      <c r="P16" s="39"/>
      <c r="Q16" s="39"/>
      <c r="R16" s="39"/>
      <c r="S16" s="39"/>
      <c r="T16" s="39"/>
      <c r="U16" s="41"/>
    </row>
    <row r="17" spans="2:35" ht="15" x14ac:dyDescent="0.25">
      <c r="B17" s="9"/>
      <c r="C17" s="10" t="s">
        <v>24</v>
      </c>
      <c r="D17" s="11"/>
      <c r="E17" s="11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4"/>
      <c r="W17"/>
      <c r="X17"/>
      <c r="Y17"/>
      <c r="Z17"/>
      <c r="AA17"/>
      <c r="AB17"/>
      <c r="AC17"/>
      <c r="AD17"/>
      <c r="AE17"/>
      <c r="AF17"/>
      <c r="AG17"/>
      <c r="AH17"/>
      <c r="AI17"/>
    </row>
    <row r="18" spans="2:35" ht="15" x14ac:dyDescent="0.25">
      <c r="B18" s="15">
        <v>1</v>
      </c>
      <c r="C18" s="36" t="s">
        <v>25</v>
      </c>
      <c r="D18" s="34" t="s">
        <v>26</v>
      </c>
      <c r="E18" s="16" t="s">
        <v>27</v>
      </c>
      <c r="F18" s="17" t="s">
        <v>28</v>
      </c>
      <c r="G18" s="17" t="s">
        <v>29</v>
      </c>
      <c r="H18" s="18">
        <v>14547.5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f t="shared" ref="Q18:Q41" si="0">K18+L18+M18+N18+O18</f>
        <v>0</v>
      </c>
      <c r="R18" s="18">
        <v>0</v>
      </c>
      <c r="S18" s="18">
        <f t="shared" ref="S18:S38" si="1">+K18+N18+P18+R18+I18+J18</f>
        <v>0</v>
      </c>
      <c r="T18" s="18">
        <f t="shared" ref="T18:T41" si="2">+O18+M18+L18</f>
        <v>0</v>
      </c>
      <c r="U18" s="19">
        <f t="shared" ref="U18:U35" si="3">H18</f>
        <v>14547.5</v>
      </c>
      <c r="W18"/>
      <c r="X18"/>
      <c r="Y18"/>
      <c r="Z18"/>
      <c r="AA18" s="27"/>
      <c r="AB18"/>
      <c r="AC18" s="27"/>
      <c r="AD18"/>
      <c r="AE18"/>
      <c r="AF18"/>
      <c r="AG18"/>
      <c r="AH18"/>
      <c r="AI18" s="27"/>
    </row>
    <row r="19" spans="2:35" ht="15" x14ac:dyDescent="0.25">
      <c r="B19" s="15">
        <f>1+B18</f>
        <v>2</v>
      </c>
      <c r="C19" s="36" t="s">
        <v>25</v>
      </c>
      <c r="D19" s="34" t="s">
        <v>30</v>
      </c>
      <c r="E19" s="16" t="s">
        <v>27</v>
      </c>
      <c r="F19" s="17" t="s">
        <v>28</v>
      </c>
      <c r="G19" s="17" t="s">
        <v>29</v>
      </c>
      <c r="H19" s="18">
        <v>14547.5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f t="shared" si="0"/>
        <v>0</v>
      </c>
      <c r="R19" s="18">
        <v>0</v>
      </c>
      <c r="S19" s="18">
        <f t="shared" si="1"/>
        <v>0</v>
      </c>
      <c r="T19" s="18">
        <f t="shared" si="2"/>
        <v>0</v>
      </c>
      <c r="U19" s="19">
        <f t="shared" si="3"/>
        <v>14547.5</v>
      </c>
      <c r="W19"/>
      <c r="X19"/>
      <c r="Y19"/>
      <c r="Z19"/>
      <c r="AA19" s="27"/>
      <c r="AB19"/>
      <c r="AC19" s="27"/>
      <c r="AD19"/>
      <c r="AE19"/>
      <c r="AF19"/>
      <c r="AG19" s="27"/>
      <c r="AH19" s="27"/>
      <c r="AI19" s="27"/>
    </row>
    <row r="20" spans="2:35" ht="15" x14ac:dyDescent="0.25">
      <c r="B20" s="15">
        <f>B19+1</f>
        <v>3</v>
      </c>
      <c r="C20" s="36" t="s">
        <v>25</v>
      </c>
      <c r="D20" s="34" t="s">
        <v>67</v>
      </c>
      <c r="E20" s="16" t="s">
        <v>27</v>
      </c>
      <c r="F20" s="17" t="s">
        <v>28</v>
      </c>
      <c r="G20" s="17" t="s">
        <v>29</v>
      </c>
      <c r="H20" s="18">
        <v>14547.5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v>0</v>
      </c>
      <c r="Q20" s="18">
        <f t="shared" si="0"/>
        <v>0</v>
      </c>
      <c r="R20" s="18">
        <v>0</v>
      </c>
      <c r="S20" s="18">
        <f t="shared" si="1"/>
        <v>0</v>
      </c>
      <c r="T20" s="18">
        <f t="shared" si="2"/>
        <v>0</v>
      </c>
      <c r="U20" s="19">
        <f t="shared" si="3"/>
        <v>14547.5</v>
      </c>
      <c r="W20"/>
      <c r="X20"/>
      <c r="Y20"/>
      <c r="Z20"/>
      <c r="AA20" s="27"/>
      <c r="AB20"/>
      <c r="AC20" s="27"/>
      <c r="AD20"/>
      <c r="AE20"/>
      <c r="AF20"/>
      <c r="AG20"/>
      <c r="AH20"/>
      <c r="AI20" s="27"/>
    </row>
    <row r="21" spans="2:35" ht="15" x14ac:dyDescent="0.25">
      <c r="B21" s="15">
        <f t="shared" ref="B21:B41" si="4">B20+1</f>
        <v>4</v>
      </c>
      <c r="C21" s="36" t="s">
        <v>25</v>
      </c>
      <c r="D21" s="34" t="s">
        <v>31</v>
      </c>
      <c r="E21" s="16" t="s">
        <v>27</v>
      </c>
      <c r="F21" s="17" t="s">
        <v>28</v>
      </c>
      <c r="G21" s="17" t="s">
        <v>29</v>
      </c>
      <c r="H21" s="18">
        <v>14547.5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f t="shared" si="0"/>
        <v>0</v>
      </c>
      <c r="R21" s="18">
        <v>0</v>
      </c>
      <c r="S21" s="18">
        <f t="shared" si="1"/>
        <v>0</v>
      </c>
      <c r="T21" s="18">
        <f t="shared" si="2"/>
        <v>0</v>
      </c>
      <c r="U21" s="19">
        <f t="shared" si="3"/>
        <v>14547.5</v>
      </c>
      <c r="W21"/>
      <c r="X21"/>
      <c r="Y21"/>
      <c r="Z21"/>
      <c r="AA21" s="27"/>
      <c r="AB21"/>
      <c r="AC21" s="27"/>
      <c r="AD21"/>
      <c r="AE21"/>
      <c r="AF21"/>
      <c r="AG21"/>
      <c r="AH21"/>
      <c r="AI21" s="27"/>
    </row>
    <row r="22" spans="2:35" ht="15" x14ac:dyDescent="0.25">
      <c r="B22" s="15">
        <f t="shared" si="4"/>
        <v>5</v>
      </c>
      <c r="C22" s="36" t="s">
        <v>25</v>
      </c>
      <c r="D22" s="34" t="s">
        <v>32</v>
      </c>
      <c r="E22" s="16" t="s">
        <v>27</v>
      </c>
      <c r="F22" s="17" t="s">
        <v>28</v>
      </c>
      <c r="G22" s="17" t="s">
        <v>29</v>
      </c>
      <c r="H22" s="18">
        <v>14547.5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f t="shared" si="0"/>
        <v>0</v>
      </c>
      <c r="R22" s="18">
        <v>0</v>
      </c>
      <c r="S22" s="18">
        <f t="shared" si="1"/>
        <v>0</v>
      </c>
      <c r="T22" s="18">
        <f t="shared" si="2"/>
        <v>0</v>
      </c>
      <c r="U22" s="19">
        <f t="shared" si="3"/>
        <v>14547.5</v>
      </c>
      <c r="W22"/>
      <c r="X22"/>
      <c r="Y22"/>
      <c r="Z22"/>
      <c r="AA22" s="27"/>
      <c r="AB22"/>
      <c r="AC22" s="27"/>
      <c r="AD22"/>
      <c r="AE22"/>
      <c r="AF22"/>
      <c r="AG22"/>
      <c r="AH22"/>
      <c r="AI22" s="27"/>
    </row>
    <row r="23" spans="2:35" ht="15" x14ac:dyDescent="0.25">
      <c r="B23" s="15">
        <f t="shared" si="4"/>
        <v>6</v>
      </c>
      <c r="C23" s="36" t="s">
        <v>25</v>
      </c>
      <c r="D23" s="34" t="s">
        <v>33</v>
      </c>
      <c r="E23" s="16" t="s">
        <v>27</v>
      </c>
      <c r="F23" s="17" t="s">
        <v>28</v>
      </c>
      <c r="G23" s="17" t="s">
        <v>29</v>
      </c>
      <c r="H23" s="18">
        <v>14547.5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f t="shared" si="0"/>
        <v>0</v>
      </c>
      <c r="R23" s="18">
        <v>0</v>
      </c>
      <c r="S23" s="18">
        <f t="shared" si="1"/>
        <v>0</v>
      </c>
      <c r="T23" s="18">
        <f t="shared" si="2"/>
        <v>0</v>
      </c>
      <c r="U23" s="19">
        <f t="shared" si="3"/>
        <v>14547.5</v>
      </c>
      <c r="W23"/>
      <c r="X23"/>
      <c r="Y23"/>
      <c r="Z23"/>
      <c r="AA23" s="27"/>
      <c r="AB23"/>
      <c r="AC23" s="27"/>
      <c r="AD23"/>
      <c r="AE23"/>
      <c r="AF23"/>
      <c r="AG23"/>
      <c r="AH23"/>
      <c r="AI23" s="27"/>
    </row>
    <row r="24" spans="2:35" ht="15" x14ac:dyDescent="0.25">
      <c r="B24" s="15">
        <f t="shared" si="4"/>
        <v>7</v>
      </c>
      <c r="C24" s="36" t="s">
        <v>25</v>
      </c>
      <c r="D24" s="34" t="s">
        <v>34</v>
      </c>
      <c r="E24" s="16" t="s">
        <v>27</v>
      </c>
      <c r="F24" s="17" t="s">
        <v>28</v>
      </c>
      <c r="G24" s="17" t="s">
        <v>29</v>
      </c>
      <c r="H24" s="18">
        <v>14547.5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f t="shared" si="0"/>
        <v>0</v>
      </c>
      <c r="R24" s="18">
        <v>0</v>
      </c>
      <c r="S24" s="18">
        <f t="shared" si="1"/>
        <v>0</v>
      </c>
      <c r="T24" s="18">
        <f t="shared" si="2"/>
        <v>0</v>
      </c>
      <c r="U24" s="19">
        <f t="shared" si="3"/>
        <v>14547.5</v>
      </c>
      <c r="W24"/>
      <c r="X24"/>
      <c r="Y24"/>
      <c r="Z24"/>
      <c r="AA24" s="27"/>
      <c r="AB24"/>
      <c r="AC24" s="27"/>
      <c r="AD24"/>
      <c r="AE24"/>
      <c r="AF24"/>
      <c r="AG24"/>
      <c r="AH24"/>
      <c r="AI24" s="27"/>
    </row>
    <row r="25" spans="2:35" ht="15" x14ac:dyDescent="0.25">
      <c r="B25" s="15">
        <f t="shared" si="4"/>
        <v>8</v>
      </c>
      <c r="C25" s="36" t="s">
        <v>25</v>
      </c>
      <c r="D25" s="34" t="s">
        <v>35</v>
      </c>
      <c r="E25" s="16" t="s">
        <v>27</v>
      </c>
      <c r="F25" s="17" t="s">
        <v>28</v>
      </c>
      <c r="G25" s="17" t="s">
        <v>29</v>
      </c>
      <c r="H25" s="18">
        <v>14547.5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f t="shared" si="0"/>
        <v>0</v>
      </c>
      <c r="R25" s="18">
        <v>0</v>
      </c>
      <c r="S25" s="18">
        <f t="shared" si="1"/>
        <v>0</v>
      </c>
      <c r="T25" s="18">
        <f t="shared" si="2"/>
        <v>0</v>
      </c>
      <c r="U25" s="19">
        <f t="shared" si="3"/>
        <v>14547.5</v>
      </c>
      <c r="W25"/>
      <c r="X25"/>
      <c r="Y25"/>
      <c r="Z25"/>
      <c r="AA25" s="27"/>
      <c r="AB25"/>
      <c r="AC25" s="27"/>
      <c r="AD25"/>
      <c r="AE25"/>
      <c r="AF25"/>
      <c r="AG25"/>
      <c r="AH25"/>
      <c r="AI25" s="27"/>
    </row>
    <row r="26" spans="2:35" ht="15" x14ac:dyDescent="0.25">
      <c r="B26" s="15">
        <f t="shared" si="4"/>
        <v>9</v>
      </c>
      <c r="C26" s="36" t="s">
        <v>25</v>
      </c>
      <c r="D26" s="34" t="s">
        <v>66</v>
      </c>
      <c r="E26" s="16" t="s">
        <v>27</v>
      </c>
      <c r="F26" s="17" t="s">
        <v>28</v>
      </c>
      <c r="G26" s="17" t="s">
        <v>29</v>
      </c>
      <c r="H26" s="18">
        <v>14547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f t="shared" si="0"/>
        <v>0</v>
      </c>
      <c r="R26" s="18">
        <v>0</v>
      </c>
      <c r="S26" s="18">
        <f t="shared" si="1"/>
        <v>0</v>
      </c>
      <c r="T26" s="18">
        <f t="shared" si="2"/>
        <v>0</v>
      </c>
      <c r="U26" s="19">
        <f t="shared" si="3"/>
        <v>14547</v>
      </c>
      <c r="W26"/>
      <c r="X26"/>
      <c r="Y26"/>
      <c r="Z26"/>
      <c r="AA26" s="27"/>
      <c r="AB26"/>
      <c r="AC26" s="27"/>
      <c r="AD26"/>
      <c r="AE26"/>
      <c r="AF26"/>
      <c r="AG26"/>
      <c r="AH26"/>
      <c r="AI26" s="27"/>
    </row>
    <row r="27" spans="2:35" ht="15" x14ac:dyDescent="0.25">
      <c r="B27" s="15">
        <f t="shared" si="4"/>
        <v>10</v>
      </c>
      <c r="C27" s="36" t="s">
        <v>25</v>
      </c>
      <c r="D27" s="34" t="s">
        <v>36</v>
      </c>
      <c r="E27" s="16" t="s">
        <v>37</v>
      </c>
      <c r="F27" s="17" t="s">
        <v>28</v>
      </c>
      <c r="G27" s="17" t="s">
        <v>29</v>
      </c>
      <c r="H27" s="18">
        <v>23126.400000000001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f t="shared" si="0"/>
        <v>0</v>
      </c>
      <c r="R27" s="18">
        <v>0</v>
      </c>
      <c r="S27" s="18">
        <f t="shared" si="1"/>
        <v>0</v>
      </c>
      <c r="T27" s="18">
        <f t="shared" si="2"/>
        <v>0</v>
      </c>
      <c r="U27" s="19">
        <f t="shared" si="3"/>
        <v>23126.400000000001</v>
      </c>
      <c r="W27"/>
      <c r="X27"/>
      <c r="Y27"/>
      <c r="Z27"/>
      <c r="AA27" s="27"/>
      <c r="AB27"/>
      <c r="AC27" s="27"/>
      <c r="AD27"/>
      <c r="AE27"/>
      <c r="AF27"/>
      <c r="AG27"/>
      <c r="AH27"/>
      <c r="AI27" s="27"/>
    </row>
    <row r="28" spans="2:35" ht="15" x14ac:dyDescent="0.25">
      <c r="B28" s="15">
        <f t="shared" si="4"/>
        <v>11</v>
      </c>
      <c r="C28" s="36" t="s">
        <v>25</v>
      </c>
      <c r="D28" s="34" t="s">
        <v>38</v>
      </c>
      <c r="E28" s="16" t="s">
        <v>37</v>
      </c>
      <c r="F28" s="17" t="s">
        <v>28</v>
      </c>
      <c r="G28" s="17" t="s">
        <v>29</v>
      </c>
      <c r="H28" s="18">
        <v>14547.5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f t="shared" si="0"/>
        <v>0</v>
      </c>
      <c r="R28" s="18">
        <v>0</v>
      </c>
      <c r="S28" s="18">
        <f t="shared" si="1"/>
        <v>0</v>
      </c>
      <c r="T28" s="18">
        <f t="shared" si="2"/>
        <v>0</v>
      </c>
      <c r="U28" s="19">
        <f t="shared" si="3"/>
        <v>14547.5</v>
      </c>
      <c r="W28"/>
      <c r="X28"/>
      <c r="Y28"/>
      <c r="Z28"/>
      <c r="AA28" s="27"/>
      <c r="AB28"/>
      <c r="AC28" s="27"/>
      <c r="AD28"/>
      <c r="AE28"/>
      <c r="AF28"/>
      <c r="AG28"/>
      <c r="AH28"/>
      <c r="AI28" s="27"/>
    </row>
    <row r="29" spans="2:35" ht="15" x14ac:dyDescent="0.25">
      <c r="B29" s="15">
        <f t="shared" si="4"/>
        <v>12</v>
      </c>
      <c r="C29" s="36" t="s">
        <v>25</v>
      </c>
      <c r="D29" s="34" t="s">
        <v>39</v>
      </c>
      <c r="E29" s="16" t="s">
        <v>27</v>
      </c>
      <c r="F29" s="17" t="s">
        <v>28</v>
      </c>
      <c r="G29" s="17" t="s">
        <v>29</v>
      </c>
      <c r="H29" s="18">
        <v>14000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f t="shared" si="0"/>
        <v>0</v>
      </c>
      <c r="R29" s="18">
        <v>0</v>
      </c>
      <c r="S29" s="18">
        <f t="shared" si="1"/>
        <v>0</v>
      </c>
      <c r="T29" s="18">
        <f t="shared" si="2"/>
        <v>0</v>
      </c>
      <c r="U29" s="19">
        <f t="shared" si="3"/>
        <v>14000</v>
      </c>
      <c r="W29"/>
      <c r="X29"/>
      <c r="Y29"/>
      <c r="Z29"/>
      <c r="AA29" s="27"/>
      <c r="AB29"/>
      <c r="AC29" s="27"/>
      <c r="AD29"/>
      <c r="AE29"/>
      <c r="AF29"/>
      <c r="AG29"/>
      <c r="AH29"/>
      <c r="AI29" s="27"/>
    </row>
    <row r="30" spans="2:35" ht="15" x14ac:dyDescent="0.25">
      <c r="B30" s="15">
        <f t="shared" si="4"/>
        <v>13</v>
      </c>
      <c r="C30" s="36" t="s">
        <v>25</v>
      </c>
      <c r="D30" s="34" t="s">
        <v>40</v>
      </c>
      <c r="E30" s="16" t="s">
        <v>37</v>
      </c>
      <c r="F30" s="17" t="s">
        <v>28</v>
      </c>
      <c r="G30" s="17" t="s">
        <v>29</v>
      </c>
      <c r="H30" s="18">
        <v>14547.5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f t="shared" si="0"/>
        <v>0</v>
      </c>
      <c r="R30" s="18">
        <v>0</v>
      </c>
      <c r="S30" s="18">
        <f t="shared" si="1"/>
        <v>0</v>
      </c>
      <c r="T30" s="18">
        <f t="shared" si="2"/>
        <v>0</v>
      </c>
      <c r="U30" s="19">
        <f t="shared" si="3"/>
        <v>14547.5</v>
      </c>
      <c r="W30"/>
      <c r="X30"/>
      <c r="Y30"/>
      <c r="Z30"/>
      <c r="AA30" s="27"/>
      <c r="AB30"/>
      <c r="AC30" s="27"/>
      <c r="AD30"/>
      <c r="AE30"/>
      <c r="AF30"/>
      <c r="AG30"/>
      <c r="AH30"/>
      <c r="AI30" s="27"/>
    </row>
    <row r="31" spans="2:35" ht="15" x14ac:dyDescent="0.25">
      <c r="B31" s="15">
        <f t="shared" si="4"/>
        <v>14</v>
      </c>
      <c r="C31" s="36" t="s">
        <v>25</v>
      </c>
      <c r="D31" s="34" t="s">
        <v>41</v>
      </c>
      <c r="E31" s="16" t="s">
        <v>42</v>
      </c>
      <c r="F31" s="17" t="s">
        <v>28</v>
      </c>
      <c r="G31" s="17" t="s">
        <v>29</v>
      </c>
      <c r="H31" s="18">
        <v>30360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f t="shared" si="0"/>
        <v>0</v>
      </c>
      <c r="R31" s="18">
        <v>0</v>
      </c>
      <c r="S31" s="18">
        <f t="shared" si="1"/>
        <v>0</v>
      </c>
      <c r="T31" s="18">
        <f t="shared" si="2"/>
        <v>0</v>
      </c>
      <c r="U31" s="19">
        <f t="shared" si="3"/>
        <v>30360</v>
      </c>
      <c r="W31"/>
      <c r="X31"/>
      <c r="Y31"/>
      <c r="Z31"/>
      <c r="AA31" s="27"/>
      <c r="AB31"/>
      <c r="AC31" s="27"/>
      <c r="AD31"/>
      <c r="AE31"/>
      <c r="AF31"/>
      <c r="AG31"/>
      <c r="AH31"/>
      <c r="AI31" s="27"/>
    </row>
    <row r="32" spans="2:35" ht="15" x14ac:dyDescent="0.25">
      <c r="B32" s="15">
        <f t="shared" si="4"/>
        <v>15</v>
      </c>
      <c r="C32" s="36" t="s">
        <v>25</v>
      </c>
      <c r="D32" s="34" t="s">
        <v>43</v>
      </c>
      <c r="E32" s="16" t="s">
        <v>37</v>
      </c>
      <c r="F32" s="17" t="s">
        <v>28</v>
      </c>
      <c r="G32" s="17" t="s">
        <v>29</v>
      </c>
      <c r="H32" s="18">
        <v>14547.5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f t="shared" si="0"/>
        <v>0</v>
      </c>
      <c r="R32" s="18">
        <v>0</v>
      </c>
      <c r="S32" s="18">
        <f t="shared" si="1"/>
        <v>0</v>
      </c>
      <c r="T32" s="18">
        <f t="shared" si="2"/>
        <v>0</v>
      </c>
      <c r="U32" s="19">
        <f t="shared" si="3"/>
        <v>14547.5</v>
      </c>
      <c r="W32"/>
      <c r="X32"/>
      <c r="Y32"/>
      <c r="Z32"/>
      <c r="AA32" s="27"/>
      <c r="AB32"/>
      <c r="AC32" s="27"/>
      <c r="AD32"/>
      <c r="AE32"/>
      <c r="AF32"/>
      <c r="AG32"/>
      <c r="AH32"/>
      <c r="AI32" s="27"/>
    </row>
    <row r="33" spans="2:35" ht="15" x14ac:dyDescent="0.25">
      <c r="B33" s="15">
        <f t="shared" si="4"/>
        <v>16</v>
      </c>
      <c r="C33" s="36" t="s">
        <v>25</v>
      </c>
      <c r="D33" s="34" t="s">
        <v>44</v>
      </c>
      <c r="E33" s="16" t="s">
        <v>27</v>
      </c>
      <c r="F33" s="17" t="s">
        <v>28</v>
      </c>
      <c r="G33" s="17" t="s">
        <v>29</v>
      </c>
      <c r="H33" s="18">
        <v>14547.5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f t="shared" si="0"/>
        <v>0</v>
      </c>
      <c r="R33" s="18">
        <v>0</v>
      </c>
      <c r="S33" s="18">
        <f t="shared" si="1"/>
        <v>0</v>
      </c>
      <c r="T33" s="18">
        <f t="shared" si="2"/>
        <v>0</v>
      </c>
      <c r="U33" s="19">
        <f t="shared" si="3"/>
        <v>14547.5</v>
      </c>
      <c r="W33"/>
      <c r="X33"/>
      <c r="Y33"/>
      <c r="Z33"/>
      <c r="AA33" s="27"/>
      <c r="AB33"/>
      <c r="AC33" s="27"/>
      <c r="AD33"/>
      <c r="AE33"/>
      <c r="AF33"/>
      <c r="AG33"/>
      <c r="AH33"/>
      <c r="AI33" s="27"/>
    </row>
    <row r="34" spans="2:35" ht="15" x14ac:dyDescent="0.25">
      <c r="B34" s="15">
        <f t="shared" si="4"/>
        <v>17</v>
      </c>
      <c r="C34" s="36" t="s">
        <v>25</v>
      </c>
      <c r="D34" s="34" t="s">
        <v>45</v>
      </c>
      <c r="E34" s="16" t="s">
        <v>37</v>
      </c>
      <c r="F34" s="17" t="s">
        <v>28</v>
      </c>
      <c r="G34" s="17" t="s">
        <v>29</v>
      </c>
      <c r="H34" s="18">
        <v>14547.5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f t="shared" si="0"/>
        <v>0</v>
      </c>
      <c r="R34" s="18">
        <v>0</v>
      </c>
      <c r="S34" s="18">
        <f t="shared" si="1"/>
        <v>0</v>
      </c>
      <c r="T34" s="18">
        <f t="shared" si="2"/>
        <v>0</v>
      </c>
      <c r="U34" s="19">
        <f t="shared" si="3"/>
        <v>14547.5</v>
      </c>
      <c r="W34"/>
      <c r="X34"/>
      <c r="Y34"/>
      <c r="Z34"/>
      <c r="AA34" s="27"/>
      <c r="AB34"/>
      <c r="AC34" s="27"/>
      <c r="AD34"/>
      <c r="AE34"/>
      <c r="AF34"/>
      <c r="AG34"/>
      <c r="AH34"/>
      <c r="AI34" s="27"/>
    </row>
    <row r="35" spans="2:35" ht="15" x14ac:dyDescent="0.25">
      <c r="B35" s="15">
        <f t="shared" si="4"/>
        <v>18</v>
      </c>
      <c r="C35" s="36" t="s">
        <v>25</v>
      </c>
      <c r="D35" s="34" t="s">
        <v>46</v>
      </c>
      <c r="E35" s="16" t="s">
        <v>27</v>
      </c>
      <c r="F35" s="17" t="s">
        <v>28</v>
      </c>
      <c r="G35" s="17" t="s">
        <v>29</v>
      </c>
      <c r="H35" s="18">
        <v>14547.5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f t="shared" si="0"/>
        <v>0</v>
      </c>
      <c r="R35" s="18">
        <v>0</v>
      </c>
      <c r="S35" s="18">
        <f t="shared" si="1"/>
        <v>0</v>
      </c>
      <c r="T35" s="18">
        <f t="shared" si="2"/>
        <v>0</v>
      </c>
      <c r="U35" s="19">
        <f t="shared" si="3"/>
        <v>14547.5</v>
      </c>
      <c r="W35"/>
      <c r="X35"/>
      <c r="Y35"/>
      <c r="Z35"/>
      <c r="AA35" s="27"/>
      <c r="AB35"/>
      <c r="AC35" s="27"/>
      <c r="AD35"/>
      <c r="AE35"/>
      <c r="AF35"/>
      <c r="AG35"/>
      <c r="AH35"/>
      <c r="AI35" s="27"/>
    </row>
    <row r="36" spans="2:35" ht="15" x14ac:dyDescent="0.25">
      <c r="B36" s="15">
        <f t="shared" si="4"/>
        <v>19</v>
      </c>
      <c r="C36" s="36" t="s">
        <v>25</v>
      </c>
      <c r="D36" s="34" t="s">
        <v>47</v>
      </c>
      <c r="E36" s="16" t="s">
        <v>37</v>
      </c>
      <c r="F36" s="17" t="s">
        <v>28</v>
      </c>
      <c r="G36" s="17" t="s">
        <v>29</v>
      </c>
      <c r="H36" s="18">
        <v>14547.5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f t="shared" si="0"/>
        <v>0</v>
      </c>
      <c r="R36" s="18">
        <v>0</v>
      </c>
      <c r="S36" s="18">
        <f t="shared" si="1"/>
        <v>0</v>
      </c>
      <c r="T36" s="18">
        <f t="shared" si="2"/>
        <v>0</v>
      </c>
      <c r="U36" s="19">
        <f>H36</f>
        <v>14547.5</v>
      </c>
      <c r="W36"/>
      <c r="X36"/>
      <c r="Y36"/>
      <c r="Z36"/>
      <c r="AA36" s="27"/>
      <c r="AB36"/>
      <c r="AC36" s="27"/>
      <c r="AD36"/>
      <c r="AE36"/>
      <c r="AF36"/>
      <c r="AG36"/>
      <c r="AH36"/>
      <c r="AI36" s="27"/>
    </row>
    <row r="37" spans="2:35" ht="15" x14ac:dyDescent="0.25">
      <c r="B37" s="15">
        <f t="shared" si="4"/>
        <v>20</v>
      </c>
      <c r="C37" s="36" t="s">
        <v>25</v>
      </c>
      <c r="D37" s="34" t="s">
        <v>68</v>
      </c>
      <c r="E37" s="16" t="s">
        <v>27</v>
      </c>
      <c r="F37" s="17" t="s">
        <v>28</v>
      </c>
      <c r="G37" s="17" t="s">
        <v>29</v>
      </c>
      <c r="H37" s="18">
        <v>14547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f t="shared" si="0"/>
        <v>0</v>
      </c>
      <c r="R37" s="18">
        <v>0</v>
      </c>
      <c r="S37" s="18">
        <f t="shared" si="1"/>
        <v>0</v>
      </c>
      <c r="T37" s="18">
        <f t="shared" si="2"/>
        <v>0</v>
      </c>
      <c r="U37" s="19">
        <f t="shared" ref="U37:U38" si="5">H37</f>
        <v>14547</v>
      </c>
      <c r="W37"/>
      <c r="X37"/>
      <c r="Y37"/>
      <c r="Z37"/>
      <c r="AA37" s="27"/>
      <c r="AB37"/>
      <c r="AC37" s="27"/>
      <c r="AD37"/>
      <c r="AE37"/>
      <c r="AF37"/>
      <c r="AG37"/>
      <c r="AH37"/>
      <c r="AI37" s="27"/>
    </row>
    <row r="38" spans="2:35" ht="15" x14ac:dyDescent="0.25">
      <c r="B38" s="15">
        <f t="shared" si="4"/>
        <v>21</v>
      </c>
      <c r="C38" s="36" t="s">
        <v>25</v>
      </c>
      <c r="D38" s="34" t="s">
        <v>70</v>
      </c>
      <c r="E38" s="16" t="s">
        <v>27</v>
      </c>
      <c r="F38" s="17" t="s">
        <v>28</v>
      </c>
      <c r="G38" s="17" t="s">
        <v>29</v>
      </c>
      <c r="H38" s="18">
        <v>14547.5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v>0</v>
      </c>
      <c r="Q38" s="18">
        <f t="shared" si="0"/>
        <v>0</v>
      </c>
      <c r="R38" s="18">
        <v>0</v>
      </c>
      <c r="S38" s="18">
        <f t="shared" si="1"/>
        <v>0</v>
      </c>
      <c r="T38" s="18">
        <f t="shared" si="2"/>
        <v>0</v>
      </c>
      <c r="U38" s="19">
        <f t="shared" si="5"/>
        <v>14547.5</v>
      </c>
      <c r="W38"/>
      <c r="X38"/>
      <c r="Y38"/>
      <c r="Z38"/>
      <c r="AA38" s="27"/>
      <c r="AB38"/>
      <c r="AC38" s="27"/>
      <c r="AD38"/>
      <c r="AE38"/>
      <c r="AF38"/>
      <c r="AG38"/>
      <c r="AH38"/>
      <c r="AI38" s="27"/>
    </row>
    <row r="39" spans="2:35" ht="15" x14ac:dyDescent="0.25">
      <c r="B39" s="15">
        <f t="shared" si="4"/>
        <v>22</v>
      </c>
      <c r="C39" s="36" t="s">
        <v>78</v>
      </c>
      <c r="D39" s="34" t="s">
        <v>76</v>
      </c>
      <c r="E39" s="16" t="s">
        <v>75</v>
      </c>
      <c r="F39" s="17" t="s">
        <v>28</v>
      </c>
      <c r="G39" s="17" t="s">
        <v>29</v>
      </c>
      <c r="H39" s="18">
        <v>22000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f t="shared" si="0"/>
        <v>0</v>
      </c>
      <c r="R39" s="18">
        <v>3815.51</v>
      </c>
      <c r="S39" s="18">
        <f>0+R39</f>
        <v>3815.51</v>
      </c>
      <c r="T39" s="18">
        <f t="shared" si="2"/>
        <v>0</v>
      </c>
      <c r="U39" s="19">
        <f>H39-S39</f>
        <v>18184.489999999998</v>
      </c>
      <c r="W39"/>
      <c r="X39"/>
      <c r="Y39"/>
      <c r="Z39"/>
      <c r="AA39" s="27"/>
      <c r="AB39"/>
      <c r="AC39" s="27"/>
      <c r="AD39"/>
      <c r="AE39"/>
      <c r="AF39"/>
      <c r="AG39"/>
      <c r="AH39"/>
      <c r="AI39" s="27"/>
    </row>
    <row r="40" spans="2:35" ht="15" x14ac:dyDescent="0.25">
      <c r="B40" s="15">
        <f t="shared" si="4"/>
        <v>23</v>
      </c>
      <c r="C40" s="36" t="s">
        <v>78</v>
      </c>
      <c r="D40" s="34" t="s">
        <v>77</v>
      </c>
      <c r="E40" s="16" t="s">
        <v>75</v>
      </c>
      <c r="F40" s="17" t="s">
        <v>28</v>
      </c>
      <c r="G40" s="17" t="s">
        <v>29</v>
      </c>
      <c r="H40" s="18">
        <v>22000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8">
        <v>0</v>
      </c>
      <c r="Q40" s="18">
        <f t="shared" si="0"/>
        <v>0</v>
      </c>
      <c r="R40" s="18">
        <v>5684.99</v>
      </c>
      <c r="S40" s="18">
        <f>0+R40</f>
        <v>5684.99</v>
      </c>
      <c r="T40" s="18">
        <f t="shared" si="2"/>
        <v>0</v>
      </c>
      <c r="U40" s="19">
        <f t="shared" ref="U40:U41" si="6">H40-S40</f>
        <v>16315.01</v>
      </c>
      <c r="W40"/>
      <c r="X40"/>
      <c r="Y40"/>
      <c r="Z40"/>
      <c r="AA40" s="27"/>
      <c r="AB40"/>
      <c r="AC40" s="27"/>
      <c r="AD40"/>
      <c r="AE40"/>
      <c r="AF40"/>
      <c r="AG40"/>
      <c r="AH40"/>
      <c r="AI40" s="27"/>
    </row>
    <row r="41" spans="2:35" ht="15" x14ac:dyDescent="0.25">
      <c r="B41" s="15">
        <f t="shared" si="4"/>
        <v>24</v>
      </c>
      <c r="C41" s="36" t="s">
        <v>78</v>
      </c>
      <c r="D41" s="34" t="s">
        <v>74</v>
      </c>
      <c r="E41" s="16" t="s">
        <v>75</v>
      </c>
      <c r="F41" s="17" t="s">
        <v>28</v>
      </c>
      <c r="G41" s="17" t="s">
        <v>29</v>
      </c>
      <c r="H41" s="18">
        <v>22000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f t="shared" si="0"/>
        <v>0</v>
      </c>
      <c r="R41" s="18">
        <v>0</v>
      </c>
      <c r="S41" s="18">
        <f t="shared" ref="S41" si="7">+K41+N41+P41+R41+I41+J41</f>
        <v>0</v>
      </c>
      <c r="T41" s="18">
        <f t="shared" si="2"/>
        <v>0</v>
      </c>
      <c r="U41" s="19">
        <f t="shared" si="6"/>
        <v>22000</v>
      </c>
      <c r="W41"/>
      <c r="X41"/>
      <c r="Y41"/>
      <c r="Z41"/>
      <c r="AA41" s="27"/>
      <c r="AB41"/>
      <c r="AC41" s="27"/>
      <c r="AD41"/>
      <c r="AE41"/>
      <c r="AF41"/>
      <c r="AG41"/>
      <c r="AH41"/>
      <c r="AI41" s="27"/>
    </row>
    <row r="42" spans="2:35" ht="15" x14ac:dyDescent="0.25">
      <c r="B42" s="33">
        <v>25</v>
      </c>
      <c r="C42" s="36" t="s">
        <v>78</v>
      </c>
      <c r="D42" s="34" t="s">
        <v>80</v>
      </c>
      <c r="E42" s="16" t="s">
        <v>75</v>
      </c>
      <c r="F42" s="17" t="s">
        <v>28</v>
      </c>
      <c r="G42" s="17" t="s">
        <v>29</v>
      </c>
      <c r="H42" s="28">
        <v>14547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f t="shared" ref="Q42" si="8">K42+L42+M42+N42+O42</f>
        <v>0</v>
      </c>
      <c r="R42" s="18">
        <v>0</v>
      </c>
      <c r="S42" s="18">
        <v>0</v>
      </c>
      <c r="T42" s="18">
        <f t="shared" ref="T42" si="9">+O42+M42+L42</f>
        <v>0</v>
      </c>
      <c r="U42" s="19">
        <f t="shared" ref="U42" si="10">H42-S42</f>
        <v>14547</v>
      </c>
      <c r="W42"/>
      <c r="X42"/>
      <c r="Y42"/>
      <c r="Z42"/>
      <c r="AA42" s="27"/>
      <c r="AB42"/>
      <c r="AC42" s="27"/>
      <c r="AD42"/>
      <c r="AE42"/>
      <c r="AF42"/>
      <c r="AG42"/>
      <c r="AH42"/>
      <c r="AI42" s="27"/>
    </row>
    <row r="43" spans="2:35" ht="15" x14ac:dyDescent="0.25">
      <c r="B43" s="20"/>
      <c r="C43" s="37" t="s">
        <v>48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2"/>
      <c r="W43"/>
      <c r="X43"/>
      <c r="Y43"/>
      <c r="Z43"/>
      <c r="AA43" s="27"/>
      <c r="AB43"/>
      <c r="AC43" s="27"/>
      <c r="AD43"/>
      <c r="AE43"/>
      <c r="AF43"/>
      <c r="AG43"/>
      <c r="AH43"/>
      <c r="AI43" s="27"/>
    </row>
    <row r="44" spans="2:35" ht="15" x14ac:dyDescent="0.25">
      <c r="B44" s="15">
        <v>26</v>
      </c>
      <c r="C44" s="38" t="s">
        <v>49</v>
      </c>
      <c r="D44" s="34" t="s">
        <v>50</v>
      </c>
      <c r="E44" s="16" t="s">
        <v>51</v>
      </c>
      <c r="F44" s="17" t="s">
        <v>28</v>
      </c>
      <c r="G44" s="17" t="s">
        <v>29</v>
      </c>
      <c r="H44" s="18">
        <v>23000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f>K44+L44+M44+N44+O44</f>
        <v>0</v>
      </c>
      <c r="R44" s="18">
        <v>0</v>
      </c>
      <c r="S44" s="18">
        <f>+K44+N44+P44+R44+I44+J44</f>
        <v>0</v>
      </c>
      <c r="T44" s="18">
        <f>+O44+M44+L44</f>
        <v>0</v>
      </c>
      <c r="U44" s="19">
        <f>H44</f>
        <v>23000</v>
      </c>
      <c r="W44"/>
      <c r="X44"/>
      <c r="Y44"/>
      <c r="Z44"/>
      <c r="AA44" s="27"/>
      <c r="AB44"/>
      <c r="AC44" s="27"/>
      <c r="AD44"/>
      <c r="AE44"/>
      <c r="AF44"/>
      <c r="AG44"/>
      <c r="AH44"/>
      <c r="AI44" s="27"/>
    </row>
    <row r="45" spans="2:35" ht="15" x14ac:dyDescent="0.25">
      <c r="B45" s="15">
        <f>B44+1</f>
        <v>27</v>
      </c>
      <c r="C45" s="38" t="s">
        <v>49</v>
      </c>
      <c r="D45" s="34" t="s">
        <v>52</v>
      </c>
      <c r="E45" s="16" t="s">
        <v>27</v>
      </c>
      <c r="F45" s="17" t="s">
        <v>28</v>
      </c>
      <c r="G45" s="17" t="s">
        <v>29</v>
      </c>
      <c r="H45" s="18">
        <v>14547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f>K45+L45+M45+N45+O45</f>
        <v>0</v>
      </c>
      <c r="R45" s="18">
        <v>0</v>
      </c>
      <c r="S45" s="18">
        <f>+K45+N45+P45+R45+I45+J45</f>
        <v>0</v>
      </c>
      <c r="T45" s="18">
        <f>+O45+M45+L45</f>
        <v>0</v>
      </c>
      <c r="U45" s="19">
        <f>H45</f>
        <v>14547</v>
      </c>
      <c r="W45"/>
      <c r="X45"/>
      <c r="Y45"/>
      <c r="Z45"/>
      <c r="AA45" s="27"/>
      <c r="AB45"/>
      <c r="AC45" s="27"/>
      <c r="AD45"/>
      <c r="AE45"/>
      <c r="AF45"/>
      <c r="AG45"/>
      <c r="AH45"/>
      <c r="AI45" s="27"/>
    </row>
    <row r="46" spans="2:35" ht="15" x14ac:dyDescent="0.25">
      <c r="B46" s="15">
        <f>B45+1</f>
        <v>28</v>
      </c>
      <c r="C46" s="38" t="s">
        <v>49</v>
      </c>
      <c r="D46" s="34" t="s">
        <v>53</v>
      </c>
      <c r="E46" s="16" t="s">
        <v>27</v>
      </c>
      <c r="F46" s="17" t="s">
        <v>28</v>
      </c>
      <c r="G46" s="17" t="s">
        <v>29</v>
      </c>
      <c r="H46" s="18">
        <v>14000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f>K46+L46+M46+N46+O46</f>
        <v>0</v>
      </c>
      <c r="R46" s="18">
        <v>0</v>
      </c>
      <c r="S46" s="18">
        <f>+K46+N46+P46+R46+I46+J46</f>
        <v>0</v>
      </c>
      <c r="T46" s="18">
        <f>+O46+M46+L46</f>
        <v>0</v>
      </c>
      <c r="U46" s="19">
        <f>H46</f>
        <v>14000</v>
      </c>
      <c r="W46"/>
      <c r="X46"/>
      <c r="Y46"/>
      <c r="Z46"/>
      <c r="AA46" s="27"/>
      <c r="AB46"/>
      <c r="AC46" s="27"/>
      <c r="AD46"/>
      <c r="AE46"/>
      <c r="AF46"/>
      <c r="AG46"/>
      <c r="AH46"/>
      <c r="AI46" s="27"/>
    </row>
    <row r="47" spans="2:35" ht="15" x14ac:dyDescent="0.25">
      <c r="B47" s="15">
        <f>B46+1</f>
        <v>29</v>
      </c>
      <c r="C47" s="38" t="s">
        <v>71</v>
      </c>
      <c r="D47" s="34" t="s">
        <v>73</v>
      </c>
      <c r="E47" s="16" t="s">
        <v>27</v>
      </c>
      <c r="F47" s="17" t="s">
        <v>28</v>
      </c>
      <c r="G47" s="17" t="s">
        <v>29</v>
      </c>
      <c r="H47" s="18">
        <v>14547.5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v>0</v>
      </c>
      <c r="Q47" s="18">
        <f>K47+L47+M47+N47+O47</f>
        <v>0</v>
      </c>
      <c r="R47" s="18">
        <v>0</v>
      </c>
      <c r="S47" s="18">
        <f>+K47+N47+P47+R47+I47+J47</f>
        <v>0</v>
      </c>
      <c r="T47" s="18">
        <f>+O47+M47+L47</f>
        <v>0</v>
      </c>
      <c r="U47" s="19">
        <f>H47</f>
        <v>14547.5</v>
      </c>
      <c r="W47"/>
      <c r="X47"/>
      <c r="Y47"/>
      <c r="Z47"/>
      <c r="AA47" s="27"/>
      <c r="AB47"/>
      <c r="AC47" s="27"/>
      <c r="AD47"/>
      <c r="AE47"/>
      <c r="AF47"/>
      <c r="AG47"/>
      <c r="AH47"/>
      <c r="AI47" s="27"/>
    </row>
    <row r="48" spans="2:35" ht="15" x14ac:dyDescent="0.25">
      <c r="B48" s="20"/>
      <c r="C48" s="37" t="s">
        <v>54</v>
      </c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2"/>
      <c r="W48"/>
      <c r="X48"/>
      <c r="Y48"/>
      <c r="Z48"/>
      <c r="AA48" s="27"/>
      <c r="AB48"/>
      <c r="AC48" s="27"/>
      <c r="AD48"/>
      <c r="AE48"/>
      <c r="AF48"/>
      <c r="AG48"/>
      <c r="AH48"/>
      <c r="AI48" s="27"/>
    </row>
    <row r="49" spans="2:35" ht="15" x14ac:dyDescent="0.25">
      <c r="B49" s="15">
        <f>1+B47</f>
        <v>30</v>
      </c>
      <c r="C49" s="38" t="s">
        <v>49</v>
      </c>
      <c r="D49" s="34" t="s">
        <v>55</v>
      </c>
      <c r="E49" s="16" t="s">
        <v>27</v>
      </c>
      <c r="F49" s="17" t="s">
        <v>28</v>
      </c>
      <c r="G49" s="17" t="s">
        <v>29</v>
      </c>
      <c r="H49" s="18">
        <v>14547.5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f>K49+L49+M49+N49+O49</f>
        <v>0</v>
      </c>
      <c r="R49" s="18">
        <v>0</v>
      </c>
      <c r="S49" s="18">
        <f>+K49+N49+P49+R49+I49+J49</f>
        <v>0</v>
      </c>
      <c r="T49" s="18">
        <f>+O49+M49+L49</f>
        <v>0</v>
      </c>
      <c r="U49" s="19">
        <f>H49</f>
        <v>14547.5</v>
      </c>
      <c r="W49"/>
      <c r="X49"/>
      <c r="Y49"/>
      <c r="Z49"/>
      <c r="AA49" s="27"/>
      <c r="AB49"/>
      <c r="AC49" s="27"/>
      <c r="AD49"/>
      <c r="AE49"/>
      <c r="AF49"/>
      <c r="AG49"/>
      <c r="AH49"/>
      <c r="AI49" s="27"/>
    </row>
    <row r="50" spans="2:35" ht="15" x14ac:dyDescent="0.25">
      <c r="B50" s="15">
        <f>B49+1</f>
        <v>31</v>
      </c>
      <c r="C50" s="38" t="s">
        <v>49</v>
      </c>
      <c r="D50" s="34" t="s">
        <v>56</v>
      </c>
      <c r="E50" s="16" t="s">
        <v>27</v>
      </c>
      <c r="F50" s="17" t="s">
        <v>28</v>
      </c>
      <c r="G50" s="17" t="s">
        <v>29</v>
      </c>
      <c r="H50" s="18">
        <v>14547.5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f>K50+L50+M50+N50+O50</f>
        <v>0</v>
      </c>
      <c r="R50" s="18">
        <v>0</v>
      </c>
      <c r="S50" s="18">
        <f>+K50+N50+P50+R50+I50+J50</f>
        <v>0</v>
      </c>
      <c r="T50" s="18">
        <f>+O50+M50+L50</f>
        <v>0</v>
      </c>
      <c r="U50" s="19">
        <f>H50</f>
        <v>14547.5</v>
      </c>
      <c r="W50"/>
      <c r="X50"/>
      <c r="Y50"/>
      <c r="Z50"/>
      <c r="AA50" s="27"/>
      <c r="AB50"/>
      <c r="AC50" s="27"/>
      <c r="AD50"/>
      <c r="AE50"/>
      <c r="AF50"/>
      <c r="AG50"/>
      <c r="AH50"/>
      <c r="AI50" s="27"/>
    </row>
    <row r="51" spans="2:35" ht="15" x14ac:dyDescent="0.25">
      <c r="B51" s="20"/>
      <c r="C51" s="37" t="s">
        <v>57</v>
      </c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2"/>
      <c r="W51"/>
      <c r="X51"/>
      <c r="Y51"/>
      <c r="Z51"/>
      <c r="AA51" s="27"/>
      <c r="AB51"/>
      <c r="AC51" s="27"/>
      <c r="AD51"/>
      <c r="AE51"/>
      <c r="AF51"/>
      <c r="AG51"/>
      <c r="AH51"/>
      <c r="AI51" s="27"/>
    </row>
    <row r="52" spans="2:35" ht="15" x14ac:dyDescent="0.25">
      <c r="B52" s="15">
        <f>B50+1</f>
        <v>32</v>
      </c>
      <c r="C52" s="38" t="s">
        <v>49</v>
      </c>
      <c r="D52" s="34" t="s">
        <v>58</v>
      </c>
      <c r="E52" s="16" t="s">
        <v>27</v>
      </c>
      <c r="F52" s="17" t="s">
        <v>28</v>
      </c>
      <c r="G52" s="17" t="s">
        <v>29</v>
      </c>
      <c r="H52" s="18">
        <v>14547.5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f>K52+L52+M52+N52+O52</f>
        <v>0</v>
      </c>
      <c r="R52" s="18">
        <v>0</v>
      </c>
      <c r="S52" s="18">
        <f>+K52+N52+P52+R52+I52+J52</f>
        <v>0</v>
      </c>
      <c r="T52" s="18">
        <f>+O52+M52+L52</f>
        <v>0</v>
      </c>
      <c r="U52" s="19">
        <f>H52</f>
        <v>14547.5</v>
      </c>
      <c r="W52"/>
      <c r="X52"/>
      <c r="Y52"/>
      <c r="Z52"/>
      <c r="AA52" s="27"/>
      <c r="AB52"/>
      <c r="AC52" s="27"/>
      <c r="AD52"/>
      <c r="AE52"/>
      <c r="AF52"/>
      <c r="AG52"/>
      <c r="AH52"/>
      <c r="AI52" s="27"/>
    </row>
    <row r="53" spans="2:35" ht="15" x14ac:dyDescent="0.25">
      <c r="B53" s="15">
        <f>B52+1</f>
        <v>33</v>
      </c>
      <c r="C53" s="38" t="s">
        <v>49</v>
      </c>
      <c r="D53" s="34" t="s">
        <v>59</v>
      </c>
      <c r="E53" s="16" t="s">
        <v>27</v>
      </c>
      <c r="F53" s="17" t="s">
        <v>28</v>
      </c>
      <c r="G53" s="17" t="s">
        <v>29</v>
      </c>
      <c r="H53" s="18">
        <v>14547.5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Q53" s="18">
        <f>K53+L53+M53+N53+O53</f>
        <v>0</v>
      </c>
      <c r="R53" s="18">
        <v>0</v>
      </c>
      <c r="S53" s="18">
        <f>+K53+N53+P53+R53+I53+J53</f>
        <v>0</v>
      </c>
      <c r="T53" s="18">
        <f>+O53+M53+L53</f>
        <v>0</v>
      </c>
      <c r="U53" s="19">
        <f>H53</f>
        <v>14547.5</v>
      </c>
      <c r="W53"/>
      <c r="X53"/>
      <c r="Y53"/>
      <c r="Z53"/>
      <c r="AA53" s="27"/>
      <c r="AB53"/>
      <c r="AC53" s="27"/>
      <c r="AD53"/>
      <c r="AE53"/>
      <c r="AF53"/>
      <c r="AG53"/>
      <c r="AH53"/>
      <c r="AI53" s="27"/>
    </row>
    <row r="54" spans="2:35" ht="15" x14ac:dyDescent="0.25">
      <c r="B54" s="15">
        <f t="shared" ref="B54:B55" si="11">B53+1</f>
        <v>34</v>
      </c>
      <c r="C54" s="38" t="s">
        <v>49</v>
      </c>
      <c r="D54" s="34" t="s">
        <v>60</v>
      </c>
      <c r="E54" s="16" t="s">
        <v>27</v>
      </c>
      <c r="F54" s="17" t="s">
        <v>28</v>
      </c>
      <c r="G54" s="17" t="s">
        <v>29</v>
      </c>
      <c r="H54" s="18">
        <v>14547.5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f>K54+L54+M54+N54+O54</f>
        <v>0</v>
      </c>
      <c r="R54" s="18">
        <v>0</v>
      </c>
      <c r="S54" s="18">
        <f>+K54+N54+P54+R54+I54+J54</f>
        <v>0</v>
      </c>
      <c r="T54" s="18">
        <f>+O54+M54+L54</f>
        <v>0</v>
      </c>
      <c r="U54" s="19">
        <f>H54</f>
        <v>14547.5</v>
      </c>
      <c r="W54"/>
      <c r="X54"/>
      <c r="Y54"/>
      <c r="Z54"/>
      <c r="AA54" s="27"/>
      <c r="AB54"/>
      <c r="AC54" s="27"/>
      <c r="AD54"/>
      <c r="AE54"/>
      <c r="AF54"/>
      <c r="AG54"/>
      <c r="AH54"/>
      <c r="AI54" s="27"/>
    </row>
    <row r="55" spans="2:35" x14ac:dyDescent="0.2">
      <c r="B55" s="15">
        <f t="shared" si="11"/>
        <v>35</v>
      </c>
      <c r="C55" s="38" t="s">
        <v>49</v>
      </c>
      <c r="D55" s="34" t="s">
        <v>61</v>
      </c>
      <c r="E55" s="16" t="s">
        <v>27</v>
      </c>
      <c r="F55" s="17" t="s">
        <v>28</v>
      </c>
      <c r="G55" s="17" t="s">
        <v>29</v>
      </c>
      <c r="H55" s="18">
        <v>14547.5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v>0</v>
      </c>
      <c r="Q55" s="18">
        <f>K55+L55+M55+N55+O55</f>
        <v>0</v>
      </c>
      <c r="R55" s="18">
        <v>0</v>
      </c>
      <c r="S55" s="18">
        <f>+K55+N55+P55+R55+I55+J55</f>
        <v>0</v>
      </c>
      <c r="T55" s="18">
        <f>+O55+M55+L55</f>
        <v>0</v>
      </c>
      <c r="U55" s="19">
        <f>H55</f>
        <v>14547.5</v>
      </c>
    </row>
    <row r="56" spans="2:35" x14ac:dyDescent="0.2">
      <c r="B56" s="20"/>
      <c r="C56" s="37" t="s">
        <v>62</v>
      </c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2"/>
    </row>
    <row r="57" spans="2:35" x14ac:dyDescent="0.2">
      <c r="B57" s="15">
        <f>B55+1</f>
        <v>36</v>
      </c>
      <c r="C57" s="38" t="s">
        <v>71</v>
      </c>
      <c r="D57" s="34" t="s">
        <v>63</v>
      </c>
      <c r="E57" s="16" t="s">
        <v>27</v>
      </c>
      <c r="F57" s="17" t="s">
        <v>28</v>
      </c>
      <c r="G57" s="17" t="s">
        <v>29</v>
      </c>
      <c r="H57" s="18">
        <v>14547.5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f>K57+L57+M57+N57+O57</f>
        <v>0</v>
      </c>
      <c r="R57" s="18">
        <v>0</v>
      </c>
      <c r="S57" s="18">
        <f>+K57+N57+P57+R57+I57+J57</f>
        <v>0</v>
      </c>
      <c r="T57" s="18">
        <f>+O57+M57+L57</f>
        <v>0</v>
      </c>
      <c r="U57" s="19">
        <f>H57</f>
        <v>14547.5</v>
      </c>
    </row>
    <row r="58" spans="2:35" ht="15" x14ac:dyDescent="0.25">
      <c r="B58" s="15">
        <f>B57+1</f>
        <v>37</v>
      </c>
      <c r="C58" s="38" t="s">
        <v>71</v>
      </c>
      <c r="D58" s="34" t="s">
        <v>69</v>
      </c>
      <c r="E58" s="16" t="s">
        <v>27</v>
      </c>
      <c r="F58" s="17" t="s">
        <v>28</v>
      </c>
      <c r="G58" s="17" t="s">
        <v>29</v>
      </c>
      <c r="H58" s="28">
        <v>14547.5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v>0</v>
      </c>
      <c r="Q58" s="18">
        <f>K58+L58+M58+N58+O58</f>
        <v>0</v>
      </c>
      <c r="R58" s="18">
        <v>0</v>
      </c>
      <c r="S58" s="18">
        <f>+K58+N58+P58+R58+I58+J58</f>
        <v>0</v>
      </c>
      <c r="T58" s="18">
        <f>+O58+M58+L58</f>
        <v>0</v>
      </c>
      <c r="U58" s="19">
        <f>H58</f>
        <v>14547.5</v>
      </c>
      <c r="V58" s="27"/>
    </row>
    <row r="59" spans="2:35" x14ac:dyDescent="0.2">
      <c r="B59" s="23"/>
      <c r="C59" s="35"/>
      <c r="D59" s="24"/>
      <c r="E59" s="24"/>
      <c r="F59" s="40" t="s">
        <v>64</v>
      </c>
      <c r="G59" s="40"/>
      <c r="H59" s="25">
        <f>SUM(H18:H58)</f>
        <v>592361.9</v>
      </c>
      <c r="I59" s="25">
        <f t="shared" ref="I59:Q59" si="12">SUM(I18:I57)</f>
        <v>0</v>
      </c>
      <c r="J59" s="25">
        <f t="shared" si="12"/>
        <v>0</v>
      </c>
      <c r="K59" s="25">
        <f t="shared" si="12"/>
        <v>0</v>
      </c>
      <c r="L59" s="25">
        <f t="shared" si="12"/>
        <v>0</v>
      </c>
      <c r="M59" s="25">
        <f t="shared" si="12"/>
        <v>0</v>
      </c>
      <c r="N59" s="25">
        <f t="shared" si="12"/>
        <v>0</v>
      </c>
      <c r="O59" s="25">
        <f t="shared" si="12"/>
        <v>0</v>
      </c>
      <c r="P59" s="25">
        <f t="shared" si="12"/>
        <v>0</v>
      </c>
      <c r="Q59" s="25">
        <f t="shared" si="12"/>
        <v>0</v>
      </c>
      <c r="R59" s="25">
        <f>SUM(R18:R58)</f>
        <v>9500.5</v>
      </c>
      <c r="S59" s="25">
        <f>SUM(S18:S58)</f>
        <v>9500.5</v>
      </c>
      <c r="T59" s="25">
        <f>SUM(T18:T57)</f>
        <v>0</v>
      </c>
      <c r="U59" s="25">
        <f>SUM(U18:U58)</f>
        <v>582861.4</v>
      </c>
    </row>
  </sheetData>
  <mergeCells count="23">
    <mergeCell ref="B10:U10"/>
    <mergeCell ref="B11:U11"/>
    <mergeCell ref="B13:U13"/>
    <mergeCell ref="B14:B16"/>
    <mergeCell ref="C14:C16"/>
    <mergeCell ref="D14:D16"/>
    <mergeCell ref="E14:E16"/>
    <mergeCell ref="F14:F16"/>
    <mergeCell ref="G14:G16"/>
    <mergeCell ref="H14:H16"/>
    <mergeCell ref="U14:U16"/>
    <mergeCell ref="K15:L15"/>
    <mergeCell ref="N15:O15"/>
    <mergeCell ref="P15:P16"/>
    <mergeCell ref="Q15:Q16"/>
    <mergeCell ref="R15:R16"/>
    <mergeCell ref="S15:S16"/>
    <mergeCell ref="T15:T16"/>
    <mergeCell ref="F59:G59"/>
    <mergeCell ref="I14:I16"/>
    <mergeCell ref="J14:J16"/>
    <mergeCell ref="K14:Q14"/>
    <mergeCell ref="S14:T14"/>
  </mergeCells>
  <conditionalFormatting sqref="D59">
    <cfRule type="duplicateValues" dxfId="1" priority="2"/>
  </conditionalFormatting>
  <conditionalFormatting sqref="W18:W54 D18:D58">
    <cfRule type="duplicateValues" dxfId="0" priority="3"/>
  </conditionalFormatting>
  <pageMargins left="0.11811023622047245" right="0.31496062992125984" top="0.74803149606299213" bottom="0.74803149606299213" header="0.31496062992125984" footer="0.31496062992125984"/>
  <pageSetup paperSize="5" scale="5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noviembre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jose rosario</cp:lastModifiedBy>
  <cp:lastPrinted>2023-12-11T12:32:47Z</cp:lastPrinted>
  <dcterms:created xsi:type="dcterms:W3CDTF">2022-02-17T13:39:54Z</dcterms:created>
  <dcterms:modified xsi:type="dcterms:W3CDTF">2023-12-14T20:04:55Z</dcterms:modified>
</cp:coreProperties>
</file>