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jose.rosariob\Desktop\OIA OCTUBRE 2023\noviembre\"/>
    </mc:Choice>
  </mc:AlternateContent>
  <xr:revisionPtr revIDLastSave="0" documentId="13_ncr:1_{B5088D56-AD6C-4973-BB28-4A623566F37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NOVIEMBRE 2023" sheetId="15" r:id="rId1"/>
  </sheets>
  <definedNames>
    <definedName name="_xlnm._FilterDatabase" localSheetId="0" hidden="1">'NOVIEMBRE 2023'!$B$17:$W$91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15" l="1"/>
  <c r="B21" i="15" s="1"/>
  <c r="B22" i="15" s="1"/>
  <c r="B23" i="15" s="1"/>
  <c r="B24" i="15" s="1"/>
  <c r="B25" i="15" s="1"/>
  <c r="B26" i="15" s="1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B43" i="15" s="1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B60" i="15" s="1"/>
  <c r="B61" i="15" s="1"/>
  <c r="B62" i="15" s="1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B74" i="15" s="1"/>
  <c r="B75" i="15" s="1"/>
  <c r="B76" i="15" s="1"/>
  <c r="B77" i="15" s="1"/>
  <c r="B78" i="15" s="1"/>
  <c r="B79" i="15" s="1"/>
  <c r="B80" i="15" s="1"/>
  <c r="B81" i="15" s="1"/>
  <c r="B82" i="15" s="1"/>
  <c r="B83" i="15" s="1"/>
  <c r="B84" i="15" s="1"/>
  <c r="B85" i="15" s="1"/>
  <c r="B86" i="15" s="1"/>
  <c r="B87" i="15" s="1"/>
  <c r="B88" i="15" s="1"/>
  <c r="B89" i="15" s="1"/>
  <c r="B90" i="15" s="1"/>
  <c r="B19" i="15"/>
  <c r="K91" i="15"/>
  <c r="L91" i="15"/>
  <c r="R91" i="15"/>
  <c r="T91" i="15"/>
  <c r="J91" i="15"/>
  <c r="M80" i="15"/>
  <c r="N80" i="15"/>
  <c r="O80" i="15"/>
  <c r="P80" i="15"/>
  <c r="Q80" i="15"/>
  <c r="M81" i="15"/>
  <c r="N81" i="15"/>
  <c r="O81" i="15"/>
  <c r="P81" i="15"/>
  <c r="Q81" i="15"/>
  <c r="M82" i="15"/>
  <c r="N82" i="15"/>
  <c r="O82" i="15"/>
  <c r="P82" i="15"/>
  <c r="Q82" i="15"/>
  <c r="M83" i="15"/>
  <c r="N83" i="15"/>
  <c r="O83" i="15"/>
  <c r="P83" i="15"/>
  <c r="Q83" i="15"/>
  <c r="M84" i="15"/>
  <c r="N84" i="15"/>
  <c r="O84" i="15"/>
  <c r="P84" i="15"/>
  <c r="Q84" i="15"/>
  <c r="M85" i="15"/>
  <c r="N85" i="15"/>
  <c r="O85" i="15"/>
  <c r="P85" i="15"/>
  <c r="Q85" i="15"/>
  <c r="M86" i="15"/>
  <c r="N86" i="15"/>
  <c r="O86" i="15"/>
  <c r="P86" i="15"/>
  <c r="Q86" i="15"/>
  <c r="M87" i="15"/>
  <c r="N87" i="15"/>
  <c r="O87" i="15"/>
  <c r="P87" i="15"/>
  <c r="Q87" i="15"/>
  <c r="M88" i="15"/>
  <c r="N88" i="15"/>
  <c r="O88" i="15"/>
  <c r="P88" i="15"/>
  <c r="Q88" i="15"/>
  <c r="M89" i="15"/>
  <c r="N89" i="15"/>
  <c r="O89" i="15"/>
  <c r="P89" i="15"/>
  <c r="Q89" i="15"/>
  <c r="M90" i="15"/>
  <c r="N90" i="15"/>
  <c r="O90" i="15"/>
  <c r="P90" i="15"/>
  <c r="Q90" i="15"/>
  <c r="U85" i="15" l="1"/>
  <c r="W85" i="15" s="1"/>
  <c r="U89" i="15"/>
  <c r="W89" i="15" s="1"/>
  <c r="U87" i="15"/>
  <c r="W87" i="15" s="1"/>
  <c r="V85" i="15"/>
  <c r="V82" i="15"/>
  <c r="V89" i="15"/>
  <c r="V84" i="15"/>
  <c r="V90" i="15"/>
  <c r="U86" i="15"/>
  <c r="W86" i="15" s="1"/>
  <c r="S85" i="15"/>
  <c r="S87" i="15"/>
  <c r="V86" i="15"/>
  <c r="V81" i="15"/>
  <c r="V80" i="15"/>
  <c r="V87" i="15"/>
  <c r="U80" i="15"/>
  <c r="W80" i="15" s="1"/>
  <c r="S81" i="15"/>
  <c r="S88" i="15"/>
  <c r="U83" i="15"/>
  <c r="W83" i="15" s="1"/>
  <c r="S90" i="15"/>
  <c r="S83" i="15"/>
  <c r="S80" i="15"/>
  <c r="S89" i="15"/>
  <c r="U82" i="15"/>
  <c r="W82" i="15" s="1"/>
  <c r="S82" i="15"/>
  <c r="V88" i="15"/>
  <c r="U84" i="15"/>
  <c r="W84" i="15" s="1"/>
  <c r="U81" i="15"/>
  <c r="W81" i="15" s="1"/>
  <c r="S86" i="15"/>
  <c r="V83" i="15"/>
  <c r="S84" i="15"/>
  <c r="U88" i="15"/>
  <c r="W88" i="15" s="1"/>
  <c r="U90" i="15"/>
  <c r="W90" i="15" s="1"/>
  <c r="Q79" i="15" l="1"/>
  <c r="P79" i="15"/>
  <c r="O79" i="15"/>
  <c r="N79" i="15"/>
  <c r="M79" i="15"/>
  <c r="Q78" i="15"/>
  <c r="P78" i="15"/>
  <c r="O78" i="15"/>
  <c r="N78" i="15"/>
  <c r="M78" i="15"/>
  <c r="Q77" i="15"/>
  <c r="P77" i="15"/>
  <c r="O77" i="15"/>
  <c r="N77" i="15"/>
  <c r="M77" i="15"/>
  <c r="Q76" i="15"/>
  <c r="P76" i="15"/>
  <c r="O76" i="15"/>
  <c r="N76" i="15"/>
  <c r="M76" i="15"/>
  <c r="Q75" i="15"/>
  <c r="P75" i="15"/>
  <c r="O75" i="15"/>
  <c r="N75" i="15"/>
  <c r="M75" i="15"/>
  <c r="Q74" i="15"/>
  <c r="P74" i="15"/>
  <c r="O74" i="15"/>
  <c r="N74" i="15"/>
  <c r="M74" i="15"/>
  <c r="Q73" i="15"/>
  <c r="P73" i="15"/>
  <c r="O73" i="15"/>
  <c r="N73" i="15"/>
  <c r="M73" i="15"/>
  <c r="Q72" i="15"/>
  <c r="P72" i="15"/>
  <c r="O72" i="15"/>
  <c r="N72" i="15"/>
  <c r="M72" i="15"/>
  <c r="Q71" i="15"/>
  <c r="P71" i="15"/>
  <c r="O71" i="15"/>
  <c r="N71" i="15"/>
  <c r="M71" i="15"/>
  <c r="Q70" i="15"/>
  <c r="P70" i="15"/>
  <c r="O70" i="15"/>
  <c r="N70" i="15"/>
  <c r="M70" i="15"/>
  <c r="Q69" i="15"/>
  <c r="P69" i="15"/>
  <c r="O69" i="15"/>
  <c r="N69" i="15"/>
  <c r="M69" i="15"/>
  <c r="Q68" i="15"/>
  <c r="P68" i="15"/>
  <c r="O68" i="15"/>
  <c r="N68" i="15"/>
  <c r="M68" i="15"/>
  <c r="Q67" i="15"/>
  <c r="P67" i="15"/>
  <c r="O67" i="15"/>
  <c r="N67" i="15"/>
  <c r="M67" i="15"/>
  <c r="Q66" i="15"/>
  <c r="P66" i="15"/>
  <c r="O66" i="15"/>
  <c r="N66" i="15"/>
  <c r="M66" i="15"/>
  <c r="Q65" i="15"/>
  <c r="P65" i="15"/>
  <c r="O65" i="15"/>
  <c r="N65" i="15"/>
  <c r="M65" i="15"/>
  <c r="Q64" i="15"/>
  <c r="P64" i="15"/>
  <c r="O64" i="15"/>
  <c r="N64" i="15"/>
  <c r="M64" i="15"/>
  <c r="Q63" i="15"/>
  <c r="P63" i="15"/>
  <c r="O63" i="15"/>
  <c r="N63" i="15"/>
  <c r="M63" i="15"/>
  <c r="Q62" i="15"/>
  <c r="P62" i="15"/>
  <c r="O62" i="15"/>
  <c r="N62" i="15"/>
  <c r="M62" i="15"/>
  <c r="Q61" i="15"/>
  <c r="P61" i="15"/>
  <c r="O61" i="15"/>
  <c r="N61" i="15"/>
  <c r="M61" i="15"/>
  <c r="Q60" i="15"/>
  <c r="P60" i="15"/>
  <c r="O60" i="15"/>
  <c r="N60" i="15"/>
  <c r="M60" i="15"/>
  <c r="Q59" i="15"/>
  <c r="P59" i="15"/>
  <c r="O59" i="15"/>
  <c r="N59" i="15"/>
  <c r="M59" i="15"/>
  <c r="Q58" i="15"/>
  <c r="P58" i="15"/>
  <c r="O58" i="15"/>
  <c r="N58" i="15"/>
  <c r="M58" i="15"/>
  <c r="Q57" i="15"/>
  <c r="P57" i="15"/>
  <c r="O57" i="15"/>
  <c r="N57" i="15"/>
  <c r="M57" i="15"/>
  <c r="Q56" i="15"/>
  <c r="P56" i="15"/>
  <c r="O56" i="15"/>
  <c r="N56" i="15"/>
  <c r="M56" i="15"/>
  <c r="Q55" i="15"/>
  <c r="P55" i="15"/>
  <c r="O55" i="15"/>
  <c r="N55" i="15"/>
  <c r="M55" i="15"/>
  <c r="Q54" i="15"/>
  <c r="P54" i="15"/>
  <c r="O54" i="15"/>
  <c r="N54" i="15"/>
  <c r="M54" i="15"/>
  <c r="Q53" i="15"/>
  <c r="P53" i="15"/>
  <c r="O53" i="15"/>
  <c r="N53" i="15"/>
  <c r="M53" i="15"/>
  <c r="Q52" i="15"/>
  <c r="P52" i="15"/>
  <c r="O52" i="15"/>
  <c r="N52" i="15"/>
  <c r="M52" i="15"/>
  <c r="Q51" i="15"/>
  <c r="P51" i="15"/>
  <c r="O51" i="15"/>
  <c r="N51" i="15"/>
  <c r="M51" i="15"/>
  <c r="Q50" i="15"/>
  <c r="P50" i="15"/>
  <c r="O50" i="15"/>
  <c r="N50" i="15"/>
  <c r="M50" i="15"/>
  <c r="Q49" i="15"/>
  <c r="P49" i="15"/>
  <c r="O49" i="15"/>
  <c r="N49" i="15"/>
  <c r="M49" i="15"/>
  <c r="Q48" i="15"/>
  <c r="P48" i="15"/>
  <c r="O48" i="15"/>
  <c r="N48" i="15"/>
  <c r="M48" i="15"/>
  <c r="Q47" i="15"/>
  <c r="P47" i="15"/>
  <c r="O47" i="15"/>
  <c r="N47" i="15"/>
  <c r="M47" i="15"/>
  <c r="Q46" i="15"/>
  <c r="P46" i="15"/>
  <c r="O46" i="15"/>
  <c r="N46" i="15"/>
  <c r="M46" i="15"/>
  <c r="Q45" i="15"/>
  <c r="P45" i="15"/>
  <c r="O45" i="15"/>
  <c r="N45" i="15"/>
  <c r="M45" i="15"/>
  <c r="Q44" i="15"/>
  <c r="P44" i="15"/>
  <c r="O44" i="15"/>
  <c r="N44" i="15"/>
  <c r="M44" i="15"/>
  <c r="Q43" i="15"/>
  <c r="P43" i="15"/>
  <c r="O43" i="15"/>
  <c r="N43" i="15"/>
  <c r="M43" i="15"/>
  <c r="Q42" i="15"/>
  <c r="P42" i="15"/>
  <c r="O42" i="15"/>
  <c r="N42" i="15"/>
  <c r="M42" i="15"/>
  <c r="Q41" i="15"/>
  <c r="P41" i="15"/>
  <c r="O41" i="15"/>
  <c r="N41" i="15"/>
  <c r="M41" i="15"/>
  <c r="Q40" i="15"/>
  <c r="P40" i="15"/>
  <c r="O40" i="15"/>
  <c r="N40" i="15"/>
  <c r="M40" i="15"/>
  <c r="Q39" i="15"/>
  <c r="P39" i="15"/>
  <c r="O39" i="15"/>
  <c r="N39" i="15"/>
  <c r="M39" i="15"/>
  <c r="Q38" i="15"/>
  <c r="P38" i="15"/>
  <c r="O38" i="15"/>
  <c r="N38" i="15"/>
  <c r="M38" i="15"/>
  <c r="Q37" i="15"/>
  <c r="P37" i="15"/>
  <c r="O37" i="15"/>
  <c r="N37" i="15"/>
  <c r="M37" i="15"/>
  <c r="Q36" i="15"/>
  <c r="P36" i="15"/>
  <c r="O36" i="15"/>
  <c r="N36" i="15"/>
  <c r="M36" i="15"/>
  <c r="Q35" i="15"/>
  <c r="P35" i="15"/>
  <c r="O35" i="15"/>
  <c r="N35" i="15"/>
  <c r="M35" i="15"/>
  <c r="Q34" i="15"/>
  <c r="P34" i="15"/>
  <c r="O34" i="15"/>
  <c r="N34" i="15"/>
  <c r="M34" i="15"/>
  <c r="Q33" i="15"/>
  <c r="P33" i="15"/>
  <c r="O33" i="15"/>
  <c r="N33" i="15"/>
  <c r="M33" i="15"/>
  <c r="Q32" i="15"/>
  <c r="P32" i="15"/>
  <c r="O32" i="15"/>
  <c r="N32" i="15"/>
  <c r="M32" i="15"/>
  <c r="Q31" i="15"/>
  <c r="P31" i="15"/>
  <c r="O31" i="15"/>
  <c r="N31" i="15"/>
  <c r="M31" i="15"/>
  <c r="Q30" i="15"/>
  <c r="P30" i="15"/>
  <c r="O30" i="15"/>
  <c r="N30" i="15"/>
  <c r="M30" i="15"/>
  <c r="Q29" i="15"/>
  <c r="P29" i="15"/>
  <c r="O29" i="15"/>
  <c r="N29" i="15"/>
  <c r="M29" i="15"/>
  <c r="Q28" i="15"/>
  <c r="P28" i="15"/>
  <c r="O28" i="15"/>
  <c r="N28" i="15"/>
  <c r="M28" i="15"/>
  <c r="Q27" i="15"/>
  <c r="P27" i="15"/>
  <c r="O27" i="15"/>
  <c r="N27" i="15"/>
  <c r="M27" i="15"/>
  <c r="Q26" i="15"/>
  <c r="P26" i="15"/>
  <c r="O26" i="15"/>
  <c r="N26" i="15"/>
  <c r="M26" i="15"/>
  <c r="Q25" i="15"/>
  <c r="P25" i="15"/>
  <c r="O25" i="15"/>
  <c r="N25" i="15"/>
  <c r="M25" i="15"/>
  <c r="Q24" i="15"/>
  <c r="P24" i="15"/>
  <c r="O24" i="15"/>
  <c r="N24" i="15"/>
  <c r="M24" i="15"/>
  <c r="Q23" i="15"/>
  <c r="P23" i="15"/>
  <c r="O23" i="15"/>
  <c r="N23" i="15"/>
  <c r="M23" i="15"/>
  <c r="Q22" i="15"/>
  <c r="P22" i="15"/>
  <c r="O22" i="15"/>
  <c r="N22" i="15"/>
  <c r="M22" i="15"/>
  <c r="Q21" i="15"/>
  <c r="P21" i="15"/>
  <c r="O21" i="15"/>
  <c r="N21" i="15"/>
  <c r="M21" i="15"/>
  <c r="Q20" i="15"/>
  <c r="P20" i="15"/>
  <c r="O20" i="15"/>
  <c r="N20" i="15"/>
  <c r="M20" i="15"/>
  <c r="Q19" i="15"/>
  <c r="P19" i="15"/>
  <c r="O19" i="15"/>
  <c r="N19" i="15"/>
  <c r="M19" i="15"/>
  <c r="Q18" i="15"/>
  <c r="P18" i="15"/>
  <c r="O18" i="15"/>
  <c r="N18" i="15"/>
  <c r="M18" i="15"/>
  <c r="P91" i="15" l="1"/>
  <c r="Q91" i="15"/>
  <c r="M91" i="15"/>
  <c r="N91" i="15"/>
  <c r="O91" i="15"/>
  <c r="U49" i="15"/>
  <c r="W49" i="15" s="1"/>
  <c r="U64" i="15"/>
  <c r="W64" i="15" s="1"/>
  <c r="V27" i="15"/>
  <c r="V74" i="15"/>
  <c r="V21" i="15"/>
  <c r="U27" i="15"/>
  <c r="W27" i="15" s="1"/>
  <c r="U65" i="15"/>
  <c r="W65" i="15" s="1"/>
  <c r="V25" i="15"/>
  <c r="U58" i="15"/>
  <c r="W58" i="15" s="1"/>
  <c r="U24" i="15"/>
  <c r="W24" i="15" s="1"/>
  <c r="U35" i="15"/>
  <c r="W35" i="15" s="1"/>
  <c r="U47" i="15"/>
  <c r="W47" i="15" s="1"/>
  <c r="V40" i="15"/>
  <c r="V57" i="15"/>
  <c r="U34" i="15"/>
  <c r="W34" i="15" s="1"/>
  <c r="V38" i="15"/>
  <c r="V24" i="15"/>
  <c r="V29" i="15"/>
  <c r="V41" i="15"/>
  <c r="V79" i="15"/>
  <c r="V34" i="15"/>
  <c r="U39" i="15"/>
  <c r="W39" i="15" s="1"/>
  <c r="U32" i="15"/>
  <c r="W32" i="15" s="1"/>
  <c r="V39" i="15"/>
  <c r="U56" i="15"/>
  <c r="W56" i="15" s="1"/>
  <c r="V65" i="15"/>
  <c r="U40" i="15"/>
  <c r="W40" i="15" s="1"/>
  <c r="U52" i="15"/>
  <c r="W52" i="15" s="1"/>
  <c r="U75" i="15"/>
  <c r="W75" i="15" s="1"/>
  <c r="S76" i="15"/>
  <c r="U46" i="15"/>
  <c r="W46" i="15" s="1"/>
  <c r="U67" i="15"/>
  <c r="W67" i="15" s="1"/>
  <c r="U21" i="15"/>
  <c r="W21" i="15" s="1"/>
  <c r="V43" i="15"/>
  <c r="V46" i="15"/>
  <c r="V53" i="15"/>
  <c r="V60" i="15"/>
  <c r="V62" i="15"/>
  <c r="S32" i="15"/>
  <c r="S34" i="15"/>
  <c r="U74" i="15"/>
  <c r="W74" i="15" s="1"/>
  <c r="S21" i="15"/>
  <c r="U51" i="15"/>
  <c r="W51" i="15" s="1"/>
  <c r="S54" i="15"/>
  <c r="V58" i="15"/>
  <c r="U61" i="15"/>
  <c r="W61" i="15" s="1"/>
  <c r="V23" i="15"/>
  <c r="V35" i="15"/>
  <c r="V30" i="15"/>
  <c r="V70" i="15"/>
  <c r="V77" i="15"/>
  <c r="V22" i="15"/>
  <c r="V28" i="15"/>
  <c r="U31" i="15"/>
  <c r="W31" i="15" s="1"/>
  <c r="S52" i="15"/>
  <c r="V61" i="15"/>
  <c r="V64" i="15"/>
  <c r="U68" i="15"/>
  <c r="W68" i="15" s="1"/>
  <c r="U71" i="15"/>
  <c r="W71" i="15" s="1"/>
  <c r="V75" i="15"/>
  <c r="S68" i="15"/>
  <c r="U70" i="15"/>
  <c r="W70" i="15" s="1"/>
  <c r="U29" i="15"/>
  <c r="W29" i="15" s="1"/>
  <c r="V47" i="15"/>
  <c r="U76" i="15"/>
  <c r="W76" i="15" s="1"/>
  <c r="U18" i="15"/>
  <c r="U38" i="15"/>
  <c r="W38" i="15" s="1"/>
  <c r="S40" i="15"/>
  <c r="S48" i="15"/>
  <c r="V52" i="15"/>
  <c r="V59" i="15"/>
  <c r="V71" i="15"/>
  <c r="V76" i="15"/>
  <c r="S30" i="15"/>
  <c r="V36" i="15"/>
  <c r="V20" i="15"/>
  <c r="S28" i="15"/>
  <c r="U43" i="15"/>
  <c r="W43" i="15" s="1"/>
  <c r="V51" i="15"/>
  <c r="V55" i="15"/>
  <c r="S62" i="15"/>
  <c r="S70" i="15"/>
  <c r="U79" i="15"/>
  <c r="W79" i="15" s="1"/>
  <c r="S26" i="15"/>
  <c r="V32" i="15"/>
  <c r="U41" i="15"/>
  <c r="W41" i="15" s="1"/>
  <c r="U45" i="15"/>
  <c r="W45" i="15" s="1"/>
  <c r="U60" i="15"/>
  <c r="W60" i="15" s="1"/>
  <c r="V66" i="15"/>
  <c r="V68" i="15"/>
  <c r="U77" i="15"/>
  <c r="W77" i="15" s="1"/>
  <c r="S20" i="15"/>
  <c r="S66" i="15"/>
  <c r="V72" i="15"/>
  <c r="V18" i="15"/>
  <c r="U28" i="15"/>
  <c r="W28" i="15" s="1"/>
  <c r="U37" i="15"/>
  <c r="W37" i="15" s="1"/>
  <c r="V45" i="15"/>
  <c r="V49" i="15"/>
  <c r="S56" i="15"/>
  <c r="U62" i="15"/>
  <c r="W62" i="15" s="1"/>
  <c r="S64" i="15"/>
  <c r="U73" i="15"/>
  <c r="W73" i="15" s="1"/>
  <c r="S19" i="15"/>
  <c r="S24" i="15"/>
  <c r="S50" i="15"/>
  <c r="S58" i="15"/>
  <c r="V26" i="15"/>
  <c r="S33" i="15"/>
  <c r="V54" i="15"/>
  <c r="U19" i="15"/>
  <c r="W19" i="15" s="1"/>
  <c r="V33" i="15"/>
  <c r="V37" i="15"/>
  <c r="S44" i="15"/>
  <c r="U50" i="15"/>
  <c r="W50" i="15" s="1"/>
  <c r="V69" i="15"/>
  <c r="V73" i="15"/>
  <c r="V19" i="15"/>
  <c r="U25" i="15"/>
  <c r="W25" i="15" s="1"/>
  <c r="S42" i="15"/>
  <c r="V48" i="15"/>
  <c r="V50" i="15"/>
  <c r="U59" i="15"/>
  <c r="W59" i="15" s="1"/>
  <c r="S63" i="15"/>
  <c r="S78" i="15"/>
  <c r="V56" i="15"/>
  <c r="S69" i="15"/>
  <c r="V31" i="15"/>
  <c r="S38" i="15"/>
  <c r="U44" i="15"/>
  <c r="W44" i="15" s="1"/>
  <c r="S46" i="15"/>
  <c r="U55" i="15"/>
  <c r="W55" i="15" s="1"/>
  <c r="V63" i="15"/>
  <c r="V67" i="15"/>
  <c r="S74" i="15"/>
  <c r="U22" i="15"/>
  <c r="W22" i="15" s="1"/>
  <c r="U23" i="15"/>
  <c r="W23" i="15" s="1"/>
  <c r="U36" i="15"/>
  <c r="W36" i="15" s="1"/>
  <c r="V42" i="15"/>
  <c r="V44" i="15"/>
  <c r="U53" i="15"/>
  <c r="W53" i="15" s="1"/>
  <c r="S57" i="15"/>
  <c r="S72" i="15"/>
  <c r="V78" i="15"/>
  <c r="U20" i="15"/>
  <c r="W20" i="15" s="1"/>
  <c r="U69" i="15"/>
  <c r="W69" i="15" s="1"/>
  <c r="S18" i="15"/>
  <c r="S27" i="15"/>
  <c r="S31" i="15"/>
  <c r="S37" i="15"/>
  <c r="S43" i="15"/>
  <c r="S49" i="15"/>
  <c r="S55" i="15"/>
  <c r="S61" i="15"/>
  <c r="S67" i="15"/>
  <c r="S73" i="15"/>
  <c r="S79" i="15"/>
  <c r="S23" i="15"/>
  <c r="S45" i="15"/>
  <c r="U57" i="15"/>
  <c r="W57" i="15" s="1"/>
  <c r="S51" i="15"/>
  <c r="U33" i="15"/>
  <c r="W33" i="15" s="1"/>
  <c r="U63" i="15"/>
  <c r="W63" i="15" s="1"/>
  <c r="S36" i="15"/>
  <c r="S60" i="15"/>
  <c r="U26" i="15"/>
  <c r="W26" i="15" s="1"/>
  <c r="U30" i="15"/>
  <c r="W30" i="15" s="1"/>
  <c r="U42" i="15"/>
  <c r="W42" i="15" s="1"/>
  <c r="U48" i="15"/>
  <c r="W48" i="15" s="1"/>
  <c r="U54" i="15"/>
  <c r="W54" i="15" s="1"/>
  <c r="U66" i="15"/>
  <c r="W66" i="15" s="1"/>
  <c r="U72" i="15"/>
  <c r="W72" i="15" s="1"/>
  <c r="U78" i="15"/>
  <c r="W78" i="15" s="1"/>
  <c r="S39" i="15"/>
  <c r="S75" i="15"/>
  <c r="S22" i="15"/>
  <c r="S25" i="15"/>
  <c r="S29" i="15"/>
  <c r="S35" i="15"/>
  <c r="S41" i="15"/>
  <c r="S47" i="15"/>
  <c r="S53" i="15"/>
  <c r="S59" i="15"/>
  <c r="S65" i="15"/>
  <c r="S71" i="15"/>
  <c r="S77" i="15"/>
  <c r="W18" i="15" l="1"/>
  <c r="U91" i="15"/>
  <c r="S91" i="15"/>
  <c r="V91" i="15"/>
  <c r="W91" i="15" l="1"/>
</calcChain>
</file>

<file path=xl/sharedStrings.xml><?xml version="1.0" encoding="utf-8"?>
<sst xmlns="http://schemas.openxmlformats.org/spreadsheetml/2006/main" count="405" uniqueCount="128">
  <si>
    <t>Dirección de Recursos Humanos</t>
  </si>
  <si>
    <t>No.</t>
  </si>
  <si>
    <t>Nombre</t>
  </si>
  <si>
    <t>Cargo</t>
  </si>
  <si>
    <t>Estatus</t>
  </si>
  <si>
    <t>Género</t>
  </si>
  <si>
    <t>Vigencia Carta Compromiso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</si>
  <si>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</si>
  <si>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</si>
  <si>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</si>
  <si>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</si>
  <si>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</si>
  <si>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</si>
  <si>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</si>
  <si>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</si>
  <si>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</si>
  <si>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</si>
  <si>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</si>
  <si>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</si>
  <si>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</si>
  <si>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</si>
  <si>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</si>
  <si>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</si>
  <si>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</si>
  <si>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</si>
  <si>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</si>
  <si>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</si>
  <si>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</si>
  <si>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</si>
  <si>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CARÁCTER EVENTUAL</t>
  </si>
  <si>
    <t>MASC</t>
  </si>
  <si>
    <t>FEM</t>
  </si>
  <si>
    <t>Totales en RD$</t>
  </si>
  <si>
    <t>ADRIAN RAFAEL MORALES GONZALEZ</t>
  </si>
  <si>
    <t>Departamento de Registro, Control y Nómina</t>
  </si>
  <si>
    <t>JUAN DIEGO MOLINEAUX ROJAS</t>
  </si>
  <si>
    <t>TECNICO DE REDES DE SERVICIOS</t>
  </si>
  <si>
    <t>CRISEIDY LAUREANO MERCEDES</t>
  </si>
  <si>
    <t>CRISTIAN COLBERT BAEZ VASQUEZ</t>
  </si>
  <si>
    <t>PROMOTOR</t>
  </si>
  <si>
    <t>MARIA ALEJANDRA CORONADO VALDEZ</t>
  </si>
  <si>
    <t>KATIUSKA CALDERON ABAD</t>
  </si>
  <si>
    <t>AUXILIAR ADMINISTRATIVO</t>
  </si>
  <si>
    <t>EMELY MARIA PARRA BONILLA</t>
  </si>
  <si>
    <t>LADY LAURA DIAZ SURIEL</t>
  </si>
  <si>
    <t>MARIA FILOMENA GONZALEZ CANALDA</t>
  </si>
  <si>
    <t>RUTH NOLASCO LAMARCHE</t>
  </si>
  <si>
    <t>VICERRECTORIA ACADEMICA-  ISFODOSU</t>
  </si>
  <si>
    <t>EVALUADOR DE PLANES Y PROGRAM</t>
  </si>
  <si>
    <t>MIGUEL ISRAEL BENNASAR GARCIA</t>
  </si>
  <si>
    <t>MAESTRO POR CONTRATO</t>
  </si>
  <si>
    <t>FRANKLIN RAFAEL ASTUDILLO VILLALBA</t>
  </si>
  <si>
    <t>LAURA ALTAIR BARRETO DE CORONA</t>
  </si>
  <si>
    <t>ROGEL RAFAEL ROJAS BELLO</t>
  </si>
  <si>
    <t>OSCAR ALI CORONA SALAZAR</t>
  </si>
  <si>
    <t>RAINIER VICENTE SANCHEZ CAMACHO</t>
  </si>
  <si>
    <t>WILMER LUCIDIO ARZOLAY ABREU</t>
  </si>
  <si>
    <t>MAIRIN JOSEFINA LEMUS BARRIOS</t>
  </si>
  <si>
    <t>MIGUEL ANGEL GUEVARA ACOSTA</t>
  </si>
  <si>
    <t>LUIS ELIGIO VASQUEZ MARQUEZ</t>
  </si>
  <si>
    <t>PEDRO LEONARDO PEÑA DUARTE</t>
  </si>
  <si>
    <t>ANA CRISTINA BOLIVAR ORELLANA</t>
  </si>
  <si>
    <t>ARMANDO JOSE GARCIA ORTIZ</t>
  </si>
  <si>
    <t>MERCEDES  CARMEN ACOSTA</t>
  </si>
  <si>
    <t>DIRWIN ALFONSO MUÑOZ PINTO</t>
  </si>
  <si>
    <t>BLADIMIR JOSE GOMEZ MARVAL</t>
  </si>
  <si>
    <t>RAFAEL PASTOR MARTINEZ VARGAS</t>
  </si>
  <si>
    <t>LOLYMAR DE LOS ANGELES ROMERO MAZA</t>
  </si>
  <si>
    <t>FANNY LORENA LEON BRICEÑO</t>
  </si>
  <si>
    <t>TAMARA MARIA MOLERO PAREDES</t>
  </si>
  <si>
    <t>ULISES JAVIER JAUREGUI HAZA</t>
  </si>
  <si>
    <t>MIGUEL ANGEL MORALES TOYO</t>
  </si>
  <si>
    <t>FERNANDO JOSE TAPIA LUZARDO</t>
  </si>
  <si>
    <t>JOSE ATILIO GUERRERO</t>
  </si>
  <si>
    <t>NEWMAN YONANDER ZAMBRANO LEAL</t>
  </si>
  <si>
    <t>FELIPE DE JESUS CORDERO GONZALEZ</t>
  </si>
  <si>
    <t>JESUS RAMON GUILLEN RUIZ</t>
  </si>
  <si>
    <t>CLAUDIA VIVIANA BARBOSA MORALES</t>
  </si>
  <si>
    <t>FERNANDO MAURICIO GARCIA LEGUIZAMON</t>
  </si>
  <si>
    <t>JACQUELINE MURILLO GARNICA</t>
  </si>
  <si>
    <t>RAMIRO RUEDA ENCISO</t>
  </si>
  <si>
    <t>JUANA SANCHEZ SERRANO SANCHEZ</t>
  </si>
  <si>
    <t>RICHARD FELIPE ALMAGUER LOPEZ</t>
  </si>
  <si>
    <t>BELKIS JAMILETH DUARTE NARES</t>
  </si>
  <si>
    <t>ANGNERYS GRACIELA TORREALBA ESPINOZ</t>
  </si>
  <si>
    <t>NOUR ADOUMIEH COCONAS</t>
  </si>
  <si>
    <t>JESSICA HERNANDEZ MORILLO</t>
  </si>
  <si>
    <t>ALEXANDRA LLINAS FLORENTINO</t>
  </si>
  <si>
    <t>HILDA MELIS GRAS</t>
  </si>
  <si>
    <t>EDELL RUBEN ESCALANTE MARTINEZ</t>
  </si>
  <si>
    <t>DIANA ALEJANDRA MURCIA STERLING</t>
  </si>
  <si>
    <t>HUNBERTO GONZALEZ OLIVA</t>
  </si>
  <si>
    <t>GREGORY SEBASTIEN J. BOURDEAU</t>
  </si>
  <si>
    <t>SALVADOR CASTILLO RODRIGUEZ</t>
  </si>
  <si>
    <t>LUZ STELLA CALDERON REBELLON</t>
  </si>
  <si>
    <t>MONICA IZABEL VELIZ PEREZ DE ESTRAD</t>
  </si>
  <si>
    <t>NIURKA FIGUEREDO REMON</t>
  </si>
  <si>
    <t>CONSUELO HEVIA GARCIA</t>
  </si>
  <si>
    <t>EMILIO VILLANUEVA CAGIGAS</t>
  </si>
  <si>
    <t>VILMA DEL VALLE LANZA CASTILLO</t>
  </si>
  <si>
    <t>PRIMITIVO BELEN ACOSTA HUMANEZ</t>
  </si>
  <si>
    <t>IBRAHIN CLAVEL HERNANDEZ</t>
  </si>
  <si>
    <t>DEPARTAMENTO DE MERCADEO- ISFODOSU</t>
  </si>
  <si>
    <t>DEPARTAMENTO DE TECNOLOGIAS DE LA INFORMACION Y COMUNICACION-  ISFODOSU</t>
  </si>
  <si>
    <t>DEPARTAMENTO DE PUBLICACIONES- ISFODOSU</t>
  </si>
  <si>
    <t>DIVISION DE ACTIVOS FIJOS- ISFODOSU</t>
  </si>
  <si>
    <t>DIVISION DE AREA ACADEMICAS- REPH</t>
  </si>
  <si>
    <t>DIVISION DE AREAS ACADEMICAS- RFEM</t>
  </si>
  <si>
    <t>DIVISION DE AREAS ACADEMICAS- RJVM</t>
  </si>
  <si>
    <t>DIVISION DE AREAS ACADEMICAS- RLNNM</t>
  </si>
  <si>
    <t>DIVISION DE AREAS ACADEMICAS- RUM</t>
  </si>
  <si>
    <t>DIVISION DE AREAS ACADEMICAS- REMH</t>
  </si>
  <si>
    <t>CORRECTOR (A) DE ESTILO</t>
  </si>
  <si>
    <t>NAVIA TERESA PEÑA LUNA</t>
  </si>
  <si>
    <t>COORDINADOR</t>
  </si>
  <si>
    <t>ANABEL GONZALEZ NOVA</t>
  </si>
  <si>
    <t>YENIFER ANDREINA QUEZADA DE JIMENEZ</t>
  </si>
  <si>
    <t>NALDY DILECCY ANGOMAS MATOS</t>
  </si>
  <si>
    <t>ANA VITALY CONCEPCION SIMON</t>
  </si>
  <si>
    <t>JOSE DE JESUS CABRERA CASTILLO</t>
  </si>
  <si>
    <t>BRANDOL MATEO GARCIA</t>
  </si>
  <si>
    <t>JORDY GARO MORONTA</t>
  </si>
  <si>
    <t>DAROLIN AURELI OGANDO JIMENEZ</t>
  </si>
  <si>
    <t>ISAIRIS SANTANA TOLEDO</t>
  </si>
  <si>
    <t>PEDRO JAVIER CALDERON CABA</t>
  </si>
  <si>
    <t>30/11/2024</t>
  </si>
  <si>
    <t>30/03/2024</t>
  </si>
  <si>
    <t>Nómina Personal Carácter Eventual -Noviembre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</si>
</sst>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4" fontId="7" fillId="0" borderId="8" xfId="0" applyNumberFormat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164" fontId="10" fillId="3" borderId="1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164" fontId="8" fillId="3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1498601</xdr:colOff>
      <xdr:row>0</xdr:row>
      <xdr:rowOff>152400</xdr:rowOff>
    </xdr:from>
    <xdr:to>
      <xdr:col>10</xdr:col>
      <xdr:colOff>950914</xdr:colOff>
      <xdr:row>8</xdr:row>
      <xdr:rowOff>168532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49310E-D5DC-48C6-BE68-9E1D3FB4EB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233776" y="152400"/>
          <a:ext cx="966788" cy="13115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174562-E9B8-4A16-81E2-5A93684D7CAF}">
  <sheetPr>
    <pageSetUpPr fitToPage="1"/>
  </sheetPr>
  <dimension ref="B1:AL91"/>
  <sheetViews>
    <sheetView showGridLines="0" tabSelected="1" view="pageBreakPreview" zoomScale="80" zoomScaleNormal="100" zoomScaleSheetLayoutView="80" workbookViewId="0">
      <selection activeCell="X1" sqref="X1:AS1048576"/>
    </sheetView>
  </sheetViews>
  <sheetFormatPr baseColWidth="10" defaultColWidth="10.85546875" defaultRowHeight="12" x14ac:dyDescent="0.2"/>
  <cols>
    <col min="1" max="1" width="0.85546875" style="8" customWidth="1"/>
    <col min="2" max="2" width="4.140625" style="8" customWidth="1"/>
    <col min="3" max="3" width="89.7109375" style="28" customWidth="1"/>
    <col min="4" max="4" width="40.7109375" style="8" customWidth="1"/>
    <col min="5" max="5" width="34.42578125" style="8" customWidth="1"/>
    <col min="6" max="6" width="20.7109375" style="8" customWidth="1"/>
    <col min="7" max="7" width="8.7109375" style="8" customWidth="1"/>
    <col min="8" max="9" width="10.85546875" style="8" customWidth="1"/>
    <col min="10" max="10" width="22.7109375" style="8" customWidth="1"/>
    <col min="11" max="11" width="16" style="8" customWidth="1"/>
    <col min="12" max="12" width="9" style="8" customWidth="1"/>
    <col min="13" max="13" width="17.42578125" style="8" customWidth="1"/>
    <col min="14" max="14" width="16.28515625" style="8" customWidth="1"/>
    <col min="15" max="15" width="26.28515625" style="8" customWidth="1"/>
    <col min="16" max="16" width="17.42578125" style="8" customWidth="1"/>
    <col min="17" max="17" width="16.28515625" style="8" customWidth="1"/>
    <col min="18" max="18" width="37.42578125" style="8" customWidth="1"/>
    <col min="19" max="19" width="17.85546875" style="8" bestFit="1" customWidth="1"/>
    <col min="20" max="20" width="21.28515625" style="8" customWidth="1"/>
    <col min="21" max="21" width="24.28515625" style="8" customWidth="1"/>
    <col min="22" max="22" width="17.85546875" style="8" customWidth="1"/>
    <col min="23" max="23" width="22.140625" style="8" customWidth="1"/>
    <col min="24" max="16384" width="10.85546875" style="8"/>
  </cols>
  <sheetData>
    <row r="1" spans="2:23" s="4" customFormat="1" ht="12.75" x14ac:dyDescent="0.2">
      <c r="B1" s="1"/>
      <c r="C1" s="2"/>
      <c r="D1" s="2"/>
      <c r="E1" s="2"/>
      <c r="F1" s="1"/>
      <c r="G1" s="1"/>
      <c r="H1" s="1"/>
      <c r="I1" s="1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2:23" s="4" customFormat="1" ht="12.75" x14ac:dyDescent="0.2">
      <c r="B2" s="1"/>
      <c r="C2" s="2"/>
      <c r="D2" s="2"/>
      <c r="E2" s="2"/>
      <c r="F2" s="1"/>
      <c r="G2" s="1"/>
      <c r="H2" s="1"/>
      <c r="I2" s="1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2:23" s="4" customFormat="1" ht="12.75" x14ac:dyDescent="0.2">
      <c r="B3" s="1"/>
      <c r="C3" s="2"/>
      <c r="D3" s="2"/>
      <c r="E3" s="2"/>
      <c r="F3" s="1"/>
      <c r="G3" s="1"/>
      <c r="H3" s="1"/>
      <c r="I3" s="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2:23" s="4" customFormat="1" ht="12.75" x14ac:dyDescent="0.2">
      <c r="B4" s="1"/>
      <c r="C4" s="2"/>
      <c r="D4" s="2"/>
      <c r="E4" s="2"/>
      <c r="F4" s="1"/>
      <c r="G4" s="1"/>
      <c r="H4" s="1"/>
      <c r="I4" s="1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3" s="4" customFormat="1" ht="12.75" x14ac:dyDescent="0.2">
      <c r="B5" s="1"/>
      <c r="C5" s="2"/>
      <c r="D5" s="2"/>
      <c r="E5" s="2"/>
      <c r="F5" s="1"/>
      <c r="G5" s="1"/>
      <c r="H5" s="1"/>
      <c r="I5" s="1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23" s="4" customFormat="1" ht="12.75" x14ac:dyDescent="0.2">
      <c r="B6" s="1"/>
      <c r="C6" s="2"/>
      <c r="D6" s="2"/>
      <c r="E6" s="2"/>
      <c r="F6" s="1"/>
      <c r="G6" s="1"/>
      <c r="H6" s="1"/>
      <c r="I6" s="1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2:23" s="4" customFormat="1" ht="12.75" x14ac:dyDescent="0.2">
      <c r="B7" s="1"/>
      <c r="C7" s="2"/>
      <c r="D7" s="2"/>
      <c r="E7" s="2"/>
      <c r="F7" s="1"/>
      <c r="G7" s="1"/>
      <c r="H7" s="1"/>
      <c r="I7" s="1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23" s="4" customFormat="1" ht="12.75" x14ac:dyDescent="0.2">
      <c r="B8" s="1"/>
      <c r="C8" s="2"/>
      <c r="D8" s="2"/>
      <c r="E8" s="2"/>
      <c r="F8" s="1"/>
      <c r="G8" s="1"/>
      <c r="H8" s="1"/>
      <c r="I8" s="1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2:23" s="4" customFormat="1" ht="15" x14ac:dyDescent="0.3">
      <c r="B9" s="5"/>
      <c r="C9" s="6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2:23" s="4" customFormat="1" ht="18" x14ac:dyDescent="0.25">
      <c r="B10" s="40" t="s">
        <v>0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</row>
    <row r="11" spans="2:23" s="4" customFormat="1" ht="18" customHeight="1" x14ac:dyDescent="0.2">
      <c r="B11" s="41" t="s">
        <v>34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</row>
    <row r="12" spans="2:23" s="4" customFormat="1" ht="18" x14ac:dyDescent="0.25"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</row>
    <row r="13" spans="2:23" s="4" customFormat="1" ht="15.75" x14ac:dyDescent="0.25">
      <c r="B13" s="42" t="s">
        <v>127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</row>
    <row r="14" spans="2:23" x14ac:dyDescent="0.2">
      <c r="B14" s="37" t="s">
        <v>1</v>
      </c>
      <c r="C14" s="7"/>
      <c r="D14" s="43" t="s">
        <v>2</v>
      </c>
      <c r="E14" s="43" t="s">
        <v>3</v>
      </c>
      <c r="F14" s="37" t="s">
        <v>4</v>
      </c>
      <c r="G14" s="37" t="s">
        <v>5</v>
      </c>
      <c r="H14" s="44" t="s">
        <v>6</v>
      </c>
      <c r="I14" s="44"/>
      <c r="J14" s="36" t="s">
        <v>7</v>
      </c>
      <c r="K14" s="36" t="s">
        <v>8</v>
      </c>
      <c r="L14" s="36" t="s">
        <v>9</v>
      </c>
      <c r="M14" s="37" t="s">
        <v>10</v>
      </c>
      <c r="N14" s="37"/>
      <c r="O14" s="37"/>
      <c r="P14" s="37"/>
      <c r="Q14" s="37"/>
      <c r="R14" s="37"/>
      <c r="S14" s="37"/>
      <c r="T14" s="32"/>
      <c r="U14" s="38" t="s">
        <v>11</v>
      </c>
      <c r="V14" s="38"/>
      <c r="W14" s="36" t="s">
        <v>12</v>
      </c>
    </row>
    <row r="15" spans="2:23" x14ac:dyDescent="0.2">
      <c r="B15" s="37"/>
      <c r="C15" s="9"/>
      <c r="D15" s="43"/>
      <c r="E15" s="43"/>
      <c r="F15" s="37"/>
      <c r="G15" s="37"/>
      <c r="H15" s="44"/>
      <c r="I15" s="44"/>
      <c r="J15" s="36"/>
      <c r="K15" s="36"/>
      <c r="L15" s="36"/>
      <c r="M15" s="39" t="s">
        <v>13</v>
      </c>
      <c r="N15" s="39"/>
      <c r="O15" s="10"/>
      <c r="P15" s="39" t="s">
        <v>14</v>
      </c>
      <c r="Q15" s="39"/>
      <c r="R15" s="34" t="s">
        <v>15</v>
      </c>
      <c r="S15" s="34" t="s">
        <v>16</v>
      </c>
      <c r="T15" s="34" t="s">
        <v>17</v>
      </c>
      <c r="U15" s="34" t="s">
        <v>18</v>
      </c>
      <c r="V15" s="34" t="s">
        <v>19</v>
      </c>
      <c r="W15" s="36"/>
    </row>
    <row r="16" spans="2:23" s="12" customFormat="1" ht="24" x14ac:dyDescent="0.2">
      <c r="B16" s="37"/>
      <c r="C16" s="11" t="s">
        <v>20</v>
      </c>
      <c r="D16" s="43"/>
      <c r="E16" s="43"/>
      <c r="F16" s="37"/>
      <c r="G16" s="37"/>
      <c r="H16" s="31" t="s">
        <v>21</v>
      </c>
      <c r="I16" s="31" t="s">
        <v>22</v>
      </c>
      <c r="J16" s="36"/>
      <c r="K16" s="36"/>
      <c r="L16" s="36"/>
      <c r="M16" s="30" t="s">
        <v>23</v>
      </c>
      <c r="N16" s="30" t="s">
        <v>24</v>
      </c>
      <c r="O16" s="29" t="s">
        <v>25</v>
      </c>
      <c r="P16" s="30" t="s">
        <v>26</v>
      </c>
      <c r="Q16" s="30" t="s">
        <v>27</v>
      </c>
      <c r="R16" s="34"/>
      <c r="S16" s="34"/>
      <c r="T16" s="34"/>
      <c r="U16" s="34"/>
      <c r="V16" s="34"/>
      <c r="W16" s="36"/>
    </row>
    <row r="17" spans="2:23" s="12" customFormat="1" x14ac:dyDescent="0.2">
      <c r="B17" s="13"/>
      <c r="C17" s="14" t="s">
        <v>28</v>
      </c>
      <c r="D17" s="15"/>
      <c r="E17" s="15"/>
      <c r="F17" s="16"/>
      <c r="G17" s="16"/>
      <c r="H17" s="16"/>
      <c r="I17" s="16"/>
      <c r="J17" s="17"/>
      <c r="K17" s="17"/>
      <c r="L17" s="17"/>
      <c r="M17" s="17"/>
      <c r="N17" s="17"/>
      <c r="O17" s="18"/>
      <c r="P17" s="17"/>
      <c r="Q17" s="17"/>
      <c r="R17" s="18"/>
      <c r="S17" s="18"/>
      <c r="T17" s="18"/>
      <c r="U17" s="18"/>
      <c r="V17" s="18"/>
      <c r="W17" s="17"/>
    </row>
    <row r="18" spans="2:23" x14ac:dyDescent="0.2">
      <c r="B18" s="19">
        <v>1</v>
      </c>
      <c r="C18" s="20" t="s">
        <v>102</v>
      </c>
      <c r="D18" s="21" t="s">
        <v>37</v>
      </c>
      <c r="E18" s="21" t="s">
        <v>39</v>
      </c>
      <c r="F18" s="22" t="s">
        <v>29</v>
      </c>
      <c r="G18" s="22" t="s">
        <v>31</v>
      </c>
      <c r="H18" s="23">
        <v>45170</v>
      </c>
      <c r="I18" s="23">
        <v>45351</v>
      </c>
      <c r="J18" s="24">
        <v>30000</v>
      </c>
      <c r="K18" s="24">
        <v>0</v>
      </c>
      <c r="L18" s="24">
        <v>0</v>
      </c>
      <c r="M18" s="24">
        <f t="shared" ref="M18:M49" si="0">+J18*2.87%</f>
        <v>861</v>
      </c>
      <c r="N18" s="24">
        <f t="shared" ref="N18:N49" si="1">J18*7.1%</f>
        <v>2130</v>
      </c>
      <c r="O18" s="24">
        <f t="shared" ref="O18:O49" si="2">J18*1.15%</f>
        <v>345</v>
      </c>
      <c r="P18" s="24">
        <f t="shared" ref="P18:P49" si="3">+J18*3.04%</f>
        <v>912</v>
      </c>
      <c r="Q18" s="24">
        <f t="shared" ref="Q18:Q49" si="4">J18*7.09%</f>
        <v>2127</v>
      </c>
      <c r="R18" s="24">
        <v>0</v>
      </c>
      <c r="S18" s="24">
        <f t="shared" ref="S18:S49" si="5">M18+N18+O18+P18+Q18</f>
        <v>6375</v>
      </c>
      <c r="T18" s="24">
        <v>0</v>
      </c>
      <c r="U18" s="24">
        <f t="shared" ref="U18:U49" si="6">+M18+P18+R18+T18+K18+L18</f>
        <v>1773</v>
      </c>
      <c r="V18" s="24">
        <f t="shared" ref="V18:V49" si="7">+Q18+O18+N18</f>
        <v>4602</v>
      </c>
      <c r="W18" s="24">
        <f t="shared" ref="W18:W49" si="8">+J18-U18</f>
        <v>28227</v>
      </c>
    </row>
    <row r="19" spans="2:23" x14ac:dyDescent="0.2">
      <c r="B19" s="19">
        <f>1+B18</f>
        <v>2</v>
      </c>
      <c r="C19" s="20" t="s">
        <v>102</v>
      </c>
      <c r="D19" s="21" t="s">
        <v>38</v>
      </c>
      <c r="E19" s="21" t="s">
        <v>39</v>
      </c>
      <c r="F19" s="22" t="s">
        <v>29</v>
      </c>
      <c r="G19" s="22" t="s">
        <v>30</v>
      </c>
      <c r="H19" s="23">
        <v>45170</v>
      </c>
      <c r="I19" s="23">
        <v>45351</v>
      </c>
      <c r="J19" s="24">
        <v>30000</v>
      </c>
      <c r="K19" s="24">
        <v>0</v>
      </c>
      <c r="L19" s="24">
        <v>0</v>
      </c>
      <c r="M19" s="24">
        <f t="shared" si="0"/>
        <v>861</v>
      </c>
      <c r="N19" s="24">
        <f t="shared" si="1"/>
        <v>2130</v>
      </c>
      <c r="O19" s="24">
        <f t="shared" si="2"/>
        <v>345</v>
      </c>
      <c r="P19" s="24">
        <f t="shared" si="3"/>
        <v>912</v>
      </c>
      <c r="Q19" s="24">
        <f t="shared" si="4"/>
        <v>2127</v>
      </c>
      <c r="R19" s="24">
        <v>0</v>
      </c>
      <c r="S19" s="24">
        <f t="shared" si="5"/>
        <v>6375</v>
      </c>
      <c r="T19" s="24">
        <v>0</v>
      </c>
      <c r="U19" s="24">
        <f t="shared" si="6"/>
        <v>1773</v>
      </c>
      <c r="V19" s="24">
        <f t="shared" si="7"/>
        <v>4602</v>
      </c>
      <c r="W19" s="24">
        <f t="shared" si="8"/>
        <v>28227</v>
      </c>
    </row>
    <row r="20" spans="2:23" x14ac:dyDescent="0.2">
      <c r="B20" s="19">
        <f t="shared" ref="B20:B83" si="9">1+B19</f>
        <v>3</v>
      </c>
      <c r="C20" s="20" t="s">
        <v>102</v>
      </c>
      <c r="D20" s="21" t="s">
        <v>43</v>
      </c>
      <c r="E20" s="21" t="s">
        <v>39</v>
      </c>
      <c r="F20" s="22" t="s">
        <v>29</v>
      </c>
      <c r="G20" s="22" t="s">
        <v>31</v>
      </c>
      <c r="H20" s="23">
        <v>45170</v>
      </c>
      <c r="I20" s="23">
        <v>45351</v>
      </c>
      <c r="J20" s="24">
        <v>30000</v>
      </c>
      <c r="K20" s="24">
        <v>0</v>
      </c>
      <c r="L20" s="24">
        <v>0</v>
      </c>
      <c r="M20" s="24">
        <f t="shared" si="0"/>
        <v>861</v>
      </c>
      <c r="N20" s="24">
        <f t="shared" si="1"/>
        <v>2130</v>
      </c>
      <c r="O20" s="24">
        <f t="shared" si="2"/>
        <v>345</v>
      </c>
      <c r="P20" s="24">
        <f t="shared" si="3"/>
        <v>912</v>
      </c>
      <c r="Q20" s="24">
        <f t="shared" si="4"/>
        <v>2127</v>
      </c>
      <c r="R20" s="24">
        <v>0</v>
      </c>
      <c r="S20" s="24">
        <f t="shared" si="5"/>
        <v>6375</v>
      </c>
      <c r="T20" s="24">
        <v>0</v>
      </c>
      <c r="U20" s="24">
        <f t="shared" si="6"/>
        <v>1773</v>
      </c>
      <c r="V20" s="24">
        <f t="shared" si="7"/>
        <v>4602</v>
      </c>
      <c r="W20" s="24">
        <f t="shared" si="8"/>
        <v>28227</v>
      </c>
    </row>
    <row r="21" spans="2:23" ht="15" customHeight="1" x14ac:dyDescent="0.2">
      <c r="B21" s="19">
        <f t="shared" si="9"/>
        <v>4</v>
      </c>
      <c r="C21" s="20" t="s">
        <v>102</v>
      </c>
      <c r="D21" s="21" t="s">
        <v>44</v>
      </c>
      <c r="E21" s="21" t="s">
        <v>39</v>
      </c>
      <c r="F21" s="22" t="s">
        <v>29</v>
      </c>
      <c r="G21" s="22" t="s">
        <v>31</v>
      </c>
      <c r="H21" s="23">
        <v>45170</v>
      </c>
      <c r="I21" s="23">
        <v>45351</v>
      </c>
      <c r="J21" s="24">
        <v>30000</v>
      </c>
      <c r="K21" s="24">
        <v>0</v>
      </c>
      <c r="L21" s="24">
        <v>0</v>
      </c>
      <c r="M21" s="24">
        <f t="shared" si="0"/>
        <v>861</v>
      </c>
      <c r="N21" s="24">
        <f t="shared" si="1"/>
        <v>2130</v>
      </c>
      <c r="O21" s="24">
        <f t="shared" si="2"/>
        <v>345</v>
      </c>
      <c r="P21" s="24">
        <f t="shared" si="3"/>
        <v>912</v>
      </c>
      <c r="Q21" s="24">
        <f t="shared" si="4"/>
        <v>2127</v>
      </c>
      <c r="R21" s="24">
        <v>0</v>
      </c>
      <c r="S21" s="24">
        <f t="shared" si="5"/>
        <v>6375</v>
      </c>
      <c r="T21" s="24">
        <v>0</v>
      </c>
      <c r="U21" s="24">
        <f t="shared" si="6"/>
        <v>1773</v>
      </c>
      <c r="V21" s="24">
        <f t="shared" si="7"/>
        <v>4602</v>
      </c>
      <c r="W21" s="24">
        <f t="shared" si="8"/>
        <v>28227</v>
      </c>
    </row>
    <row r="22" spans="2:23" x14ac:dyDescent="0.2">
      <c r="B22" s="19">
        <f t="shared" si="9"/>
        <v>5</v>
      </c>
      <c r="C22" s="20" t="s">
        <v>102</v>
      </c>
      <c r="D22" s="21" t="s">
        <v>40</v>
      </c>
      <c r="E22" s="21" t="s">
        <v>39</v>
      </c>
      <c r="F22" s="22" t="s">
        <v>29</v>
      </c>
      <c r="G22" s="22" t="s">
        <v>31</v>
      </c>
      <c r="H22" s="23">
        <v>45170</v>
      </c>
      <c r="I22" s="23">
        <v>45351</v>
      </c>
      <c r="J22" s="24">
        <v>30000</v>
      </c>
      <c r="K22" s="24">
        <v>0</v>
      </c>
      <c r="L22" s="24">
        <v>0</v>
      </c>
      <c r="M22" s="24">
        <f t="shared" si="0"/>
        <v>861</v>
      </c>
      <c r="N22" s="24">
        <f t="shared" si="1"/>
        <v>2130</v>
      </c>
      <c r="O22" s="24">
        <f t="shared" si="2"/>
        <v>345</v>
      </c>
      <c r="P22" s="24">
        <f t="shared" si="3"/>
        <v>912</v>
      </c>
      <c r="Q22" s="24">
        <f t="shared" si="4"/>
        <v>2127</v>
      </c>
      <c r="R22" s="24">
        <v>0</v>
      </c>
      <c r="S22" s="24">
        <f t="shared" si="5"/>
        <v>6375</v>
      </c>
      <c r="T22" s="24">
        <v>0</v>
      </c>
      <c r="U22" s="24">
        <f t="shared" si="6"/>
        <v>1773</v>
      </c>
      <c r="V22" s="24">
        <f t="shared" si="7"/>
        <v>4602</v>
      </c>
      <c r="W22" s="24">
        <f t="shared" si="8"/>
        <v>28227</v>
      </c>
    </row>
    <row r="23" spans="2:23" x14ac:dyDescent="0.2">
      <c r="B23" s="19">
        <f t="shared" si="9"/>
        <v>6</v>
      </c>
      <c r="C23" s="20" t="s">
        <v>102</v>
      </c>
      <c r="D23" s="21" t="s">
        <v>86</v>
      </c>
      <c r="E23" s="21" t="s">
        <v>39</v>
      </c>
      <c r="F23" s="22" t="s">
        <v>29</v>
      </c>
      <c r="G23" s="22" t="s">
        <v>31</v>
      </c>
      <c r="H23" s="23">
        <v>45170</v>
      </c>
      <c r="I23" s="23">
        <v>45351</v>
      </c>
      <c r="J23" s="24">
        <v>30000</v>
      </c>
      <c r="K23" s="24">
        <v>0</v>
      </c>
      <c r="L23" s="24">
        <v>0</v>
      </c>
      <c r="M23" s="24">
        <f t="shared" si="0"/>
        <v>861</v>
      </c>
      <c r="N23" s="24">
        <f t="shared" si="1"/>
        <v>2130</v>
      </c>
      <c r="O23" s="24">
        <f t="shared" si="2"/>
        <v>345</v>
      </c>
      <c r="P23" s="24">
        <f t="shared" si="3"/>
        <v>912</v>
      </c>
      <c r="Q23" s="24">
        <f t="shared" si="4"/>
        <v>2127</v>
      </c>
      <c r="R23" s="24">
        <v>0</v>
      </c>
      <c r="S23" s="24">
        <f t="shared" si="5"/>
        <v>6375</v>
      </c>
      <c r="T23" s="24">
        <v>0</v>
      </c>
      <c r="U23" s="24">
        <f t="shared" si="6"/>
        <v>1773</v>
      </c>
      <c r="V23" s="24">
        <f t="shared" si="7"/>
        <v>4602</v>
      </c>
      <c r="W23" s="24">
        <f t="shared" si="8"/>
        <v>28227</v>
      </c>
    </row>
    <row r="24" spans="2:23" x14ac:dyDescent="0.2">
      <c r="B24" s="19">
        <f t="shared" si="9"/>
        <v>7</v>
      </c>
      <c r="C24" s="20" t="s">
        <v>104</v>
      </c>
      <c r="D24" s="21" t="s">
        <v>33</v>
      </c>
      <c r="E24" s="21" t="s">
        <v>112</v>
      </c>
      <c r="F24" s="22" t="s">
        <v>29</v>
      </c>
      <c r="G24" s="22" t="s">
        <v>30</v>
      </c>
      <c r="H24" s="23">
        <v>45170</v>
      </c>
      <c r="I24" s="23">
        <v>45351</v>
      </c>
      <c r="J24" s="24">
        <v>65000</v>
      </c>
      <c r="K24" s="24">
        <v>4110.1000000000004</v>
      </c>
      <c r="L24" s="24">
        <v>0</v>
      </c>
      <c r="M24" s="24">
        <f t="shared" si="0"/>
        <v>1865.5</v>
      </c>
      <c r="N24" s="24">
        <f t="shared" si="1"/>
        <v>4615</v>
      </c>
      <c r="O24" s="24">
        <f t="shared" si="2"/>
        <v>747.5</v>
      </c>
      <c r="P24" s="24">
        <f t="shared" si="3"/>
        <v>1976</v>
      </c>
      <c r="Q24" s="24">
        <f t="shared" si="4"/>
        <v>4608.5</v>
      </c>
      <c r="R24" s="24">
        <v>1587.38</v>
      </c>
      <c r="S24" s="24">
        <f t="shared" si="5"/>
        <v>13812.5</v>
      </c>
      <c r="T24" s="24"/>
      <c r="U24" s="24">
        <f t="shared" si="6"/>
        <v>9538.98</v>
      </c>
      <c r="V24" s="24">
        <f t="shared" si="7"/>
        <v>9971</v>
      </c>
      <c r="W24" s="24">
        <f t="shared" si="8"/>
        <v>55461.020000000004</v>
      </c>
    </row>
    <row r="25" spans="2:23" x14ac:dyDescent="0.2">
      <c r="B25" s="19">
        <f t="shared" si="9"/>
        <v>8</v>
      </c>
      <c r="C25" s="20" t="s">
        <v>103</v>
      </c>
      <c r="D25" s="21" t="s">
        <v>35</v>
      </c>
      <c r="E25" s="21" t="s">
        <v>36</v>
      </c>
      <c r="F25" s="22" t="s">
        <v>29</v>
      </c>
      <c r="G25" s="22" t="s">
        <v>30</v>
      </c>
      <c r="H25" s="23">
        <v>45170</v>
      </c>
      <c r="I25" s="23">
        <v>45351</v>
      </c>
      <c r="J25" s="24">
        <v>75000</v>
      </c>
      <c r="K25" s="24">
        <v>6309.38</v>
      </c>
      <c r="L25" s="24">
        <v>0</v>
      </c>
      <c r="M25" s="24">
        <f t="shared" si="0"/>
        <v>2152.5</v>
      </c>
      <c r="N25" s="24">
        <f t="shared" si="1"/>
        <v>5324.9999999999991</v>
      </c>
      <c r="O25" s="24">
        <f t="shared" si="2"/>
        <v>862.5</v>
      </c>
      <c r="P25" s="24">
        <f t="shared" si="3"/>
        <v>2280</v>
      </c>
      <c r="Q25" s="24">
        <f t="shared" si="4"/>
        <v>5317.5</v>
      </c>
      <c r="R25" s="24">
        <v>0</v>
      </c>
      <c r="S25" s="24">
        <f t="shared" si="5"/>
        <v>15937.5</v>
      </c>
      <c r="T25" s="24">
        <v>0</v>
      </c>
      <c r="U25" s="24">
        <f t="shared" si="6"/>
        <v>10741.880000000001</v>
      </c>
      <c r="V25" s="24">
        <f t="shared" si="7"/>
        <v>11505</v>
      </c>
      <c r="W25" s="24">
        <f t="shared" si="8"/>
        <v>64258.119999999995</v>
      </c>
    </row>
    <row r="26" spans="2:23" x14ac:dyDescent="0.2">
      <c r="B26" s="19">
        <f t="shared" si="9"/>
        <v>9</v>
      </c>
      <c r="C26" s="20" t="s">
        <v>105</v>
      </c>
      <c r="D26" s="21" t="s">
        <v>41</v>
      </c>
      <c r="E26" s="21" t="s">
        <v>42</v>
      </c>
      <c r="F26" s="22" t="s">
        <v>29</v>
      </c>
      <c r="G26" s="22" t="s">
        <v>31</v>
      </c>
      <c r="H26" s="23">
        <v>45231</v>
      </c>
      <c r="I26" s="23">
        <v>45412</v>
      </c>
      <c r="J26" s="24">
        <v>30000</v>
      </c>
      <c r="K26" s="24">
        <v>0</v>
      </c>
      <c r="L26" s="24">
        <v>0</v>
      </c>
      <c r="M26" s="24">
        <f t="shared" si="0"/>
        <v>861</v>
      </c>
      <c r="N26" s="24">
        <f t="shared" si="1"/>
        <v>2130</v>
      </c>
      <c r="O26" s="24">
        <f t="shared" si="2"/>
        <v>345</v>
      </c>
      <c r="P26" s="24">
        <f t="shared" si="3"/>
        <v>912</v>
      </c>
      <c r="Q26" s="24">
        <f t="shared" si="4"/>
        <v>2127</v>
      </c>
      <c r="R26" s="24">
        <v>0</v>
      </c>
      <c r="S26" s="24">
        <f t="shared" si="5"/>
        <v>6375</v>
      </c>
      <c r="T26" s="24">
        <v>0</v>
      </c>
      <c r="U26" s="24">
        <f t="shared" si="6"/>
        <v>1773</v>
      </c>
      <c r="V26" s="24">
        <f t="shared" si="7"/>
        <v>4602</v>
      </c>
      <c r="W26" s="25">
        <f t="shared" si="8"/>
        <v>28227</v>
      </c>
    </row>
    <row r="27" spans="2:23" x14ac:dyDescent="0.2">
      <c r="B27" s="19">
        <f t="shared" si="9"/>
        <v>10</v>
      </c>
      <c r="C27" s="20" t="s">
        <v>47</v>
      </c>
      <c r="D27" s="21" t="s">
        <v>45</v>
      </c>
      <c r="E27" s="21" t="s">
        <v>48</v>
      </c>
      <c r="F27" s="22" t="s">
        <v>29</v>
      </c>
      <c r="G27" s="22" t="s">
        <v>31</v>
      </c>
      <c r="H27" s="23">
        <v>45170</v>
      </c>
      <c r="I27" s="23">
        <v>45351</v>
      </c>
      <c r="J27" s="24">
        <v>100000</v>
      </c>
      <c r="K27" s="24">
        <v>12105.37</v>
      </c>
      <c r="L27" s="24">
        <v>0</v>
      </c>
      <c r="M27" s="24">
        <f t="shared" si="0"/>
        <v>2870</v>
      </c>
      <c r="N27" s="24">
        <f t="shared" si="1"/>
        <v>7099.9999999999991</v>
      </c>
      <c r="O27" s="24">
        <f t="shared" si="2"/>
        <v>1150</v>
      </c>
      <c r="P27" s="24">
        <f t="shared" si="3"/>
        <v>3040</v>
      </c>
      <c r="Q27" s="24">
        <f t="shared" si="4"/>
        <v>7090.0000000000009</v>
      </c>
      <c r="R27" s="24">
        <v>0</v>
      </c>
      <c r="S27" s="24">
        <f t="shared" si="5"/>
        <v>21250</v>
      </c>
      <c r="T27" s="24">
        <v>0</v>
      </c>
      <c r="U27" s="24">
        <f t="shared" si="6"/>
        <v>18015.370000000003</v>
      </c>
      <c r="V27" s="24">
        <f t="shared" si="7"/>
        <v>15340</v>
      </c>
      <c r="W27" s="25">
        <f t="shared" si="8"/>
        <v>81984.63</v>
      </c>
    </row>
    <row r="28" spans="2:23" x14ac:dyDescent="0.2">
      <c r="B28" s="19">
        <f t="shared" si="9"/>
        <v>11</v>
      </c>
      <c r="C28" s="20" t="s">
        <v>47</v>
      </c>
      <c r="D28" s="21" t="s">
        <v>46</v>
      </c>
      <c r="E28" s="21" t="s">
        <v>48</v>
      </c>
      <c r="F28" s="22" t="s">
        <v>29</v>
      </c>
      <c r="G28" s="22" t="s">
        <v>31</v>
      </c>
      <c r="H28" s="23">
        <v>45231</v>
      </c>
      <c r="I28" s="23">
        <v>45412</v>
      </c>
      <c r="J28" s="24">
        <v>45000</v>
      </c>
      <c r="K28" s="24">
        <v>1148.33</v>
      </c>
      <c r="L28" s="24">
        <v>0</v>
      </c>
      <c r="M28" s="24">
        <f t="shared" si="0"/>
        <v>1291.5</v>
      </c>
      <c r="N28" s="24">
        <f t="shared" si="1"/>
        <v>3194.9999999999995</v>
      </c>
      <c r="O28" s="24">
        <f t="shared" si="2"/>
        <v>517.5</v>
      </c>
      <c r="P28" s="24">
        <f t="shared" si="3"/>
        <v>1368</v>
      </c>
      <c r="Q28" s="24">
        <f t="shared" si="4"/>
        <v>3190.5</v>
      </c>
      <c r="R28" s="24">
        <v>0</v>
      </c>
      <c r="S28" s="24">
        <f t="shared" si="5"/>
        <v>9562.5</v>
      </c>
      <c r="T28" s="24">
        <v>0</v>
      </c>
      <c r="U28" s="24">
        <f t="shared" si="6"/>
        <v>3807.83</v>
      </c>
      <c r="V28" s="24">
        <f t="shared" si="7"/>
        <v>6903</v>
      </c>
      <c r="W28" s="25">
        <f t="shared" si="8"/>
        <v>41192.17</v>
      </c>
    </row>
    <row r="29" spans="2:23" x14ac:dyDescent="0.2">
      <c r="B29" s="19">
        <f t="shared" si="9"/>
        <v>12</v>
      </c>
      <c r="C29" s="20" t="s">
        <v>106</v>
      </c>
      <c r="D29" s="21" t="s">
        <v>64</v>
      </c>
      <c r="E29" s="21" t="s">
        <v>50</v>
      </c>
      <c r="F29" s="22" t="s">
        <v>29</v>
      </c>
      <c r="G29" s="22" t="s">
        <v>30</v>
      </c>
      <c r="H29" s="23">
        <v>45170</v>
      </c>
      <c r="I29" s="23">
        <v>45351</v>
      </c>
      <c r="J29" s="24">
        <v>120000</v>
      </c>
      <c r="K29" s="24">
        <v>16809.87</v>
      </c>
      <c r="L29" s="24">
        <v>0</v>
      </c>
      <c r="M29" s="24">
        <f t="shared" si="0"/>
        <v>3444</v>
      </c>
      <c r="N29" s="24">
        <f t="shared" si="1"/>
        <v>8520</v>
      </c>
      <c r="O29" s="24">
        <f t="shared" si="2"/>
        <v>1380</v>
      </c>
      <c r="P29" s="24">
        <f t="shared" si="3"/>
        <v>3648</v>
      </c>
      <c r="Q29" s="24">
        <f t="shared" si="4"/>
        <v>8508</v>
      </c>
      <c r="R29" s="24">
        <v>0</v>
      </c>
      <c r="S29" s="24">
        <f t="shared" si="5"/>
        <v>25500</v>
      </c>
      <c r="T29" s="24">
        <v>0</v>
      </c>
      <c r="U29" s="24">
        <f t="shared" si="6"/>
        <v>23901.87</v>
      </c>
      <c r="V29" s="24">
        <f t="shared" si="7"/>
        <v>18408</v>
      </c>
      <c r="W29" s="25">
        <f t="shared" si="8"/>
        <v>96098.13</v>
      </c>
    </row>
    <row r="30" spans="2:23" x14ac:dyDescent="0.2">
      <c r="B30" s="19">
        <f t="shared" si="9"/>
        <v>13</v>
      </c>
      <c r="C30" s="20" t="s">
        <v>106</v>
      </c>
      <c r="D30" s="21" t="s">
        <v>76</v>
      </c>
      <c r="E30" s="21" t="s">
        <v>50</v>
      </c>
      <c r="F30" s="22" t="s">
        <v>29</v>
      </c>
      <c r="G30" s="22" t="s">
        <v>30</v>
      </c>
      <c r="H30" s="23">
        <v>45170</v>
      </c>
      <c r="I30" s="23">
        <v>45351</v>
      </c>
      <c r="J30" s="24">
        <v>120000</v>
      </c>
      <c r="K30" s="24">
        <v>16809.87</v>
      </c>
      <c r="L30" s="24">
        <v>0</v>
      </c>
      <c r="M30" s="24">
        <f t="shared" si="0"/>
        <v>3444</v>
      </c>
      <c r="N30" s="24">
        <f t="shared" si="1"/>
        <v>8520</v>
      </c>
      <c r="O30" s="24">
        <f t="shared" si="2"/>
        <v>1380</v>
      </c>
      <c r="P30" s="24">
        <f t="shared" si="3"/>
        <v>3648</v>
      </c>
      <c r="Q30" s="24">
        <f t="shared" si="4"/>
        <v>8508</v>
      </c>
      <c r="R30" s="24">
        <v>0</v>
      </c>
      <c r="S30" s="24">
        <f t="shared" si="5"/>
        <v>25500</v>
      </c>
      <c r="T30" s="24">
        <v>0</v>
      </c>
      <c r="U30" s="24">
        <f t="shared" si="6"/>
        <v>23901.87</v>
      </c>
      <c r="V30" s="24">
        <f t="shared" si="7"/>
        <v>18408</v>
      </c>
      <c r="W30" s="25">
        <f t="shared" si="8"/>
        <v>96098.13</v>
      </c>
    </row>
    <row r="31" spans="2:23" x14ac:dyDescent="0.2">
      <c r="B31" s="19">
        <f t="shared" si="9"/>
        <v>14</v>
      </c>
      <c r="C31" s="20" t="s">
        <v>106</v>
      </c>
      <c r="D31" s="21" t="s">
        <v>81</v>
      </c>
      <c r="E31" s="21" t="s">
        <v>50</v>
      </c>
      <c r="F31" s="22" t="s">
        <v>29</v>
      </c>
      <c r="G31" s="22" t="s">
        <v>31</v>
      </c>
      <c r="H31" s="23">
        <v>45170</v>
      </c>
      <c r="I31" s="23">
        <v>45351</v>
      </c>
      <c r="J31" s="24">
        <v>120000</v>
      </c>
      <c r="K31" s="24">
        <v>16809.87</v>
      </c>
      <c r="L31" s="24">
        <v>0</v>
      </c>
      <c r="M31" s="24">
        <f t="shared" si="0"/>
        <v>3444</v>
      </c>
      <c r="N31" s="24">
        <f t="shared" si="1"/>
        <v>8520</v>
      </c>
      <c r="O31" s="24">
        <f t="shared" si="2"/>
        <v>1380</v>
      </c>
      <c r="P31" s="24">
        <f t="shared" si="3"/>
        <v>3648</v>
      </c>
      <c r="Q31" s="24">
        <f t="shared" si="4"/>
        <v>8508</v>
      </c>
      <c r="R31" s="24">
        <v>0</v>
      </c>
      <c r="S31" s="24">
        <f t="shared" si="5"/>
        <v>25500</v>
      </c>
      <c r="T31" s="24">
        <v>0</v>
      </c>
      <c r="U31" s="24">
        <f t="shared" si="6"/>
        <v>23901.87</v>
      </c>
      <c r="V31" s="24">
        <f t="shared" si="7"/>
        <v>18408</v>
      </c>
      <c r="W31" s="25">
        <f t="shared" si="8"/>
        <v>96098.13</v>
      </c>
    </row>
    <row r="32" spans="2:23" x14ac:dyDescent="0.2">
      <c r="B32" s="19">
        <f t="shared" si="9"/>
        <v>15</v>
      </c>
      <c r="C32" s="20" t="s">
        <v>106</v>
      </c>
      <c r="D32" s="21" t="s">
        <v>59</v>
      </c>
      <c r="E32" s="21" t="s">
        <v>50</v>
      </c>
      <c r="F32" s="22" t="s">
        <v>29</v>
      </c>
      <c r="G32" s="22" t="s">
        <v>30</v>
      </c>
      <c r="H32" s="23">
        <v>45170</v>
      </c>
      <c r="I32" s="23">
        <v>45351</v>
      </c>
      <c r="J32" s="24">
        <v>120000</v>
      </c>
      <c r="K32" s="24">
        <v>16809.87</v>
      </c>
      <c r="L32" s="24">
        <v>0</v>
      </c>
      <c r="M32" s="24">
        <f t="shared" si="0"/>
        <v>3444</v>
      </c>
      <c r="N32" s="24">
        <f t="shared" si="1"/>
        <v>8520</v>
      </c>
      <c r="O32" s="24">
        <f t="shared" si="2"/>
        <v>1380</v>
      </c>
      <c r="P32" s="24">
        <f t="shared" si="3"/>
        <v>3648</v>
      </c>
      <c r="Q32" s="24">
        <f t="shared" si="4"/>
        <v>8508</v>
      </c>
      <c r="R32" s="24">
        <v>0</v>
      </c>
      <c r="S32" s="24">
        <f t="shared" si="5"/>
        <v>25500</v>
      </c>
      <c r="T32" s="24">
        <v>0</v>
      </c>
      <c r="U32" s="24">
        <f t="shared" si="6"/>
        <v>23901.87</v>
      </c>
      <c r="V32" s="24">
        <f t="shared" si="7"/>
        <v>18408</v>
      </c>
      <c r="W32" s="25">
        <f t="shared" si="8"/>
        <v>96098.13</v>
      </c>
    </row>
    <row r="33" spans="2:23" x14ac:dyDescent="0.2">
      <c r="B33" s="19">
        <f t="shared" si="9"/>
        <v>16</v>
      </c>
      <c r="C33" s="20" t="s">
        <v>106</v>
      </c>
      <c r="D33" s="21" t="s">
        <v>57</v>
      </c>
      <c r="E33" s="21" t="s">
        <v>50</v>
      </c>
      <c r="F33" s="22" t="s">
        <v>29</v>
      </c>
      <c r="G33" s="22" t="s">
        <v>31</v>
      </c>
      <c r="H33" s="23">
        <v>45170</v>
      </c>
      <c r="I33" s="23">
        <v>45351</v>
      </c>
      <c r="J33" s="24">
        <v>120000</v>
      </c>
      <c r="K33" s="24">
        <v>16809.87</v>
      </c>
      <c r="L33" s="24">
        <v>0</v>
      </c>
      <c r="M33" s="24">
        <f t="shared" si="0"/>
        <v>3444</v>
      </c>
      <c r="N33" s="24">
        <f t="shared" si="1"/>
        <v>8520</v>
      </c>
      <c r="O33" s="24">
        <f t="shared" si="2"/>
        <v>1380</v>
      </c>
      <c r="P33" s="24">
        <f t="shared" si="3"/>
        <v>3648</v>
      </c>
      <c r="Q33" s="24">
        <f t="shared" si="4"/>
        <v>8508</v>
      </c>
      <c r="R33" s="24">
        <v>0</v>
      </c>
      <c r="S33" s="24">
        <f t="shared" si="5"/>
        <v>25500</v>
      </c>
      <c r="T33" s="24">
        <v>0</v>
      </c>
      <c r="U33" s="24">
        <f t="shared" si="6"/>
        <v>23901.87</v>
      </c>
      <c r="V33" s="24">
        <f t="shared" si="7"/>
        <v>18408</v>
      </c>
      <c r="W33" s="25">
        <f t="shared" si="8"/>
        <v>96098.13</v>
      </c>
    </row>
    <row r="34" spans="2:23" x14ac:dyDescent="0.2">
      <c r="B34" s="19">
        <f t="shared" si="9"/>
        <v>17</v>
      </c>
      <c r="C34" s="20" t="s">
        <v>106</v>
      </c>
      <c r="D34" s="21" t="s">
        <v>56</v>
      </c>
      <c r="E34" s="21" t="s">
        <v>50</v>
      </c>
      <c r="F34" s="22" t="s">
        <v>29</v>
      </c>
      <c r="G34" s="22" t="s">
        <v>30</v>
      </c>
      <c r="H34" s="23">
        <v>45170</v>
      </c>
      <c r="I34" s="23">
        <v>45351</v>
      </c>
      <c r="J34" s="24">
        <v>120000</v>
      </c>
      <c r="K34" s="24">
        <v>16809.87</v>
      </c>
      <c r="L34" s="24">
        <v>0</v>
      </c>
      <c r="M34" s="24">
        <f t="shared" si="0"/>
        <v>3444</v>
      </c>
      <c r="N34" s="24">
        <f t="shared" si="1"/>
        <v>8520</v>
      </c>
      <c r="O34" s="24">
        <f t="shared" si="2"/>
        <v>1380</v>
      </c>
      <c r="P34" s="24">
        <f t="shared" si="3"/>
        <v>3648</v>
      </c>
      <c r="Q34" s="24">
        <f t="shared" si="4"/>
        <v>8508</v>
      </c>
      <c r="R34" s="24">
        <v>0</v>
      </c>
      <c r="S34" s="24">
        <f t="shared" si="5"/>
        <v>25500</v>
      </c>
      <c r="T34" s="24">
        <v>0</v>
      </c>
      <c r="U34" s="24">
        <f t="shared" si="6"/>
        <v>23901.87</v>
      </c>
      <c r="V34" s="24">
        <f t="shared" si="7"/>
        <v>18408</v>
      </c>
      <c r="W34" s="25">
        <f t="shared" si="8"/>
        <v>96098.13</v>
      </c>
    </row>
    <row r="35" spans="2:23" x14ac:dyDescent="0.2">
      <c r="B35" s="19">
        <f t="shared" si="9"/>
        <v>18</v>
      </c>
      <c r="C35" s="20" t="s">
        <v>106</v>
      </c>
      <c r="D35" s="21" t="s">
        <v>88</v>
      </c>
      <c r="E35" s="21" t="s">
        <v>50</v>
      </c>
      <c r="F35" s="22" t="s">
        <v>29</v>
      </c>
      <c r="G35" s="22" t="s">
        <v>31</v>
      </c>
      <c r="H35" s="23">
        <v>45170</v>
      </c>
      <c r="I35" s="23">
        <v>45351</v>
      </c>
      <c r="J35" s="24">
        <v>14400</v>
      </c>
      <c r="K35" s="24">
        <v>0</v>
      </c>
      <c r="L35" s="24">
        <v>0</v>
      </c>
      <c r="M35" s="24">
        <f t="shared" si="0"/>
        <v>413.28</v>
      </c>
      <c r="N35" s="24">
        <f t="shared" si="1"/>
        <v>1022.3999999999999</v>
      </c>
      <c r="O35" s="24">
        <f t="shared" si="2"/>
        <v>165.6</v>
      </c>
      <c r="P35" s="24">
        <f t="shared" si="3"/>
        <v>437.76</v>
      </c>
      <c r="Q35" s="24">
        <f t="shared" si="4"/>
        <v>1020.96</v>
      </c>
      <c r="R35" s="24">
        <v>0</v>
      </c>
      <c r="S35" s="24">
        <f t="shared" si="5"/>
        <v>3060</v>
      </c>
      <c r="T35" s="24">
        <v>0</v>
      </c>
      <c r="U35" s="24">
        <f t="shared" si="6"/>
        <v>851.04</v>
      </c>
      <c r="V35" s="24">
        <f t="shared" si="7"/>
        <v>2208.96</v>
      </c>
      <c r="W35" s="25">
        <f t="shared" si="8"/>
        <v>13548.96</v>
      </c>
    </row>
    <row r="36" spans="2:23" x14ac:dyDescent="0.2">
      <c r="B36" s="19">
        <f t="shared" si="9"/>
        <v>19</v>
      </c>
      <c r="C36" s="20" t="s">
        <v>106</v>
      </c>
      <c r="D36" s="21" t="s">
        <v>91</v>
      </c>
      <c r="E36" s="21" t="s">
        <v>50</v>
      </c>
      <c r="F36" s="22" t="s">
        <v>29</v>
      </c>
      <c r="G36" s="22" t="s">
        <v>30</v>
      </c>
      <c r="H36" s="23">
        <v>45170</v>
      </c>
      <c r="I36" s="23">
        <v>45351</v>
      </c>
      <c r="J36" s="24">
        <v>26400</v>
      </c>
      <c r="K36" s="24">
        <v>0</v>
      </c>
      <c r="L36" s="24">
        <v>0</v>
      </c>
      <c r="M36" s="24">
        <f t="shared" si="0"/>
        <v>757.68</v>
      </c>
      <c r="N36" s="24">
        <f t="shared" si="1"/>
        <v>1874.3999999999999</v>
      </c>
      <c r="O36" s="24">
        <f t="shared" si="2"/>
        <v>303.60000000000002</v>
      </c>
      <c r="P36" s="24">
        <f t="shared" si="3"/>
        <v>802.56</v>
      </c>
      <c r="Q36" s="24">
        <f t="shared" si="4"/>
        <v>1871.7600000000002</v>
      </c>
      <c r="R36" s="24">
        <v>0</v>
      </c>
      <c r="S36" s="24">
        <f t="shared" si="5"/>
        <v>5610</v>
      </c>
      <c r="T36" s="24">
        <v>0</v>
      </c>
      <c r="U36" s="24">
        <f t="shared" si="6"/>
        <v>1560.2399999999998</v>
      </c>
      <c r="V36" s="24">
        <f t="shared" si="7"/>
        <v>4049.76</v>
      </c>
      <c r="W36" s="25">
        <f t="shared" si="8"/>
        <v>24839.760000000002</v>
      </c>
    </row>
    <row r="37" spans="2:23" x14ac:dyDescent="0.2">
      <c r="B37" s="19">
        <f t="shared" si="9"/>
        <v>20</v>
      </c>
      <c r="C37" s="20" t="s">
        <v>106</v>
      </c>
      <c r="D37" s="21" t="s">
        <v>94</v>
      </c>
      <c r="E37" s="21" t="s">
        <v>50</v>
      </c>
      <c r="F37" s="22" t="s">
        <v>29</v>
      </c>
      <c r="G37" s="22" t="s">
        <v>31</v>
      </c>
      <c r="H37" s="23">
        <v>45170</v>
      </c>
      <c r="I37" s="23">
        <v>45351</v>
      </c>
      <c r="J37" s="24">
        <v>120000</v>
      </c>
      <c r="K37" s="24">
        <v>16809.87</v>
      </c>
      <c r="L37" s="24">
        <v>0</v>
      </c>
      <c r="M37" s="24">
        <f t="shared" si="0"/>
        <v>3444</v>
      </c>
      <c r="N37" s="24">
        <f t="shared" si="1"/>
        <v>8520</v>
      </c>
      <c r="O37" s="24">
        <f t="shared" si="2"/>
        <v>1380</v>
      </c>
      <c r="P37" s="24">
        <f t="shared" si="3"/>
        <v>3648</v>
      </c>
      <c r="Q37" s="24">
        <f t="shared" si="4"/>
        <v>8508</v>
      </c>
      <c r="R37" s="24">
        <v>0</v>
      </c>
      <c r="S37" s="24">
        <f t="shared" si="5"/>
        <v>25500</v>
      </c>
      <c r="T37" s="24">
        <v>0</v>
      </c>
      <c r="U37" s="24">
        <f t="shared" si="6"/>
        <v>23901.87</v>
      </c>
      <c r="V37" s="24">
        <f t="shared" si="7"/>
        <v>18408</v>
      </c>
      <c r="W37" s="25">
        <f t="shared" si="8"/>
        <v>96098.13</v>
      </c>
    </row>
    <row r="38" spans="2:23" x14ac:dyDescent="0.2">
      <c r="B38" s="19">
        <f t="shared" si="9"/>
        <v>21</v>
      </c>
      <c r="C38" s="20" t="s">
        <v>106</v>
      </c>
      <c r="D38" s="21" t="s">
        <v>97</v>
      </c>
      <c r="E38" s="21" t="s">
        <v>50</v>
      </c>
      <c r="F38" s="22" t="s">
        <v>29</v>
      </c>
      <c r="G38" s="22" t="s">
        <v>31</v>
      </c>
      <c r="H38" s="23">
        <v>45170</v>
      </c>
      <c r="I38" s="23">
        <v>45351</v>
      </c>
      <c r="J38" s="24">
        <v>14400</v>
      </c>
      <c r="K38" s="24">
        <v>0</v>
      </c>
      <c r="L38" s="24">
        <v>0</v>
      </c>
      <c r="M38" s="24">
        <f t="shared" si="0"/>
        <v>413.28</v>
      </c>
      <c r="N38" s="24">
        <f t="shared" si="1"/>
        <v>1022.3999999999999</v>
      </c>
      <c r="O38" s="24">
        <f t="shared" si="2"/>
        <v>165.6</v>
      </c>
      <c r="P38" s="24">
        <f t="shared" si="3"/>
        <v>437.76</v>
      </c>
      <c r="Q38" s="24">
        <f t="shared" si="4"/>
        <v>1020.96</v>
      </c>
      <c r="R38" s="24">
        <v>0</v>
      </c>
      <c r="S38" s="24">
        <f t="shared" si="5"/>
        <v>3060</v>
      </c>
      <c r="T38" s="24">
        <v>0</v>
      </c>
      <c r="U38" s="24">
        <f t="shared" si="6"/>
        <v>851.04</v>
      </c>
      <c r="V38" s="24">
        <f t="shared" si="7"/>
        <v>2208.96</v>
      </c>
      <c r="W38" s="25">
        <f t="shared" si="8"/>
        <v>13548.96</v>
      </c>
    </row>
    <row r="39" spans="2:23" x14ac:dyDescent="0.2">
      <c r="B39" s="19">
        <f t="shared" si="9"/>
        <v>22</v>
      </c>
      <c r="C39" s="20" t="s">
        <v>106</v>
      </c>
      <c r="D39" s="21" t="s">
        <v>100</v>
      </c>
      <c r="E39" s="21" t="s">
        <v>50</v>
      </c>
      <c r="F39" s="22" t="s">
        <v>29</v>
      </c>
      <c r="G39" s="22" t="s">
        <v>30</v>
      </c>
      <c r="H39" s="23">
        <v>45170</v>
      </c>
      <c r="I39" s="23">
        <v>45351</v>
      </c>
      <c r="J39" s="24">
        <v>120000</v>
      </c>
      <c r="K39" s="24">
        <v>16809.87</v>
      </c>
      <c r="L39" s="24">
        <v>0</v>
      </c>
      <c r="M39" s="24">
        <f t="shared" si="0"/>
        <v>3444</v>
      </c>
      <c r="N39" s="24">
        <f t="shared" si="1"/>
        <v>8520</v>
      </c>
      <c r="O39" s="24">
        <f t="shared" si="2"/>
        <v>1380</v>
      </c>
      <c r="P39" s="24">
        <f t="shared" si="3"/>
        <v>3648</v>
      </c>
      <c r="Q39" s="24">
        <f t="shared" si="4"/>
        <v>8508</v>
      </c>
      <c r="R39" s="24">
        <v>0</v>
      </c>
      <c r="S39" s="24">
        <f t="shared" si="5"/>
        <v>25500</v>
      </c>
      <c r="T39" s="24">
        <v>0</v>
      </c>
      <c r="U39" s="24">
        <f t="shared" si="6"/>
        <v>23901.87</v>
      </c>
      <c r="V39" s="24">
        <f t="shared" si="7"/>
        <v>18408</v>
      </c>
      <c r="W39" s="25">
        <f t="shared" si="8"/>
        <v>96098.13</v>
      </c>
    </row>
    <row r="40" spans="2:23" ht="12" customHeight="1" x14ac:dyDescent="0.2">
      <c r="B40" s="19">
        <f t="shared" si="9"/>
        <v>23</v>
      </c>
      <c r="C40" s="20" t="s">
        <v>106</v>
      </c>
      <c r="D40" s="21" t="s">
        <v>101</v>
      </c>
      <c r="E40" s="21" t="s">
        <v>50</v>
      </c>
      <c r="F40" s="22" t="s">
        <v>29</v>
      </c>
      <c r="G40" s="22" t="s">
        <v>31</v>
      </c>
      <c r="H40" s="23">
        <v>45170</v>
      </c>
      <c r="I40" s="23">
        <v>45351</v>
      </c>
      <c r="J40" s="24">
        <v>43200</v>
      </c>
      <c r="K40" s="24">
        <v>894.28</v>
      </c>
      <c r="L40" s="24">
        <v>0</v>
      </c>
      <c r="M40" s="24">
        <f t="shared" si="0"/>
        <v>1239.8399999999999</v>
      </c>
      <c r="N40" s="24">
        <f t="shared" si="1"/>
        <v>3067.2</v>
      </c>
      <c r="O40" s="24">
        <f t="shared" si="2"/>
        <v>496.8</v>
      </c>
      <c r="P40" s="24">
        <f t="shared" si="3"/>
        <v>1313.28</v>
      </c>
      <c r="Q40" s="24">
        <f t="shared" si="4"/>
        <v>3062.88</v>
      </c>
      <c r="R40" s="24">
        <v>0</v>
      </c>
      <c r="S40" s="24">
        <f t="shared" si="5"/>
        <v>9180</v>
      </c>
      <c r="T40" s="24">
        <v>0</v>
      </c>
      <c r="U40" s="24">
        <f t="shared" si="6"/>
        <v>3447.3999999999996</v>
      </c>
      <c r="V40" s="24">
        <f t="shared" si="7"/>
        <v>6626.88</v>
      </c>
      <c r="W40" s="25">
        <f t="shared" si="8"/>
        <v>39752.6</v>
      </c>
    </row>
    <row r="41" spans="2:23" x14ac:dyDescent="0.2">
      <c r="B41" s="19">
        <f t="shared" si="9"/>
        <v>24</v>
      </c>
      <c r="C41" s="20" t="s">
        <v>111</v>
      </c>
      <c r="D41" s="21" t="s">
        <v>82</v>
      </c>
      <c r="E41" s="21" t="s">
        <v>50</v>
      </c>
      <c r="F41" s="22" t="s">
        <v>29</v>
      </c>
      <c r="G41" s="22" t="s">
        <v>30</v>
      </c>
      <c r="H41" s="23">
        <v>45170</v>
      </c>
      <c r="I41" s="23">
        <v>45351</v>
      </c>
      <c r="J41" s="24">
        <v>120000</v>
      </c>
      <c r="K41" s="24">
        <v>16809.87</v>
      </c>
      <c r="L41" s="24">
        <v>0</v>
      </c>
      <c r="M41" s="24">
        <f t="shared" si="0"/>
        <v>3444</v>
      </c>
      <c r="N41" s="24">
        <f t="shared" si="1"/>
        <v>8520</v>
      </c>
      <c r="O41" s="24">
        <f t="shared" si="2"/>
        <v>1380</v>
      </c>
      <c r="P41" s="24">
        <f t="shared" si="3"/>
        <v>3648</v>
      </c>
      <c r="Q41" s="24">
        <f t="shared" si="4"/>
        <v>8508</v>
      </c>
      <c r="R41" s="24">
        <v>0</v>
      </c>
      <c r="S41" s="24">
        <f t="shared" si="5"/>
        <v>25500</v>
      </c>
      <c r="T41" s="24">
        <v>0</v>
      </c>
      <c r="U41" s="24">
        <f t="shared" si="6"/>
        <v>23901.87</v>
      </c>
      <c r="V41" s="24">
        <f t="shared" si="7"/>
        <v>18408</v>
      </c>
      <c r="W41" s="25">
        <f t="shared" si="8"/>
        <v>96098.13</v>
      </c>
    </row>
    <row r="42" spans="2:23" x14ac:dyDescent="0.2">
      <c r="B42" s="19">
        <f t="shared" si="9"/>
        <v>25</v>
      </c>
      <c r="C42" s="20" t="s">
        <v>111</v>
      </c>
      <c r="D42" s="21" t="s">
        <v>92</v>
      </c>
      <c r="E42" s="21" t="s">
        <v>50</v>
      </c>
      <c r="F42" s="22" t="s">
        <v>29</v>
      </c>
      <c r="G42" s="22" t="s">
        <v>30</v>
      </c>
      <c r="H42" s="23">
        <v>45170</v>
      </c>
      <c r="I42" s="23">
        <v>45351</v>
      </c>
      <c r="J42" s="24">
        <v>55000</v>
      </c>
      <c r="K42" s="24">
        <v>2559.6799999999998</v>
      </c>
      <c r="L42" s="24">
        <v>0</v>
      </c>
      <c r="M42" s="24">
        <f t="shared" si="0"/>
        <v>1578.5</v>
      </c>
      <c r="N42" s="24">
        <f t="shared" si="1"/>
        <v>3904.9999999999995</v>
      </c>
      <c r="O42" s="24">
        <f t="shared" si="2"/>
        <v>632.5</v>
      </c>
      <c r="P42" s="24">
        <f t="shared" si="3"/>
        <v>1672</v>
      </c>
      <c r="Q42" s="24">
        <f t="shared" si="4"/>
        <v>3899.5000000000005</v>
      </c>
      <c r="R42" s="24">
        <v>0</v>
      </c>
      <c r="S42" s="24">
        <f t="shared" si="5"/>
        <v>11687.5</v>
      </c>
      <c r="T42" s="24">
        <v>0</v>
      </c>
      <c r="U42" s="24">
        <f t="shared" si="6"/>
        <v>5810.18</v>
      </c>
      <c r="V42" s="24">
        <f t="shared" si="7"/>
        <v>8437</v>
      </c>
      <c r="W42" s="25">
        <f t="shared" si="8"/>
        <v>49189.82</v>
      </c>
    </row>
    <row r="43" spans="2:23" x14ac:dyDescent="0.2">
      <c r="B43" s="19">
        <f t="shared" si="9"/>
        <v>26</v>
      </c>
      <c r="C43" s="20" t="s">
        <v>111</v>
      </c>
      <c r="D43" s="21" t="s">
        <v>98</v>
      </c>
      <c r="E43" s="21" t="s">
        <v>50</v>
      </c>
      <c r="F43" s="22" t="s">
        <v>29</v>
      </c>
      <c r="G43" s="22" t="s">
        <v>30</v>
      </c>
      <c r="H43" s="23">
        <v>45170</v>
      </c>
      <c r="I43" s="23">
        <v>45351</v>
      </c>
      <c r="J43" s="24">
        <v>72000</v>
      </c>
      <c r="K43" s="24">
        <v>5744.84</v>
      </c>
      <c r="L43" s="24">
        <v>0</v>
      </c>
      <c r="M43" s="24">
        <f t="shared" si="0"/>
        <v>2066.4</v>
      </c>
      <c r="N43" s="24">
        <f t="shared" si="1"/>
        <v>5111.9999999999991</v>
      </c>
      <c r="O43" s="24">
        <f t="shared" si="2"/>
        <v>828</v>
      </c>
      <c r="P43" s="24">
        <f t="shared" si="3"/>
        <v>2188.8000000000002</v>
      </c>
      <c r="Q43" s="24">
        <f t="shared" si="4"/>
        <v>5104.8</v>
      </c>
      <c r="R43" s="24">
        <v>0</v>
      </c>
      <c r="S43" s="24">
        <f t="shared" si="5"/>
        <v>15300</v>
      </c>
      <c r="T43" s="24">
        <v>0</v>
      </c>
      <c r="U43" s="24">
        <f t="shared" si="6"/>
        <v>10000.040000000001</v>
      </c>
      <c r="V43" s="24">
        <f t="shared" si="7"/>
        <v>11044.8</v>
      </c>
      <c r="W43" s="25">
        <f t="shared" si="8"/>
        <v>61999.96</v>
      </c>
    </row>
    <row r="44" spans="2:23" x14ac:dyDescent="0.2">
      <c r="B44" s="19">
        <f t="shared" si="9"/>
        <v>27</v>
      </c>
      <c r="C44" s="20" t="s">
        <v>107</v>
      </c>
      <c r="D44" s="21" t="s">
        <v>68</v>
      </c>
      <c r="E44" s="21" t="s">
        <v>50</v>
      </c>
      <c r="F44" s="22" t="s">
        <v>29</v>
      </c>
      <c r="G44" s="22" t="s">
        <v>31</v>
      </c>
      <c r="H44" s="23">
        <v>45170</v>
      </c>
      <c r="I44" s="23">
        <v>45351</v>
      </c>
      <c r="J44" s="24">
        <v>102000</v>
      </c>
      <c r="K44" s="24">
        <v>12575.82</v>
      </c>
      <c r="L44" s="24">
        <v>0</v>
      </c>
      <c r="M44" s="24">
        <f t="shared" si="0"/>
        <v>2927.4</v>
      </c>
      <c r="N44" s="24">
        <f t="shared" si="1"/>
        <v>7241.9999999999991</v>
      </c>
      <c r="O44" s="24">
        <f t="shared" si="2"/>
        <v>1173</v>
      </c>
      <c r="P44" s="24">
        <f t="shared" si="3"/>
        <v>3100.8</v>
      </c>
      <c r="Q44" s="24">
        <f t="shared" si="4"/>
        <v>7231.8</v>
      </c>
      <c r="R44" s="24">
        <v>0</v>
      </c>
      <c r="S44" s="24">
        <f t="shared" si="5"/>
        <v>21675</v>
      </c>
      <c r="T44" s="24">
        <v>0</v>
      </c>
      <c r="U44" s="24">
        <f t="shared" si="6"/>
        <v>18604.02</v>
      </c>
      <c r="V44" s="24">
        <f t="shared" si="7"/>
        <v>15646.8</v>
      </c>
      <c r="W44" s="25">
        <f t="shared" si="8"/>
        <v>83395.98</v>
      </c>
    </row>
    <row r="45" spans="2:23" x14ac:dyDescent="0.2">
      <c r="B45" s="19">
        <f t="shared" si="9"/>
        <v>28</v>
      </c>
      <c r="C45" s="20" t="s">
        <v>107</v>
      </c>
      <c r="D45" s="21" t="s">
        <v>75</v>
      </c>
      <c r="E45" s="21" t="s">
        <v>50</v>
      </c>
      <c r="F45" s="22" t="s">
        <v>29</v>
      </c>
      <c r="G45" s="22" t="s">
        <v>30</v>
      </c>
      <c r="H45" s="23">
        <v>45170</v>
      </c>
      <c r="I45" s="23">
        <v>45351</v>
      </c>
      <c r="J45" s="24">
        <v>120000</v>
      </c>
      <c r="K45" s="24">
        <v>16809.87</v>
      </c>
      <c r="L45" s="24">
        <v>0</v>
      </c>
      <c r="M45" s="24">
        <f t="shared" si="0"/>
        <v>3444</v>
      </c>
      <c r="N45" s="24">
        <f t="shared" si="1"/>
        <v>8520</v>
      </c>
      <c r="O45" s="24">
        <f t="shared" si="2"/>
        <v>1380</v>
      </c>
      <c r="P45" s="24">
        <f t="shared" si="3"/>
        <v>3648</v>
      </c>
      <c r="Q45" s="24">
        <f t="shared" si="4"/>
        <v>8508</v>
      </c>
      <c r="R45" s="24">
        <v>0</v>
      </c>
      <c r="S45" s="24">
        <f t="shared" si="5"/>
        <v>25500</v>
      </c>
      <c r="T45" s="24">
        <v>0</v>
      </c>
      <c r="U45" s="24">
        <f t="shared" si="6"/>
        <v>23901.87</v>
      </c>
      <c r="V45" s="24">
        <f t="shared" si="7"/>
        <v>18408</v>
      </c>
      <c r="W45" s="25">
        <f t="shared" si="8"/>
        <v>96098.13</v>
      </c>
    </row>
    <row r="46" spans="2:23" x14ac:dyDescent="0.2">
      <c r="B46" s="19">
        <f t="shared" si="9"/>
        <v>29</v>
      </c>
      <c r="C46" s="20" t="s">
        <v>107</v>
      </c>
      <c r="D46" s="21" t="s">
        <v>63</v>
      </c>
      <c r="E46" s="21" t="s">
        <v>50</v>
      </c>
      <c r="F46" s="22" t="s">
        <v>29</v>
      </c>
      <c r="G46" s="22" t="s">
        <v>31</v>
      </c>
      <c r="H46" s="23">
        <v>45170</v>
      </c>
      <c r="I46" s="23">
        <v>45351</v>
      </c>
      <c r="J46" s="24">
        <v>120000</v>
      </c>
      <c r="K46" s="24">
        <v>16809.87</v>
      </c>
      <c r="L46" s="24">
        <v>0</v>
      </c>
      <c r="M46" s="24">
        <f t="shared" si="0"/>
        <v>3444</v>
      </c>
      <c r="N46" s="24">
        <f t="shared" si="1"/>
        <v>8520</v>
      </c>
      <c r="O46" s="24">
        <f t="shared" si="2"/>
        <v>1380</v>
      </c>
      <c r="P46" s="24">
        <f t="shared" si="3"/>
        <v>3648</v>
      </c>
      <c r="Q46" s="24">
        <f t="shared" si="4"/>
        <v>8508</v>
      </c>
      <c r="R46" s="24">
        <v>0</v>
      </c>
      <c r="S46" s="24">
        <f t="shared" si="5"/>
        <v>25500</v>
      </c>
      <c r="T46" s="24">
        <v>0</v>
      </c>
      <c r="U46" s="24">
        <f t="shared" si="6"/>
        <v>23901.87</v>
      </c>
      <c r="V46" s="24">
        <f t="shared" si="7"/>
        <v>18408</v>
      </c>
      <c r="W46" s="25">
        <f t="shared" si="8"/>
        <v>96098.13</v>
      </c>
    </row>
    <row r="47" spans="2:23" x14ac:dyDescent="0.2">
      <c r="B47" s="19">
        <f t="shared" si="9"/>
        <v>30</v>
      </c>
      <c r="C47" s="20" t="s">
        <v>107</v>
      </c>
      <c r="D47" s="21" t="s">
        <v>66</v>
      </c>
      <c r="E47" s="21" t="s">
        <v>50</v>
      </c>
      <c r="F47" s="22" t="s">
        <v>29</v>
      </c>
      <c r="G47" s="22" t="s">
        <v>30</v>
      </c>
      <c r="H47" s="23">
        <v>45170</v>
      </c>
      <c r="I47" s="23">
        <v>45351</v>
      </c>
      <c r="J47" s="24">
        <v>120000</v>
      </c>
      <c r="K47" s="24">
        <v>16809.87</v>
      </c>
      <c r="L47" s="24">
        <v>0</v>
      </c>
      <c r="M47" s="24">
        <f t="shared" si="0"/>
        <v>3444</v>
      </c>
      <c r="N47" s="24">
        <f t="shared" si="1"/>
        <v>8520</v>
      </c>
      <c r="O47" s="24">
        <f t="shared" si="2"/>
        <v>1380</v>
      </c>
      <c r="P47" s="24">
        <f t="shared" si="3"/>
        <v>3648</v>
      </c>
      <c r="Q47" s="24">
        <f t="shared" si="4"/>
        <v>8508</v>
      </c>
      <c r="R47" s="24">
        <v>0</v>
      </c>
      <c r="S47" s="24">
        <f t="shared" si="5"/>
        <v>25500</v>
      </c>
      <c r="T47" s="24">
        <v>0</v>
      </c>
      <c r="U47" s="24">
        <f t="shared" si="6"/>
        <v>23901.87</v>
      </c>
      <c r="V47" s="24">
        <f t="shared" si="7"/>
        <v>18408</v>
      </c>
      <c r="W47" s="25">
        <f t="shared" si="8"/>
        <v>96098.13</v>
      </c>
    </row>
    <row r="48" spans="2:23" x14ac:dyDescent="0.2">
      <c r="B48" s="19">
        <f t="shared" si="9"/>
        <v>31</v>
      </c>
      <c r="C48" s="20" t="s">
        <v>107</v>
      </c>
      <c r="D48" s="21" t="s">
        <v>53</v>
      </c>
      <c r="E48" s="21" t="s">
        <v>50</v>
      </c>
      <c r="F48" s="22" t="s">
        <v>29</v>
      </c>
      <c r="G48" s="22" t="s">
        <v>30</v>
      </c>
      <c r="H48" s="23">
        <v>45170</v>
      </c>
      <c r="I48" s="23">
        <v>45351</v>
      </c>
      <c r="J48" s="24">
        <v>120000</v>
      </c>
      <c r="K48" s="24">
        <v>16809.87</v>
      </c>
      <c r="L48" s="24">
        <v>0</v>
      </c>
      <c r="M48" s="24">
        <f t="shared" si="0"/>
        <v>3444</v>
      </c>
      <c r="N48" s="24">
        <f t="shared" si="1"/>
        <v>8520</v>
      </c>
      <c r="O48" s="24">
        <f t="shared" si="2"/>
        <v>1380</v>
      </c>
      <c r="P48" s="24">
        <f t="shared" si="3"/>
        <v>3648</v>
      </c>
      <c r="Q48" s="24">
        <f t="shared" si="4"/>
        <v>8508</v>
      </c>
      <c r="R48" s="24">
        <v>0</v>
      </c>
      <c r="S48" s="24">
        <f t="shared" si="5"/>
        <v>25500</v>
      </c>
      <c r="T48" s="24">
        <v>0</v>
      </c>
      <c r="U48" s="24">
        <f t="shared" si="6"/>
        <v>23901.87</v>
      </c>
      <c r="V48" s="24">
        <f t="shared" si="7"/>
        <v>18408</v>
      </c>
      <c r="W48" s="25">
        <f t="shared" si="8"/>
        <v>96098.13</v>
      </c>
    </row>
    <row r="49" spans="2:23" ht="12" customHeight="1" x14ac:dyDescent="0.2">
      <c r="B49" s="19">
        <f t="shared" si="9"/>
        <v>32</v>
      </c>
      <c r="C49" s="20" t="s">
        <v>107</v>
      </c>
      <c r="D49" s="21" t="s">
        <v>84</v>
      </c>
      <c r="E49" s="21" t="s">
        <v>50</v>
      </c>
      <c r="F49" s="22" t="s">
        <v>29</v>
      </c>
      <c r="G49" s="22" t="s">
        <v>31</v>
      </c>
      <c r="H49" s="23">
        <v>45231</v>
      </c>
      <c r="I49" s="23">
        <v>45412</v>
      </c>
      <c r="J49" s="24">
        <v>24000</v>
      </c>
      <c r="K49" s="24">
        <v>0</v>
      </c>
      <c r="L49" s="24">
        <v>0</v>
      </c>
      <c r="M49" s="24">
        <f t="shared" si="0"/>
        <v>688.8</v>
      </c>
      <c r="N49" s="24">
        <f t="shared" si="1"/>
        <v>1703.9999999999998</v>
      </c>
      <c r="O49" s="24">
        <f t="shared" si="2"/>
        <v>276</v>
      </c>
      <c r="P49" s="24">
        <f t="shared" si="3"/>
        <v>729.6</v>
      </c>
      <c r="Q49" s="24">
        <f t="shared" si="4"/>
        <v>1701.6000000000001</v>
      </c>
      <c r="R49" s="24">
        <v>0</v>
      </c>
      <c r="S49" s="24">
        <f t="shared" si="5"/>
        <v>5100</v>
      </c>
      <c r="T49" s="24">
        <v>0</v>
      </c>
      <c r="U49" s="24">
        <f t="shared" si="6"/>
        <v>1418.4</v>
      </c>
      <c r="V49" s="24">
        <f t="shared" si="7"/>
        <v>3681.6</v>
      </c>
      <c r="W49" s="25">
        <f t="shared" si="8"/>
        <v>22581.599999999999</v>
      </c>
    </row>
    <row r="50" spans="2:23" x14ac:dyDescent="0.2">
      <c r="B50" s="19">
        <f t="shared" si="9"/>
        <v>33</v>
      </c>
      <c r="C50" s="20" t="s">
        <v>107</v>
      </c>
      <c r="D50" s="21" t="s">
        <v>83</v>
      </c>
      <c r="E50" s="21" t="s">
        <v>50</v>
      </c>
      <c r="F50" s="22" t="s">
        <v>29</v>
      </c>
      <c r="G50" s="22" t="s">
        <v>31</v>
      </c>
      <c r="H50" s="23">
        <v>45231</v>
      </c>
      <c r="I50" s="23">
        <v>45412</v>
      </c>
      <c r="J50" s="24">
        <v>120000</v>
      </c>
      <c r="K50" s="24">
        <v>16809.87</v>
      </c>
      <c r="L50" s="24">
        <v>0</v>
      </c>
      <c r="M50" s="24">
        <f t="shared" ref="M50:M81" si="10">+J50*2.87%</f>
        <v>3444</v>
      </c>
      <c r="N50" s="24">
        <f t="shared" ref="N50:N81" si="11">J50*7.1%</f>
        <v>8520</v>
      </c>
      <c r="O50" s="24">
        <f t="shared" ref="O50:O81" si="12">J50*1.15%</f>
        <v>1380</v>
      </c>
      <c r="P50" s="24">
        <f t="shared" ref="P50:P81" si="13">+J50*3.04%</f>
        <v>3648</v>
      </c>
      <c r="Q50" s="24">
        <f t="shared" ref="Q50:Q81" si="14">J50*7.09%</f>
        <v>8508</v>
      </c>
      <c r="R50" s="24">
        <v>0</v>
      </c>
      <c r="S50" s="24">
        <f t="shared" ref="S50:S81" si="15">M50+N50+O50+P50+Q50</f>
        <v>25500</v>
      </c>
      <c r="T50" s="24">
        <v>0</v>
      </c>
      <c r="U50" s="24">
        <f t="shared" ref="U50:U81" si="16">+M50+P50+R50+T50+K50+L50</f>
        <v>23901.87</v>
      </c>
      <c r="V50" s="24">
        <f t="shared" ref="V50:V81" si="17">+Q50+O50+N50</f>
        <v>18408</v>
      </c>
      <c r="W50" s="25">
        <f t="shared" ref="W50:W81" si="18">+J50-U50</f>
        <v>96098.13</v>
      </c>
    </row>
    <row r="51" spans="2:23" x14ac:dyDescent="0.2">
      <c r="B51" s="19">
        <f t="shared" si="9"/>
        <v>34</v>
      </c>
      <c r="C51" s="20" t="s">
        <v>107</v>
      </c>
      <c r="D51" s="21" t="s">
        <v>58</v>
      </c>
      <c r="E51" s="21" t="s">
        <v>50</v>
      </c>
      <c r="F51" s="22" t="s">
        <v>29</v>
      </c>
      <c r="G51" s="22" t="s">
        <v>30</v>
      </c>
      <c r="H51" s="23">
        <v>45108</v>
      </c>
      <c r="I51" s="23">
        <v>45291</v>
      </c>
      <c r="J51" s="24">
        <v>120000</v>
      </c>
      <c r="K51" s="24">
        <v>16809.87</v>
      </c>
      <c r="L51" s="24">
        <v>0</v>
      </c>
      <c r="M51" s="24">
        <f t="shared" si="10"/>
        <v>3444</v>
      </c>
      <c r="N51" s="24">
        <f t="shared" si="11"/>
        <v>8520</v>
      </c>
      <c r="O51" s="24">
        <f t="shared" si="12"/>
        <v>1380</v>
      </c>
      <c r="P51" s="24">
        <f t="shared" si="13"/>
        <v>3648</v>
      </c>
      <c r="Q51" s="24">
        <f t="shared" si="14"/>
        <v>8508</v>
      </c>
      <c r="R51" s="24">
        <v>0</v>
      </c>
      <c r="S51" s="24">
        <f t="shared" si="15"/>
        <v>25500</v>
      </c>
      <c r="T51" s="24">
        <v>0</v>
      </c>
      <c r="U51" s="24">
        <f t="shared" si="16"/>
        <v>23901.87</v>
      </c>
      <c r="V51" s="24">
        <f t="shared" si="17"/>
        <v>18408</v>
      </c>
      <c r="W51" s="25">
        <f t="shared" si="18"/>
        <v>96098.13</v>
      </c>
    </row>
    <row r="52" spans="2:23" x14ac:dyDescent="0.2">
      <c r="B52" s="19">
        <f t="shared" si="9"/>
        <v>35</v>
      </c>
      <c r="C52" s="20" t="s">
        <v>107</v>
      </c>
      <c r="D52" s="21" t="s">
        <v>85</v>
      </c>
      <c r="E52" s="21" t="s">
        <v>50</v>
      </c>
      <c r="F52" s="22" t="s">
        <v>29</v>
      </c>
      <c r="G52" s="22" t="s">
        <v>30</v>
      </c>
      <c r="H52" s="23">
        <v>45170</v>
      </c>
      <c r="I52" s="23">
        <v>45351</v>
      </c>
      <c r="J52" s="24">
        <v>120000</v>
      </c>
      <c r="K52" s="24">
        <v>0</v>
      </c>
      <c r="L52" s="24">
        <v>0</v>
      </c>
      <c r="M52" s="24">
        <f t="shared" si="10"/>
        <v>3444</v>
      </c>
      <c r="N52" s="24">
        <f t="shared" si="11"/>
        <v>8520</v>
      </c>
      <c r="O52" s="24">
        <f t="shared" si="12"/>
        <v>1380</v>
      </c>
      <c r="P52" s="24">
        <f t="shared" si="13"/>
        <v>3648</v>
      </c>
      <c r="Q52" s="24">
        <f t="shared" si="14"/>
        <v>8508</v>
      </c>
      <c r="R52" s="24">
        <v>0</v>
      </c>
      <c r="S52" s="24">
        <f t="shared" si="15"/>
        <v>25500</v>
      </c>
      <c r="T52" s="24">
        <v>0</v>
      </c>
      <c r="U52" s="24">
        <f t="shared" si="16"/>
        <v>7092</v>
      </c>
      <c r="V52" s="24">
        <f t="shared" si="17"/>
        <v>18408</v>
      </c>
      <c r="W52" s="25">
        <f t="shared" si="18"/>
        <v>112908</v>
      </c>
    </row>
    <row r="53" spans="2:23" x14ac:dyDescent="0.2">
      <c r="B53" s="19">
        <f t="shared" si="9"/>
        <v>36</v>
      </c>
      <c r="C53" s="20" t="s">
        <v>107</v>
      </c>
      <c r="D53" s="21" t="s">
        <v>87</v>
      </c>
      <c r="E53" s="21" t="s">
        <v>50</v>
      </c>
      <c r="F53" s="22" t="s">
        <v>29</v>
      </c>
      <c r="G53" s="22" t="s">
        <v>30</v>
      </c>
      <c r="H53" s="23">
        <v>45170</v>
      </c>
      <c r="I53" s="23">
        <v>45351</v>
      </c>
      <c r="J53" s="24">
        <v>24200</v>
      </c>
      <c r="K53" s="24">
        <v>0</v>
      </c>
      <c r="L53" s="24">
        <v>0</v>
      </c>
      <c r="M53" s="24">
        <f t="shared" si="10"/>
        <v>694.54</v>
      </c>
      <c r="N53" s="24">
        <f t="shared" si="11"/>
        <v>1718.1999999999998</v>
      </c>
      <c r="O53" s="24">
        <f t="shared" si="12"/>
        <v>278.3</v>
      </c>
      <c r="P53" s="24">
        <f t="shared" si="13"/>
        <v>735.68</v>
      </c>
      <c r="Q53" s="24">
        <f t="shared" si="14"/>
        <v>1715.7800000000002</v>
      </c>
      <c r="R53" s="24">
        <v>0</v>
      </c>
      <c r="S53" s="24">
        <f t="shared" si="15"/>
        <v>5142.5</v>
      </c>
      <c r="T53" s="24">
        <v>0</v>
      </c>
      <c r="U53" s="24">
        <f t="shared" si="16"/>
        <v>1430.2199999999998</v>
      </c>
      <c r="V53" s="24">
        <f t="shared" si="17"/>
        <v>3712.2799999999997</v>
      </c>
      <c r="W53" s="25">
        <f t="shared" si="18"/>
        <v>22769.78</v>
      </c>
    </row>
    <row r="54" spans="2:23" x14ac:dyDescent="0.2">
      <c r="B54" s="19">
        <f t="shared" si="9"/>
        <v>37</v>
      </c>
      <c r="C54" s="20" t="s">
        <v>107</v>
      </c>
      <c r="D54" s="21" t="s">
        <v>89</v>
      </c>
      <c r="E54" s="21" t="s">
        <v>50</v>
      </c>
      <c r="F54" s="22" t="s">
        <v>29</v>
      </c>
      <c r="G54" s="22" t="s">
        <v>30</v>
      </c>
      <c r="H54" s="23">
        <v>45170</v>
      </c>
      <c r="I54" s="23">
        <v>45351</v>
      </c>
      <c r="J54" s="24">
        <v>120000</v>
      </c>
      <c r="K54" s="24">
        <v>16809.87</v>
      </c>
      <c r="L54" s="24">
        <v>0</v>
      </c>
      <c r="M54" s="24">
        <f t="shared" si="10"/>
        <v>3444</v>
      </c>
      <c r="N54" s="24">
        <f t="shared" si="11"/>
        <v>8520</v>
      </c>
      <c r="O54" s="24">
        <f t="shared" si="12"/>
        <v>1380</v>
      </c>
      <c r="P54" s="24">
        <f t="shared" si="13"/>
        <v>3648</v>
      </c>
      <c r="Q54" s="24">
        <f t="shared" si="14"/>
        <v>8508</v>
      </c>
      <c r="R54" s="24">
        <v>0</v>
      </c>
      <c r="S54" s="24">
        <f t="shared" si="15"/>
        <v>25500</v>
      </c>
      <c r="T54" s="24">
        <v>0</v>
      </c>
      <c r="U54" s="24">
        <f t="shared" si="16"/>
        <v>23901.87</v>
      </c>
      <c r="V54" s="24">
        <f t="shared" si="17"/>
        <v>18408</v>
      </c>
      <c r="W54" s="25">
        <f t="shared" si="18"/>
        <v>96098.13</v>
      </c>
    </row>
    <row r="55" spans="2:23" x14ac:dyDescent="0.2">
      <c r="B55" s="19">
        <f t="shared" si="9"/>
        <v>38</v>
      </c>
      <c r="C55" s="20" t="s">
        <v>107</v>
      </c>
      <c r="D55" s="21" t="s">
        <v>90</v>
      </c>
      <c r="E55" s="21" t="s">
        <v>50</v>
      </c>
      <c r="F55" s="22" t="s">
        <v>29</v>
      </c>
      <c r="G55" s="22" t="s">
        <v>31</v>
      </c>
      <c r="H55" s="23">
        <v>45170</v>
      </c>
      <c r="I55" s="23">
        <v>45351</v>
      </c>
      <c r="J55" s="24">
        <v>15000</v>
      </c>
      <c r="K55" s="24">
        <v>0</v>
      </c>
      <c r="L55" s="24">
        <v>0</v>
      </c>
      <c r="M55" s="24">
        <f t="shared" si="10"/>
        <v>430.5</v>
      </c>
      <c r="N55" s="24">
        <f t="shared" si="11"/>
        <v>1065</v>
      </c>
      <c r="O55" s="24">
        <f t="shared" si="12"/>
        <v>172.5</v>
      </c>
      <c r="P55" s="24">
        <f t="shared" si="13"/>
        <v>456</v>
      </c>
      <c r="Q55" s="24">
        <f t="shared" si="14"/>
        <v>1063.5</v>
      </c>
      <c r="R55" s="24">
        <v>0</v>
      </c>
      <c r="S55" s="24">
        <f t="shared" si="15"/>
        <v>3187.5</v>
      </c>
      <c r="T55" s="24">
        <v>0</v>
      </c>
      <c r="U55" s="24">
        <f t="shared" si="16"/>
        <v>886.5</v>
      </c>
      <c r="V55" s="24">
        <f t="shared" si="17"/>
        <v>2301</v>
      </c>
      <c r="W55" s="25">
        <f t="shared" si="18"/>
        <v>14113.5</v>
      </c>
    </row>
    <row r="56" spans="2:23" x14ac:dyDescent="0.2">
      <c r="B56" s="19">
        <f t="shared" si="9"/>
        <v>39</v>
      </c>
      <c r="C56" s="20" t="s">
        <v>107</v>
      </c>
      <c r="D56" s="21" t="s">
        <v>96</v>
      </c>
      <c r="E56" s="21" t="s">
        <v>50</v>
      </c>
      <c r="F56" s="22" t="s">
        <v>29</v>
      </c>
      <c r="G56" s="22" t="s">
        <v>31</v>
      </c>
      <c r="H56" s="23">
        <v>45170</v>
      </c>
      <c r="I56" s="23">
        <v>45351</v>
      </c>
      <c r="J56" s="24">
        <v>32000</v>
      </c>
      <c r="K56" s="24">
        <v>0</v>
      </c>
      <c r="L56" s="24">
        <v>0</v>
      </c>
      <c r="M56" s="24">
        <f t="shared" si="10"/>
        <v>918.4</v>
      </c>
      <c r="N56" s="24">
        <f t="shared" si="11"/>
        <v>2272</v>
      </c>
      <c r="O56" s="24">
        <f t="shared" si="12"/>
        <v>368</v>
      </c>
      <c r="P56" s="24">
        <f t="shared" si="13"/>
        <v>972.8</v>
      </c>
      <c r="Q56" s="24">
        <f t="shared" si="14"/>
        <v>2268.8000000000002</v>
      </c>
      <c r="R56" s="24">
        <v>0</v>
      </c>
      <c r="S56" s="24">
        <f t="shared" si="15"/>
        <v>6800</v>
      </c>
      <c r="T56" s="24">
        <v>0</v>
      </c>
      <c r="U56" s="24">
        <f t="shared" si="16"/>
        <v>1891.1999999999998</v>
      </c>
      <c r="V56" s="24">
        <f t="shared" si="17"/>
        <v>4908.8</v>
      </c>
      <c r="W56" s="25">
        <f t="shared" si="18"/>
        <v>30108.799999999999</v>
      </c>
    </row>
    <row r="57" spans="2:23" x14ac:dyDescent="0.2">
      <c r="B57" s="19">
        <f t="shared" si="9"/>
        <v>40</v>
      </c>
      <c r="C57" s="20" t="s">
        <v>108</v>
      </c>
      <c r="D57" s="21" t="s">
        <v>65</v>
      </c>
      <c r="E57" s="21" t="s">
        <v>50</v>
      </c>
      <c r="F57" s="22" t="s">
        <v>29</v>
      </c>
      <c r="G57" s="22" t="s">
        <v>30</v>
      </c>
      <c r="H57" s="23">
        <v>45170</v>
      </c>
      <c r="I57" s="23">
        <v>45351</v>
      </c>
      <c r="J57" s="24">
        <v>120000</v>
      </c>
      <c r="K57" s="24">
        <v>16809.87</v>
      </c>
      <c r="L57" s="24">
        <v>0</v>
      </c>
      <c r="M57" s="24">
        <f t="shared" si="10"/>
        <v>3444</v>
      </c>
      <c r="N57" s="24">
        <f t="shared" si="11"/>
        <v>8520</v>
      </c>
      <c r="O57" s="24">
        <f t="shared" si="12"/>
        <v>1380</v>
      </c>
      <c r="P57" s="24">
        <f t="shared" si="13"/>
        <v>3648</v>
      </c>
      <c r="Q57" s="24">
        <f t="shared" si="14"/>
        <v>8508</v>
      </c>
      <c r="R57" s="24">
        <v>0</v>
      </c>
      <c r="S57" s="24">
        <f t="shared" si="15"/>
        <v>25500</v>
      </c>
      <c r="T57" s="24">
        <v>0</v>
      </c>
      <c r="U57" s="24">
        <f t="shared" si="16"/>
        <v>23901.87</v>
      </c>
      <c r="V57" s="24">
        <f t="shared" si="17"/>
        <v>18408</v>
      </c>
      <c r="W57" s="25">
        <f t="shared" si="18"/>
        <v>96098.13</v>
      </c>
    </row>
    <row r="58" spans="2:23" x14ac:dyDescent="0.2">
      <c r="B58" s="19">
        <f t="shared" si="9"/>
        <v>41</v>
      </c>
      <c r="C58" s="20" t="s">
        <v>108</v>
      </c>
      <c r="D58" s="21" t="s">
        <v>72</v>
      </c>
      <c r="E58" s="21" t="s">
        <v>50</v>
      </c>
      <c r="F58" s="22" t="s">
        <v>29</v>
      </c>
      <c r="G58" s="22" t="s">
        <v>30</v>
      </c>
      <c r="H58" s="23">
        <v>45170</v>
      </c>
      <c r="I58" s="23">
        <v>45351</v>
      </c>
      <c r="J58" s="24">
        <v>32400</v>
      </c>
      <c r="K58" s="24">
        <v>0</v>
      </c>
      <c r="L58" s="24">
        <v>0</v>
      </c>
      <c r="M58" s="24">
        <f t="shared" si="10"/>
        <v>929.88</v>
      </c>
      <c r="N58" s="24">
        <f t="shared" si="11"/>
        <v>2300.3999999999996</v>
      </c>
      <c r="O58" s="24">
        <f t="shared" si="12"/>
        <v>372.59999999999997</v>
      </c>
      <c r="P58" s="24">
        <f t="shared" si="13"/>
        <v>984.96</v>
      </c>
      <c r="Q58" s="24">
        <f t="shared" si="14"/>
        <v>2297.1600000000003</v>
      </c>
      <c r="R58" s="24">
        <v>0</v>
      </c>
      <c r="S58" s="24">
        <f t="shared" si="15"/>
        <v>6885</v>
      </c>
      <c r="T58" s="24">
        <v>0</v>
      </c>
      <c r="U58" s="24">
        <f t="shared" si="16"/>
        <v>1914.8400000000001</v>
      </c>
      <c r="V58" s="24">
        <f t="shared" si="17"/>
        <v>4970.16</v>
      </c>
      <c r="W58" s="25">
        <f t="shared" si="18"/>
        <v>30485.16</v>
      </c>
    </row>
    <row r="59" spans="2:23" x14ac:dyDescent="0.2">
      <c r="B59" s="19">
        <f t="shared" si="9"/>
        <v>42</v>
      </c>
      <c r="C59" s="20" t="s">
        <v>108</v>
      </c>
      <c r="D59" s="21" t="s">
        <v>78</v>
      </c>
      <c r="E59" s="21" t="s">
        <v>50</v>
      </c>
      <c r="F59" s="22" t="s">
        <v>29</v>
      </c>
      <c r="G59" s="22" t="s">
        <v>30</v>
      </c>
      <c r="H59" s="23">
        <v>45170</v>
      </c>
      <c r="I59" s="23">
        <v>45351</v>
      </c>
      <c r="J59" s="24">
        <v>63600</v>
      </c>
      <c r="K59" s="24">
        <v>4164.12</v>
      </c>
      <c r="L59" s="24">
        <v>0</v>
      </c>
      <c r="M59" s="24">
        <f t="shared" si="10"/>
        <v>1825.32</v>
      </c>
      <c r="N59" s="24">
        <f t="shared" si="11"/>
        <v>4515.5999999999995</v>
      </c>
      <c r="O59" s="24">
        <f t="shared" si="12"/>
        <v>731.4</v>
      </c>
      <c r="P59" s="24">
        <f t="shared" si="13"/>
        <v>1933.44</v>
      </c>
      <c r="Q59" s="24">
        <f t="shared" si="14"/>
        <v>4509.2400000000007</v>
      </c>
      <c r="R59" s="24">
        <v>0</v>
      </c>
      <c r="S59" s="24">
        <f t="shared" si="15"/>
        <v>13515</v>
      </c>
      <c r="T59" s="24">
        <v>0</v>
      </c>
      <c r="U59" s="24">
        <f t="shared" si="16"/>
        <v>7922.88</v>
      </c>
      <c r="V59" s="24">
        <f t="shared" si="17"/>
        <v>9756.24</v>
      </c>
      <c r="W59" s="25">
        <f t="shared" si="18"/>
        <v>55677.120000000003</v>
      </c>
    </row>
    <row r="60" spans="2:23" x14ac:dyDescent="0.2">
      <c r="B60" s="19">
        <f t="shared" si="9"/>
        <v>43</v>
      </c>
      <c r="C60" s="20" t="s">
        <v>108</v>
      </c>
      <c r="D60" s="21" t="s">
        <v>79</v>
      </c>
      <c r="E60" s="21" t="s">
        <v>50</v>
      </c>
      <c r="F60" s="22" t="s">
        <v>29</v>
      </c>
      <c r="G60" s="22" t="s">
        <v>31</v>
      </c>
      <c r="H60" s="23">
        <v>45170</v>
      </c>
      <c r="I60" s="23">
        <v>45351</v>
      </c>
      <c r="J60" s="24">
        <v>120000</v>
      </c>
      <c r="K60" s="24">
        <v>16809.87</v>
      </c>
      <c r="L60" s="24">
        <v>0</v>
      </c>
      <c r="M60" s="24">
        <f t="shared" si="10"/>
        <v>3444</v>
      </c>
      <c r="N60" s="24">
        <f t="shared" si="11"/>
        <v>8520</v>
      </c>
      <c r="O60" s="24">
        <f t="shared" si="12"/>
        <v>1380</v>
      </c>
      <c r="P60" s="24">
        <f t="shared" si="13"/>
        <v>3648</v>
      </c>
      <c r="Q60" s="24">
        <f t="shared" si="14"/>
        <v>8508</v>
      </c>
      <c r="R60" s="24">
        <v>0</v>
      </c>
      <c r="S60" s="24">
        <f t="shared" si="15"/>
        <v>25500</v>
      </c>
      <c r="T60" s="24">
        <v>0</v>
      </c>
      <c r="U60" s="24">
        <f t="shared" si="16"/>
        <v>23901.87</v>
      </c>
      <c r="V60" s="24">
        <f t="shared" si="17"/>
        <v>18408</v>
      </c>
      <c r="W60" s="25">
        <f t="shared" si="18"/>
        <v>96098.13</v>
      </c>
    </row>
    <row r="61" spans="2:23" x14ac:dyDescent="0.2">
      <c r="B61" s="19">
        <f t="shared" si="9"/>
        <v>44</v>
      </c>
      <c r="C61" s="20" t="s">
        <v>108</v>
      </c>
      <c r="D61" s="21" t="s">
        <v>67</v>
      </c>
      <c r="E61" s="21" t="s">
        <v>50</v>
      </c>
      <c r="F61" s="22" t="s">
        <v>29</v>
      </c>
      <c r="G61" s="22" t="s">
        <v>31</v>
      </c>
      <c r="H61" s="23">
        <v>45170</v>
      </c>
      <c r="I61" s="23">
        <v>45351</v>
      </c>
      <c r="J61" s="24">
        <v>120000</v>
      </c>
      <c r="K61" s="24">
        <v>16809.87</v>
      </c>
      <c r="L61" s="24">
        <v>0</v>
      </c>
      <c r="M61" s="24">
        <f t="shared" si="10"/>
        <v>3444</v>
      </c>
      <c r="N61" s="24">
        <f t="shared" si="11"/>
        <v>8520</v>
      </c>
      <c r="O61" s="24">
        <f t="shared" si="12"/>
        <v>1380</v>
      </c>
      <c r="P61" s="24">
        <f t="shared" si="13"/>
        <v>3648</v>
      </c>
      <c r="Q61" s="24">
        <f t="shared" si="14"/>
        <v>8508</v>
      </c>
      <c r="R61" s="24">
        <v>0</v>
      </c>
      <c r="S61" s="24">
        <f t="shared" si="15"/>
        <v>25500</v>
      </c>
      <c r="T61" s="24">
        <v>0</v>
      </c>
      <c r="U61" s="24">
        <f t="shared" si="16"/>
        <v>23901.87</v>
      </c>
      <c r="V61" s="24">
        <f t="shared" si="17"/>
        <v>18408</v>
      </c>
      <c r="W61" s="25">
        <f t="shared" si="18"/>
        <v>96098.13</v>
      </c>
    </row>
    <row r="62" spans="2:23" x14ac:dyDescent="0.2">
      <c r="B62" s="19">
        <f t="shared" si="9"/>
        <v>45</v>
      </c>
      <c r="C62" s="20" t="s">
        <v>108</v>
      </c>
      <c r="D62" s="21" t="s">
        <v>71</v>
      </c>
      <c r="E62" s="21" t="s">
        <v>50</v>
      </c>
      <c r="F62" s="22" t="s">
        <v>29</v>
      </c>
      <c r="G62" s="22" t="s">
        <v>30</v>
      </c>
      <c r="H62" s="23">
        <v>45170</v>
      </c>
      <c r="I62" s="23">
        <v>45351</v>
      </c>
      <c r="J62" s="24">
        <v>18000</v>
      </c>
      <c r="K62" s="24">
        <v>0</v>
      </c>
      <c r="L62" s="24">
        <v>0</v>
      </c>
      <c r="M62" s="24">
        <f t="shared" si="10"/>
        <v>516.6</v>
      </c>
      <c r="N62" s="24">
        <f t="shared" si="11"/>
        <v>1277.9999999999998</v>
      </c>
      <c r="O62" s="24">
        <f t="shared" si="12"/>
        <v>207</v>
      </c>
      <c r="P62" s="24">
        <f t="shared" si="13"/>
        <v>547.20000000000005</v>
      </c>
      <c r="Q62" s="24">
        <f t="shared" si="14"/>
        <v>1276.2</v>
      </c>
      <c r="R62" s="24">
        <v>0</v>
      </c>
      <c r="S62" s="24">
        <f t="shared" si="15"/>
        <v>3825</v>
      </c>
      <c r="T62" s="24">
        <v>0</v>
      </c>
      <c r="U62" s="24">
        <f t="shared" si="16"/>
        <v>1063.8000000000002</v>
      </c>
      <c r="V62" s="24">
        <f t="shared" si="17"/>
        <v>2761.2</v>
      </c>
      <c r="W62" s="25">
        <f t="shared" si="18"/>
        <v>16936.2</v>
      </c>
    </row>
    <row r="63" spans="2:23" x14ac:dyDescent="0.2">
      <c r="B63" s="19">
        <f t="shared" si="9"/>
        <v>46</v>
      </c>
      <c r="C63" s="20" t="s">
        <v>108</v>
      </c>
      <c r="D63" s="21" t="s">
        <v>80</v>
      </c>
      <c r="E63" s="21" t="s">
        <v>50</v>
      </c>
      <c r="F63" s="22" t="s">
        <v>29</v>
      </c>
      <c r="G63" s="22" t="s">
        <v>30</v>
      </c>
      <c r="H63" s="23">
        <v>45170</v>
      </c>
      <c r="I63" s="23">
        <v>45351</v>
      </c>
      <c r="J63" s="24">
        <v>120000</v>
      </c>
      <c r="K63" s="24">
        <v>16809.87</v>
      </c>
      <c r="L63" s="24">
        <v>0</v>
      </c>
      <c r="M63" s="24">
        <f t="shared" si="10"/>
        <v>3444</v>
      </c>
      <c r="N63" s="24">
        <f t="shared" si="11"/>
        <v>8520</v>
      </c>
      <c r="O63" s="24">
        <f t="shared" si="12"/>
        <v>1380</v>
      </c>
      <c r="P63" s="24">
        <f t="shared" si="13"/>
        <v>3648</v>
      </c>
      <c r="Q63" s="24">
        <f t="shared" si="14"/>
        <v>8508</v>
      </c>
      <c r="R63" s="24">
        <v>0</v>
      </c>
      <c r="S63" s="24">
        <f t="shared" si="15"/>
        <v>25500</v>
      </c>
      <c r="T63" s="24">
        <v>0</v>
      </c>
      <c r="U63" s="24">
        <f t="shared" si="16"/>
        <v>23901.87</v>
      </c>
      <c r="V63" s="24">
        <f t="shared" si="17"/>
        <v>18408</v>
      </c>
      <c r="W63" s="25">
        <f t="shared" si="18"/>
        <v>96098.13</v>
      </c>
    </row>
    <row r="64" spans="2:23" x14ac:dyDescent="0.2">
      <c r="B64" s="19">
        <f t="shared" si="9"/>
        <v>47</v>
      </c>
      <c r="C64" s="20" t="s">
        <v>108</v>
      </c>
      <c r="D64" s="21" t="s">
        <v>69</v>
      </c>
      <c r="E64" s="21" t="s">
        <v>50</v>
      </c>
      <c r="F64" s="22" t="s">
        <v>29</v>
      </c>
      <c r="G64" s="22" t="s">
        <v>31</v>
      </c>
      <c r="H64" s="23">
        <v>45170</v>
      </c>
      <c r="I64" s="23">
        <v>45351</v>
      </c>
      <c r="J64" s="24">
        <v>10800</v>
      </c>
      <c r="K64" s="24">
        <v>0</v>
      </c>
      <c r="L64" s="24">
        <v>0</v>
      </c>
      <c r="M64" s="24">
        <f t="shared" si="10"/>
        <v>309.95999999999998</v>
      </c>
      <c r="N64" s="24">
        <f t="shared" si="11"/>
        <v>766.8</v>
      </c>
      <c r="O64" s="24">
        <f t="shared" si="12"/>
        <v>124.2</v>
      </c>
      <c r="P64" s="24">
        <f t="shared" si="13"/>
        <v>328.32</v>
      </c>
      <c r="Q64" s="24">
        <f t="shared" si="14"/>
        <v>765.72</v>
      </c>
      <c r="R64" s="24">
        <v>0</v>
      </c>
      <c r="S64" s="24">
        <f t="shared" si="15"/>
        <v>2295</v>
      </c>
      <c r="T64" s="24">
        <v>0</v>
      </c>
      <c r="U64" s="24">
        <f t="shared" si="16"/>
        <v>638.28</v>
      </c>
      <c r="V64" s="24">
        <f t="shared" si="17"/>
        <v>1656.72</v>
      </c>
      <c r="W64" s="25">
        <f t="shared" si="18"/>
        <v>10161.719999999999</v>
      </c>
    </row>
    <row r="65" spans="2:23" x14ac:dyDescent="0.2">
      <c r="B65" s="19">
        <f t="shared" si="9"/>
        <v>48</v>
      </c>
      <c r="C65" s="20" t="s">
        <v>108</v>
      </c>
      <c r="D65" s="21" t="s">
        <v>70</v>
      </c>
      <c r="E65" s="21" t="s">
        <v>50</v>
      </c>
      <c r="F65" s="22" t="s">
        <v>29</v>
      </c>
      <c r="G65" s="22" t="s">
        <v>30</v>
      </c>
      <c r="H65" s="23">
        <v>45170</v>
      </c>
      <c r="I65" s="23">
        <v>45351</v>
      </c>
      <c r="J65" s="24">
        <v>14400</v>
      </c>
      <c r="K65" s="24">
        <v>0</v>
      </c>
      <c r="L65" s="24">
        <v>0</v>
      </c>
      <c r="M65" s="24">
        <f t="shared" si="10"/>
        <v>413.28</v>
      </c>
      <c r="N65" s="24">
        <f t="shared" si="11"/>
        <v>1022.3999999999999</v>
      </c>
      <c r="O65" s="24">
        <f t="shared" si="12"/>
        <v>165.6</v>
      </c>
      <c r="P65" s="24">
        <f t="shared" si="13"/>
        <v>437.76</v>
      </c>
      <c r="Q65" s="24">
        <f t="shared" si="14"/>
        <v>1020.96</v>
      </c>
      <c r="R65" s="24">
        <v>0</v>
      </c>
      <c r="S65" s="24">
        <f t="shared" si="15"/>
        <v>3060</v>
      </c>
      <c r="T65" s="24">
        <v>0</v>
      </c>
      <c r="U65" s="24">
        <f t="shared" si="16"/>
        <v>851.04</v>
      </c>
      <c r="V65" s="24">
        <f t="shared" si="17"/>
        <v>2208.96</v>
      </c>
      <c r="W65" s="25">
        <f t="shared" si="18"/>
        <v>13548.96</v>
      </c>
    </row>
    <row r="66" spans="2:23" x14ac:dyDescent="0.2">
      <c r="B66" s="19">
        <f t="shared" si="9"/>
        <v>49</v>
      </c>
      <c r="C66" s="20" t="s">
        <v>108</v>
      </c>
      <c r="D66" s="21" t="s">
        <v>93</v>
      </c>
      <c r="E66" s="21" t="s">
        <v>50</v>
      </c>
      <c r="F66" s="22" t="s">
        <v>29</v>
      </c>
      <c r="G66" s="22" t="s">
        <v>30</v>
      </c>
      <c r="H66" s="23">
        <v>45170</v>
      </c>
      <c r="I66" s="23">
        <v>45351</v>
      </c>
      <c r="J66" s="24">
        <v>36000</v>
      </c>
      <c r="K66" s="24">
        <v>0</v>
      </c>
      <c r="L66" s="24">
        <v>0</v>
      </c>
      <c r="M66" s="24">
        <f t="shared" si="10"/>
        <v>1033.2</v>
      </c>
      <c r="N66" s="24">
        <f t="shared" si="11"/>
        <v>2555.9999999999995</v>
      </c>
      <c r="O66" s="24">
        <f t="shared" si="12"/>
        <v>414</v>
      </c>
      <c r="P66" s="24">
        <f t="shared" si="13"/>
        <v>1094.4000000000001</v>
      </c>
      <c r="Q66" s="24">
        <f t="shared" si="14"/>
        <v>2552.4</v>
      </c>
      <c r="R66" s="24">
        <v>0</v>
      </c>
      <c r="S66" s="24">
        <f t="shared" si="15"/>
        <v>7650</v>
      </c>
      <c r="T66" s="24">
        <v>0</v>
      </c>
      <c r="U66" s="24">
        <f t="shared" si="16"/>
        <v>2127.6000000000004</v>
      </c>
      <c r="V66" s="24">
        <f t="shared" si="17"/>
        <v>5522.4</v>
      </c>
      <c r="W66" s="25">
        <f t="shared" si="18"/>
        <v>33872.400000000001</v>
      </c>
    </row>
    <row r="67" spans="2:23" x14ac:dyDescent="0.2">
      <c r="B67" s="19">
        <f t="shared" si="9"/>
        <v>50</v>
      </c>
      <c r="C67" s="20" t="s">
        <v>108</v>
      </c>
      <c r="D67" s="21" t="s">
        <v>95</v>
      </c>
      <c r="E67" s="21" t="s">
        <v>50</v>
      </c>
      <c r="F67" s="22" t="s">
        <v>29</v>
      </c>
      <c r="G67" s="22" t="s">
        <v>31</v>
      </c>
      <c r="H67" s="23">
        <v>45170</v>
      </c>
      <c r="I67" s="23">
        <v>45351</v>
      </c>
      <c r="J67" s="24">
        <v>70400</v>
      </c>
      <c r="K67" s="24">
        <v>5443.75</v>
      </c>
      <c r="L67" s="24">
        <v>0</v>
      </c>
      <c r="M67" s="24">
        <f t="shared" si="10"/>
        <v>2020.48</v>
      </c>
      <c r="N67" s="24">
        <f t="shared" si="11"/>
        <v>4998.3999999999996</v>
      </c>
      <c r="O67" s="24">
        <f t="shared" si="12"/>
        <v>809.6</v>
      </c>
      <c r="P67" s="24">
        <f t="shared" si="13"/>
        <v>2140.16</v>
      </c>
      <c r="Q67" s="24">
        <f t="shared" si="14"/>
        <v>4991.3600000000006</v>
      </c>
      <c r="R67" s="24">
        <v>0</v>
      </c>
      <c r="S67" s="24">
        <f t="shared" si="15"/>
        <v>14960</v>
      </c>
      <c r="T67" s="24">
        <v>0</v>
      </c>
      <c r="U67" s="24">
        <f t="shared" si="16"/>
        <v>9604.39</v>
      </c>
      <c r="V67" s="24">
        <f t="shared" si="17"/>
        <v>10799.36</v>
      </c>
      <c r="W67" s="25">
        <f t="shared" si="18"/>
        <v>60795.61</v>
      </c>
    </row>
    <row r="68" spans="2:23" x14ac:dyDescent="0.2">
      <c r="B68" s="19">
        <f t="shared" si="9"/>
        <v>51</v>
      </c>
      <c r="C68" s="20" t="s">
        <v>109</v>
      </c>
      <c r="D68" s="21" t="s">
        <v>62</v>
      </c>
      <c r="E68" s="21" t="s">
        <v>50</v>
      </c>
      <c r="F68" s="22" t="s">
        <v>29</v>
      </c>
      <c r="G68" s="22" t="s">
        <v>30</v>
      </c>
      <c r="H68" s="23">
        <v>45170</v>
      </c>
      <c r="I68" s="23">
        <v>45351</v>
      </c>
      <c r="J68" s="24">
        <v>120000</v>
      </c>
      <c r="K68" s="24">
        <v>16809.87</v>
      </c>
      <c r="L68" s="24">
        <v>0</v>
      </c>
      <c r="M68" s="24">
        <f t="shared" si="10"/>
        <v>3444</v>
      </c>
      <c r="N68" s="24">
        <f t="shared" si="11"/>
        <v>8520</v>
      </c>
      <c r="O68" s="24">
        <f t="shared" si="12"/>
        <v>1380</v>
      </c>
      <c r="P68" s="24">
        <f t="shared" si="13"/>
        <v>3648</v>
      </c>
      <c r="Q68" s="24">
        <f t="shared" si="14"/>
        <v>8508</v>
      </c>
      <c r="R68" s="24">
        <v>0</v>
      </c>
      <c r="S68" s="24">
        <f t="shared" si="15"/>
        <v>25500</v>
      </c>
      <c r="T68" s="24">
        <v>0</v>
      </c>
      <c r="U68" s="24">
        <f t="shared" si="16"/>
        <v>23901.87</v>
      </c>
      <c r="V68" s="24">
        <f t="shared" si="17"/>
        <v>18408</v>
      </c>
      <c r="W68" s="25">
        <f t="shared" si="18"/>
        <v>96098.13</v>
      </c>
    </row>
    <row r="69" spans="2:23" x14ac:dyDescent="0.2">
      <c r="B69" s="19">
        <f t="shared" si="9"/>
        <v>52</v>
      </c>
      <c r="C69" s="20" t="s">
        <v>109</v>
      </c>
      <c r="D69" s="21" t="s">
        <v>77</v>
      </c>
      <c r="E69" s="21" t="s">
        <v>50</v>
      </c>
      <c r="F69" s="22" t="s">
        <v>29</v>
      </c>
      <c r="G69" s="22" t="s">
        <v>30</v>
      </c>
      <c r="H69" s="23">
        <v>45170</v>
      </c>
      <c r="I69" s="23">
        <v>45351</v>
      </c>
      <c r="J69" s="24">
        <v>84000</v>
      </c>
      <c r="K69" s="24">
        <v>8341.77</v>
      </c>
      <c r="L69" s="24">
        <v>0</v>
      </c>
      <c r="M69" s="24">
        <f t="shared" si="10"/>
        <v>2410.8000000000002</v>
      </c>
      <c r="N69" s="24">
        <f t="shared" si="11"/>
        <v>5963.9999999999991</v>
      </c>
      <c r="O69" s="24">
        <f t="shared" si="12"/>
        <v>966</v>
      </c>
      <c r="P69" s="24">
        <f t="shared" si="13"/>
        <v>2553.6</v>
      </c>
      <c r="Q69" s="24">
        <f t="shared" si="14"/>
        <v>5955.6</v>
      </c>
      <c r="R69" s="24">
        <v>0</v>
      </c>
      <c r="S69" s="24">
        <f t="shared" si="15"/>
        <v>17850</v>
      </c>
      <c r="T69" s="24">
        <v>0</v>
      </c>
      <c r="U69" s="24">
        <f t="shared" si="16"/>
        <v>13306.17</v>
      </c>
      <c r="V69" s="24">
        <f t="shared" si="17"/>
        <v>12885.599999999999</v>
      </c>
      <c r="W69" s="25">
        <f t="shared" si="18"/>
        <v>70693.83</v>
      </c>
    </row>
    <row r="70" spans="2:23" x14ac:dyDescent="0.2">
      <c r="B70" s="19">
        <f t="shared" si="9"/>
        <v>53</v>
      </c>
      <c r="C70" s="20" t="s">
        <v>109</v>
      </c>
      <c r="D70" s="21" t="s">
        <v>73</v>
      </c>
      <c r="E70" s="21" t="s">
        <v>50</v>
      </c>
      <c r="F70" s="22" t="s">
        <v>29</v>
      </c>
      <c r="G70" s="22" t="s">
        <v>30</v>
      </c>
      <c r="H70" s="23">
        <v>45170</v>
      </c>
      <c r="I70" s="23">
        <v>45351</v>
      </c>
      <c r="J70" s="24">
        <v>120000</v>
      </c>
      <c r="K70" s="24">
        <v>16809.87</v>
      </c>
      <c r="L70" s="24">
        <v>0</v>
      </c>
      <c r="M70" s="24">
        <f t="shared" si="10"/>
        <v>3444</v>
      </c>
      <c r="N70" s="24">
        <f t="shared" si="11"/>
        <v>8520</v>
      </c>
      <c r="O70" s="24">
        <f t="shared" si="12"/>
        <v>1380</v>
      </c>
      <c r="P70" s="24">
        <f t="shared" si="13"/>
        <v>3648</v>
      </c>
      <c r="Q70" s="24">
        <f t="shared" si="14"/>
        <v>8508</v>
      </c>
      <c r="R70" s="24">
        <v>0</v>
      </c>
      <c r="S70" s="24">
        <f t="shared" si="15"/>
        <v>25500</v>
      </c>
      <c r="T70" s="24">
        <v>0</v>
      </c>
      <c r="U70" s="24">
        <f t="shared" si="16"/>
        <v>23901.87</v>
      </c>
      <c r="V70" s="24">
        <f t="shared" si="17"/>
        <v>18408</v>
      </c>
      <c r="W70" s="25">
        <f t="shared" si="18"/>
        <v>96098.13</v>
      </c>
    </row>
    <row r="71" spans="2:23" x14ac:dyDescent="0.2">
      <c r="B71" s="19">
        <f t="shared" si="9"/>
        <v>54</v>
      </c>
      <c r="C71" s="20" t="s">
        <v>109</v>
      </c>
      <c r="D71" s="21" t="s">
        <v>52</v>
      </c>
      <c r="E71" s="21" t="s">
        <v>50</v>
      </c>
      <c r="F71" s="22" t="s">
        <v>29</v>
      </c>
      <c r="G71" s="22" t="s">
        <v>31</v>
      </c>
      <c r="H71" s="23">
        <v>45170</v>
      </c>
      <c r="I71" s="23">
        <v>45351</v>
      </c>
      <c r="J71" s="24">
        <v>120000</v>
      </c>
      <c r="K71" s="24">
        <v>16809.87</v>
      </c>
      <c r="L71" s="24">
        <v>0</v>
      </c>
      <c r="M71" s="24">
        <f t="shared" si="10"/>
        <v>3444</v>
      </c>
      <c r="N71" s="24">
        <f t="shared" si="11"/>
        <v>8520</v>
      </c>
      <c r="O71" s="24">
        <f t="shared" si="12"/>
        <v>1380</v>
      </c>
      <c r="P71" s="24">
        <f t="shared" si="13"/>
        <v>3648</v>
      </c>
      <c r="Q71" s="24">
        <f t="shared" si="14"/>
        <v>8508</v>
      </c>
      <c r="R71" s="24">
        <v>0</v>
      </c>
      <c r="S71" s="24">
        <f t="shared" si="15"/>
        <v>25500</v>
      </c>
      <c r="T71" s="24">
        <v>0</v>
      </c>
      <c r="U71" s="24">
        <f t="shared" si="16"/>
        <v>23901.87</v>
      </c>
      <c r="V71" s="24">
        <f t="shared" si="17"/>
        <v>18408</v>
      </c>
      <c r="W71" s="25">
        <f t="shared" si="18"/>
        <v>96098.13</v>
      </c>
    </row>
    <row r="72" spans="2:23" x14ac:dyDescent="0.2">
      <c r="B72" s="19">
        <f t="shared" si="9"/>
        <v>55</v>
      </c>
      <c r="C72" s="20" t="s">
        <v>109</v>
      </c>
      <c r="D72" s="21" t="s">
        <v>74</v>
      </c>
      <c r="E72" s="21" t="s">
        <v>50</v>
      </c>
      <c r="F72" s="22" t="s">
        <v>29</v>
      </c>
      <c r="G72" s="22" t="s">
        <v>30</v>
      </c>
      <c r="H72" s="23">
        <v>45170</v>
      </c>
      <c r="I72" s="23">
        <v>45351</v>
      </c>
      <c r="J72" s="24">
        <v>120000</v>
      </c>
      <c r="K72" s="24">
        <v>16809.87</v>
      </c>
      <c r="L72" s="24">
        <v>0</v>
      </c>
      <c r="M72" s="24">
        <f t="shared" si="10"/>
        <v>3444</v>
      </c>
      <c r="N72" s="24">
        <f t="shared" si="11"/>
        <v>8520</v>
      </c>
      <c r="O72" s="24">
        <f t="shared" si="12"/>
        <v>1380</v>
      </c>
      <c r="P72" s="24">
        <f t="shared" si="13"/>
        <v>3648</v>
      </c>
      <c r="Q72" s="24">
        <f t="shared" si="14"/>
        <v>8508</v>
      </c>
      <c r="R72" s="24">
        <v>0</v>
      </c>
      <c r="S72" s="24">
        <f t="shared" si="15"/>
        <v>25500</v>
      </c>
      <c r="T72" s="24">
        <v>0</v>
      </c>
      <c r="U72" s="24">
        <f t="shared" si="16"/>
        <v>23901.87</v>
      </c>
      <c r="V72" s="24">
        <f t="shared" si="17"/>
        <v>18408</v>
      </c>
      <c r="W72" s="25">
        <f t="shared" si="18"/>
        <v>96098.13</v>
      </c>
    </row>
    <row r="73" spans="2:23" x14ac:dyDescent="0.2">
      <c r="B73" s="19">
        <f t="shared" si="9"/>
        <v>56</v>
      </c>
      <c r="C73" s="20" t="s">
        <v>109</v>
      </c>
      <c r="D73" s="21" t="s">
        <v>54</v>
      </c>
      <c r="E73" s="21" t="s">
        <v>50</v>
      </c>
      <c r="F73" s="22" t="s">
        <v>29</v>
      </c>
      <c r="G73" s="22" t="s">
        <v>30</v>
      </c>
      <c r="H73" s="23">
        <v>45170</v>
      </c>
      <c r="I73" s="23">
        <v>45351</v>
      </c>
      <c r="J73" s="24">
        <v>68400</v>
      </c>
      <c r="K73" s="24">
        <v>5067.3900000000003</v>
      </c>
      <c r="L73" s="24">
        <v>0</v>
      </c>
      <c r="M73" s="24">
        <f t="shared" si="10"/>
        <v>1963.08</v>
      </c>
      <c r="N73" s="24">
        <f t="shared" si="11"/>
        <v>4856.3999999999996</v>
      </c>
      <c r="O73" s="24">
        <f t="shared" si="12"/>
        <v>786.6</v>
      </c>
      <c r="P73" s="24">
        <f t="shared" si="13"/>
        <v>2079.36</v>
      </c>
      <c r="Q73" s="24">
        <f t="shared" si="14"/>
        <v>4849.5600000000004</v>
      </c>
      <c r="R73" s="24">
        <v>0</v>
      </c>
      <c r="S73" s="24">
        <f t="shared" si="15"/>
        <v>14535</v>
      </c>
      <c r="T73" s="24">
        <v>0</v>
      </c>
      <c r="U73" s="24">
        <f t="shared" si="16"/>
        <v>9109.83</v>
      </c>
      <c r="V73" s="24">
        <f t="shared" si="17"/>
        <v>10492.560000000001</v>
      </c>
      <c r="W73" s="25">
        <f t="shared" si="18"/>
        <v>59290.17</v>
      </c>
    </row>
    <row r="74" spans="2:23" x14ac:dyDescent="0.2">
      <c r="B74" s="19">
        <f t="shared" si="9"/>
        <v>57</v>
      </c>
      <c r="C74" s="20" t="s">
        <v>109</v>
      </c>
      <c r="D74" s="21" t="s">
        <v>60</v>
      </c>
      <c r="E74" s="21" t="s">
        <v>50</v>
      </c>
      <c r="F74" s="22" t="s">
        <v>29</v>
      </c>
      <c r="G74" s="22" t="s">
        <v>30</v>
      </c>
      <c r="H74" s="23">
        <v>45170</v>
      </c>
      <c r="I74" s="23">
        <v>45351</v>
      </c>
      <c r="J74" s="24">
        <v>120000</v>
      </c>
      <c r="K74" s="24">
        <v>16809.87</v>
      </c>
      <c r="L74" s="24">
        <v>0</v>
      </c>
      <c r="M74" s="24">
        <f t="shared" si="10"/>
        <v>3444</v>
      </c>
      <c r="N74" s="24">
        <f t="shared" si="11"/>
        <v>8520</v>
      </c>
      <c r="O74" s="24">
        <f t="shared" si="12"/>
        <v>1380</v>
      </c>
      <c r="P74" s="24">
        <f t="shared" si="13"/>
        <v>3648</v>
      </c>
      <c r="Q74" s="24">
        <f t="shared" si="14"/>
        <v>8508</v>
      </c>
      <c r="R74" s="24">
        <v>0</v>
      </c>
      <c r="S74" s="24">
        <f t="shared" si="15"/>
        <v>25500</v>
      </c>
      <c r="T74" s="24">
        <v>0</v>
      </c>
      <c r="U74" s="24">
        <f t="shared" si="16"/>
        <v>23901.87</v>
      </c>
      <c r="V74" s="24">
        <f t="shared" si="17"/>
        <v>18408</v>
      </c>
      <c r="W74" s="25">
        <f t="shared" si="18"/>
        <v>96098.13</v>
      </c>
    </row>
    <row r="75" spans="2:23" x14ac:dyDescent="0.2">
      <c r="B75" s="19">
        <f t="shared" si="9"/>
        <v>58</v>
      </c>
      <c r="C75" s="20" t="s">
        <v>109</v>
      </c>
      <c r="D75" s="21" t="s">
        <v>55</v>
      </c>
      <c r="E75" s="21" t="s">
        <v>50</v>
      </c>
      <c r="F75" s="22" t="s">
        <v>29</v>
      </c>
      <c r="G75" s="22" t="s">
        <v>30</v>
      </c>
      <c r="H75" s="23">
        <v>45170</v>
      </c>
      <c r="I75" s="23">
        <v>45351</v>
      </c>
      <c r="J75" s="24">
        <v>120000</v>
      </c>
      <c r="K75" s="24">
        <v>16809.87</v>
      </c>
      <c r="L75" s="24">
        <v>0</v>
      </c>
      <c r="M75" s="24">
        <f t="shared" si="10"/>
        <v>3444</v>
      </c>
      <c r="N75" s="24">
        <f t="shared" si="11"/>
        <v>8520</v>
      </c>
      <c r="O75" s="24">
        <f t="shared" si="12"/>
        <v>1380</v>
      </c>
      <c r="P75" s="24">
        <f t="shared" si="13"/>
        <v>3648</v>
      </c>
      <c r="Q75" s="24">
        <f t="shared" si="14"/>
        <v>8508</v>
      </c>
      <c r="R75" s="24">
        <v>0</v>
      </c>
      <c r="S75" s="24">
        <f t="shared" si="15"/>
        <v>25500</v>
      </c>
      <c r="T75" s="24">
        <v>0</v>
      </c>
      <c r="U75" s="24">
        <f t="shared" si="16"/>
        <v>23901.87</v>
      </c>
      <c r="V75" s="24">
        <f t="shared" si="17"/>
        <v>18408</v>
      </c>
      <c r="W75" s="25">
        <f t="shared" si="18"/>
        <v>96098.13</v>
      </c>
    </row>
    <row r="76" spans="2:23" x14ac:dyDescent="0.2">
      <c r="B76" s="19">
        <f t="shared" si="9"/>
        <v>59</v>
      </c>
      <c r="C76" s="20" t="s">
        <v>109</v>
      </c>
      <c r="D76" s="21" t="s">
        <v>49</v>
      </c>
      <c r="E76" s="21" t="s">
        <v>50</v>
      </c>
      <c r="F76" s="22" t="s">
        <v>29</v>
      </c>
      <c r="G76" s="22" t="s">
        <v>30</v>
      </c>
      <c r="H76" s="23">
        <v>45170</v>
      </c>
      <c r="I76" s="23">
        <v>45351</v>
      </c>
      <c r="J76" s="24">
        <v>120000</v>
      </c>
      <c r="K76" s="24">
        <v>30139.29</v>
      </c>
      <c r="L76" s="24">
        <v>0</v>
      </c>
      <c r="M76" s="24">
        <f t="shared" si="10"/>
        <v>3444</v>
      </c>
      <c r="N76" s="24">
        <f t="shared" si="11"/>
        <v>8520</v>
      </c>
      <c r="O76" s="24">
        <f t="shared" si="12"/>
        <v>1380</v>
      </c>
      <c r="P76" s="24">
        <f t="shared" si="13"/>
        <v>3648</v>
      </c>
      <c r="Q76" s="24">
        <f t="shared" si="14"/>
        <v>8508</v>
      </c>
      <c r="R76" s="24">
        <v>0</v>
      </c>
      <c r="S76" s="24">
        <f t="shared" si="15"/>
        <v>25500</v>
      </c>
      <c r="T76" s="24">
        <v>0</v>
      </c>
      <c r="U76" s="24">
        <f t="shared" si="16"/>
        <v>37231.29</v>
      </c>
      <c r="V76" s="24">
        <f t="shared" si="17"/>
        <v>18408</v>
      </c>
      <c r="W76" s="25">
        <f t="shared" si="18"/>
        <v>82768.709999999992</v>
      </c>
    </row>
    <row r="77" spans="2:23" ht="15" customHeight="1" x14ac:dyDescent="0.2">
      <c r="B77" s="19">
        <f t="shared" si="9"/>
        <v>60</v>
      </c>
      <c r="C77" s="20" t="s">
        <v>109</v>
      </c>
      <c r="D77" s="21" t="s">
        <v>99</v>
      </c>
      <c r="E77" s="21" t="s">
        <v>50</v>
      </c>
      <c r="F77" s="22" t="s">
        <v>29</v>
      </c>
      <c r="G77" s="22" t="s">
        <v>31</v>
      </c>
      <c r="H77" s="23">
        <v>45170</v>
      </c>
      <c r="I77" s="23">
        <v>45351</v>
      </c>
      <c r="J77" s="24">
        <v>120000</v>
      </c>
      <c r="K77" s="24">
        <v>16809.87</v>
      </c>
      <c r="L77" s="24">
        <v>0</v>
      </c>
      <c r="M77" s="24">
        <f t="shared" si="10"/>
        <v>3444</v>
      </c>
      <c r="N77" s="24">
        <f t="shared" si="11"/>
        <v>8520</v>
      </c>
      <c r="O77" s="24">
        <f t="shared" si="12"/>
        <v>1380</v>
      </c>
      <c r="P77" s="24">
        <f t="shared" si="13"/>
        <v>3648</v>
      </c>
      <c r="Q77" s="24">
        <f t="shared" si="14"/>
        <v>8508</v>
      </c>
      <c r="R77" s="24">
        <v>0</v>
      </c>
      <c r="S77" s="24">
        <f t="shared" si="15"/>
        <v>25500</v>
      </c>
      <c r="T77" s="24">
        <v>0</v>
      </c>
      <c r="U77" s="24">
        <f t="shared" si="16"/>
        <v>23901.87</v>
      </c>
      <c r="V77" s="24">
        <f t="shared" si="17"/>
        <v>18408</v>
      </c>
      <c r="W77" s="25">
        <f t="shared" si="18"/>
        <v>96098.13</v>
      </c>
    </row>
    <row r="78" spans="2:23" x14ac:dyDescent="0.2">
      <c r="B78" s="19">
        <f t="shared" si="9"/>
        <v>61</v>
      </c>
      <c r="C78" s="20" t="s">
        <v>110</v>
      </c>
      <c r="D78" s="21" t="s">
        <v>51</v>
      </c>
      <c r="E78" s="21" t="s">
        <v>50</v>
      </c>
      <c r="F78" s="22" t="s">
        <v>29</v>
      </c>
      <c r="G78" s="22" t="s">
        <v>30</v>
      </c>
      <c r="H78" s="23">
        <v>45170</v>
      </c>
      <c r="I78" s="23">
        <v>45351</v>
      </c>
      <c r="J78" s="24">
        <v>120000</v>
      </c>
      <c r="K78" s="24">
        <v>16809.87</v>
      </c>
      <c r="L78" s="24">
        <v>0</v>
      </c>
      <c r="M78" s="24">
        <f t="shared" si="10"/>
        <v>3444</v>
      </c>
      <c r="N78" s="24">
        <f t="shared" si="11"/>
        <v>8520</v>
      </c>
      <c r="O78" s="24">
        <f t="shared" si="12"/>
        <v>1380</v>
      </c>
      <c r="P78" s="24">
        <f t="shared" si="13"/>
        <v>3648</v>
      </c>
      <c r="Q78" s="24">
        <f t="shared" si="14"/>
        <v>8508</v>
      </c>
      <c r="R78" s="24">
        <v>0</v>
      </c>
      <c r="S78" s="24">
        <f t="shared" si="15"/>
        <v>25500</v>
      </c>
      <c r="T78" s="24">
        <v>0</v>
      </c>
      <c r="U78" s="24">
        <f t="shared" si="16"/>
        <v>23901.87</v>
      </c>
      <c r="V78" s="24">
        <f t="shared" si="17"/>
        <v>18408</v>
      </c>
      <c r="W78" s="25">
        <f t="shared" si="18"/>
        <v>96098.13</v>
      </c>
    </row>
    <row r="79" spans="2:23" x14ac:dyDescent="0.2">
      <c r="B79" s="19">
        <f t="shared" si="9"/>
        <v>62</v>
      </c>
      <c r="C79" s="20" t="s">
        <v>110</v>
      </c>
      <c r="D79" s="21" t="s">
        <v>61</v>
      </c>
      <c r="E79" s="21" t="s">
        <v>50</v>
      </c>
      <c r="F79" s="22" t="s">
        <v>29</v>
      </c>
      <c r="G79" s="22" t="s">
        <v>31</v>
      </c>
      <c r="H79" s="23">
        <v>45170</v>
      </c>
      <c r="I79" s="23">
        <v>45351</v>
      </c>
      <c r="J79" s="24">
        <v>120000</v>
      </c>
      <c r="K79" s="24">
        <v>16809.87</v>
      </c>
      <c r="L79" s="24">
        <v>0</v>
      </c>
      <c r="M79" s="24">
        <f t="shared" si="10"/>
        <v>3444</v>
      </c>
      <c r="N79" s="24">
        <f t="shared" si="11"/>
        <v>8520</v>
      </c>
      <c r="O79" s="24">
        <f t="shared" si="12"/>
        <v>1380</v>
      </c>
      <c r="P79" s="24">
        <f t="shared" si="13"/>
        <v>3648</v>
      </c>
      <c r="Q79" s="24">
        <f t="shared" si="14"/>
        <v>8508</v>
      </c>
      <c r="R79" s="24">
        <v>0</v>
      </c>
      <c r="S79" s="24">
        <f t="shared" si="15"/>
        <v>25500</v>
      </c>
      <c r="T79" s="24">
        <v>0</v>
      </c>
      <c r="U79" s="24">
        <f t="shared" si="16"/>
        <v>23901.87</v>
      </c>
      <c r="V79" s="24">
        <f t="shared" si="17"/>
        <v>18408</v>
      </c>
      <c r="W79" s="25">
        <f t="shared" si="18"/>
        <v>96098.13</v>
      </c>
    </row>
    <row r="80" spans="2:23" x14ac:dyDescent="0.2">
      <c r="B80" s="19">
        <f t="shared" si="9"/>
        <v>63</v>
      </c>
      <c r="C80" s="20" t="s">
        <v>47</v>
      </c>
      <c r="D80" s="21" t="s">
        <v>113</v>
      </c>
      <c r="E80" s="21" t="s">
        <v>114</v>
      </c>
      <c r="F80" s="22" t="s">
        <v>29</v>
      </c>
      <c r="G80" s="22" t="s">
        <v>31</v>
      </c>
      <c r="H80" s="23">
        <v>44937</v>
      </c>
      <c r="I80" s="23" t="s">
        <v>125</v>
      </c>
      <c r="J80" s="24">
        <v>130000</v>
      </c>
      <c r="K80" s="24">
        <v>19162.12</v>
      </c>
      <c r="L80" s="24">
        <v>0</v>
      </c>
      <c r="M80" s="24">
        <f t="shared" si="10"/>
        <v>3731</v>
      </c>
      <c r="N80" s="24">
        <f t="shared" si="11"/>
        <v>9230</v>
      </c>
      <c r="O80" s="24">
        <f t="shared" si="12"/>
        <v>1495</v>
      </c>
      <c r="P80" s="24">
        <f t="shared" si="13"/>
        <v>3952</v>
      </c>
      <c r="Q80" s="24">
        <f t="shared" si="14"/>
        <v>9217</v>
      </c>
      <c r="R80" s="24">
        <v>0</v>
      </c>
      <c r="S80" s="24">
        <f t="shared" si="15"/>
        <v>27625</v>
      </c>
      <c r="T80" s="24">
        <v>0</v>
      </c>
      <c r="U80" s="24">
        <f t="shared" si="16"/>
        <v>26845.119999999999</v>
      </c>
      <c r="V80" s="24">
        <f t="shared" si="17"/>
        <v>19942</v>
      </c>
      <c r="W80" s="25">
        <f t="shared" si="18"/>
        <v>103154.88</v>
      </c>
    </row>
    <row r="81" spans="2:23" ht="15" customHeight="1" x14ac:dyDescent="0.2">
      <c r="B81" s="19">
        <f t="shared" si="9"/>
        <v>64</v>
      </c>
      <c r="C81" s="20" t="s">
        <v>102</v>
      </c>
      <c r="D81" s="21" t="s">
        <v>115</v>
      </c>
      <c r="E81" s="21" t="s">
        <v>39</v>
      </c>
      <c r="F81" s="22" t="s">
        <v>29</v>
      </c>
      <c r="G81" s="22" t="s">
        <v>31</v>
      </c>
      <c r="H81" s="23">
        <v>44937</v>
      </c>
      <c r="I81" s="23" t="s">
        <v>126</v>
      </c>
      <c r="J81" s="24">
        <v>30000</v>
      </c>
      <c r="K81" s="24">
        <v>0</v>
      </c>
      <c r="L81" s="24">
        <v>0</v>
      </c>
      <c r="M81" s="24">
        <f t="shared" si="10"/>
        <v>861</v>
      </c>
      <c r="N81" s="24">
        <f t="shared" si="11"/>
        <v>2130</v>
      </c>
      <c r="O81" s="24">
        <f t="shared" si="12"/>
        <v>345</v>
      </c>
      <c r="P81" s="24">
        <f t="shared" si="13"/>
        <v>912</v>
      </c>
      <c r="Q81" s="24">
        <f t="shared" si="14"/>
        <v>2127</v>
      </c>
      <c r="R81" s="24">
        <v>0</v>
      </c>
      <c r="S81" s="24">
        <f t="shared" si="15"/>
        <v>6375</v>
      </c>
      <c r="T81" s="24">
        <v>0</v>
      </c>
      <c r="U81" s="24">
        <f t="shared" si="16"/>
        <v>1773</v>
      </c>
      <c r="V81" s="24">
        <f t="shared" si="17"/>
        <v>4602</v>
      </c>
      <c r="W81" s="25">
        <f t="shared" si="18"/>
        <v>28227</v>
      </c>
    </row>
    <row r="82" spans="2:23" ht="15" customHeight="1" x14ac:dyDescent="0.2">
      <c r="B82" s="19">
        <f t="shared" si="9"/>
        <v>65</v>
      </c>
      <c r="C82" s="20" t="s">
        <v>102</v>
      </c>
      <c r="D82" s="21" t="s">
        <v>116</v>
      </c>
      <c r="E82" s="21" t="s">
        <v>39</v>
      </c>
      <c r="F82" s="22" t="s">
        <v>29</v>
      </c>
      <c r="G82" s="22" t="s">
        <v>31</v>
      </c>
      <c r="H82" s="23">
        <v>44937</v>
      </c>
      <c r="I82" s="23" t="s">
        <v>126</v>
      </c>
      <c r="J82" s="24">
        <v>30000</v>
      </c>
      <c r="K82" s="24">
        <v>0</v>
      </c>
      <c r="L82" s="24">
        <v>0</v>
      </c>
      <c r="M82" s="24">
        <f t="shared" ref="M82:M90" si="19">+J82*2.87%</f>
        <v>861</v>
      </c>
      <c r="N82" s="24">
        <f t="shared" ref="N82:N90" si="20">J82*7.1%</f>
        <v>2130</v>
      </c>
      <c r="O82" s="24">
        <f t="shared" ref="O82:O90" si="21">J82*1.15%</f>
        <v>345</v>
      </c>
      <c r="P82" s="24">
        <f t="shared" ref="P82:P90" si="22">+J82*3.04%</f>
        <v>912</v>
      </c>
      <c r="Q82" s="24">
        <f t="shared" ref="Q82:Q90" si="23">J82*7.09%</f>
        <v>2127</v>
      </c>
      <c r="R82" s="24">
        <v>0</v>
      </c>
      <c r="S82" s="24">
        <f t="shared" ref="S82:S90" si="24">M82+N82+O82+P82+Q82</f>
        <v>6375</v>
      </c>
      <c r="T82" s="24">
        <v>0</v>
      </c>
      <c r="U82" s="24">
        <f t="shared" ref="U82:U113" si="25">+M82+P82+R82+T82+K82+L82</f>
        <v>1773</v>
      </c>
      <c r="V82" s="24">
        <f t="shared" ref="V82:V90" si="26">+Q82+O82+N82</f>
        <v>4602</v>
      </c>
      <c r="W82" s="25">
        <f t="shared" ref="W82:W90" si="27">+J82-U82</f>
        <v>28227</v>
      </c>
    </row>
    <row r="83" spans="2:23" x14ac:dyDescent="0.2">
      <c r="B83" s="19">
        <f t="shared" si="9"/>
        <v>66</v>
      </c>
      <c r="C83" s="20" t="s">
        <v>102</v>
      </c>
      <c r="D83" s="21" t="s">
        <v>117</v>
      </c>
      <c r="E83" s="21" t="s">
        <v>39</v>
      </c>
      <c r="F83" s="22" t="s">
        <v>29</v>
      </c>
      <c r="G83" s="22" t="s">
        <v>31</v>
      </c>
      <c r="H83" s="23">
        <v>44937</v>
      </c>
      <c r="I83" s="23" t="s">
        <v>126</v>
      </c>
      <c r="J83" s="24">
        <v>30000</v>
      </c>
      <c r="K83" s="24">
        <v>0</v>
      </c>
      <c r="L83" s="24">
        <v>0</v>
      </c>
      <c r="M83" s="24">
        <f t="shared" si="19"/>
        <v>861</v>
      </c>
      <c r="N83" s="24">
        <f t="shared" si="20"/>
        <v>2130</v>
      </c>
      <c r="O83" s="24">
        <f t="shared" si="21"/>
        <v>345</v>
      </c>
      <c r="P83" s="24">
        <f t="shared" si="22"/>
        <v>912</v>
      </c>
      <c r="Q83" s="24">
        <f t="shared" si="23"/>
        <v>2127</v>
      </c>
      <c r="R83" s="24">
        <v>0</v>
      </c>
      <c r="S83" s="24">
        <f t="shared" si="24"/>
        <v>6375</v>
      </c>
      <c r="T83" s="24">
        <v>0</v>
      </c>
      <c r="U83" s="24">
        <f t="shared" si="25"/>
        <v>1773</v>
      </c>
      <c r="V83" s="24">
        <f t="shared" si="26"/>
        <v>4602</v>
      </c>
      <c r="W83" s="25">
        <f t="shared" si="27"/>
        <v>28227</v>
      </c>
    </row>
    <row r="84" spans="2:23" ht="15" customHeight="1" x14ac:dyDescent="0.2">
      <c r="B84" s="19">
        <f t="shared" ref="B84:B90" si="28">1+B83</f>
        <v>67</v>
      </c>
      <c r="C84" s="20" t="s">
        <v>102</v>
      </c>
      <c r="D84" s="21" t="s">
        <v>118</v>
      </c>
      <c r="E84" s="21" t="s">
        <v>39</v>
      </c>
      <c r="F84" s="22" t="s">
        <v>29</v>
      </c>
      <c r="G84" s="22" t="s">
        <v>31</v>
      </c>
      <c r="H84" s="23">
        <v>44937</v>
      </c>
      <c r="I84" s="23" t="s">
        <v>126</v>
      </c>
      <c r="J84" s="24">
        <v>30000</v>
      </c>
      <c r="K84" s="24">
        <v>0</v>
      </c>
      <c r="L84" s="24">
        <v>0</v>
      </c>
      <c r="M84" s="24">
        <f t="shared" si="19"/>
        <v>861</v>
      </c>
      <c r="N84" s="24">
        <f t="shared" si="20"/>
        <v>2130</v>
      </c>
      <c r="O84" s="24">
        <f t="shared" si="21"/>
        <v>345</v>
      </c>
      <c r="P84" s="24">
        <f t="shared" si="22"/>
        <v>912</v>
      </c>
      <c r="Q84" s="24">
        <f t="shared" si="23"/>
        <v>2127</v>
      </c>
      <c r="R84" s="24">
        <v>0</v>
      </c>
      <c r="S84" s="24">
        <f t="shared" si="24"/>
        <v>6375</v>
      </c>
      <c r="T84" s="24">
        <v>0</v>
      </c>
      <c r="U84" s="24">
        <f t="shared" si="25"/>
        <v>1773</v>
      </c>
      <c r="V84" s="24">
        <f t="shared" si="26"/>
        <v>4602</v>
      </c>
      <c r="W84" s="25">
        <f t="shared" si="27"/>
        <v>28227</v>
      </c>
    </row>
    <row r="85" spans="2:23" x14ac:dyDescent="0.2">
      <c r="B85" s="19">
        <f t="shared" si="28"/>
        <v>68</v>
      </c>
      <c r="C85" s="20" t="s">
        <v>102</v>
      </c>
      <c r="D85" s="21" t="s">
        <v>119</v>
      </c>
      <c r="E85" s="21" t="s">
        <v>39</v>
      </c>
      <c r="F85" s="22" t="s">
        <v>29</v>
      </c>
      <c r="G85" s="22" t="s">
        <v>30</v>
      </c>
      <c r="H85" s="23">
        <v>44937</v>
      </c>
      <c r="I85" s="23" t="s">
        <v>126</v>
      </c>
      <c r="J85" s="24">
        <v>30000</v>
      </c>
      <c r="K85" s="24">
        <v>0</v>
      </c>
      <c r="L85" s="24">
        <v>0</v>
      </c>
      <c r="M85" s="24">
        <f t="shared" si="19"/>
        <v>861</v>
      </c>
      <c r="N85" s="24">
        <f t="shared" si="20"/>
        <v>2130</v>
      </c>
      <c r="O85" s="24">
        <f t="shared" si="21"/>
        <v>345</v>
      </c>
      <c r="P85" s="24">
        <f t="shared" si="22"/>
        <v>912</v>
      </c>
      <c r="Q85" s="24">
        <f t="shared" si="23"/>
        <v>2127</v>
      </c>
      <c r="R85" s="24">
        <v>0</v>
      </c>
      <c r="S85" s="24">
        <f t="shared" si="24"/>
        <v>6375</v>
      </c>
      <c r="T85" s="24">
        <v>0</v>
      </c>
      <c r="U85" s="24">
        <f t="shared" si="25"/>
        <v>1773</v>
      </c>
      <c r="V85" s="24">
        <f t="shared" si="26"/>
        <v>4602</v>
      </c>
      <c r="W85" s="25">
        <f t="shared" si="27"/>
        <v>28227</v>
      </c>
    </row>
    <row r="86" spans="2:23" x14ac:dyDescent="0.2">
      <c r="B86" s="19">
        <f t="shared" si="28"/>
        <v>69</v>
      </c>
      <c r="C86" s="20" t="s">
        <v>102</v>
      </c>
      <c r="D86" s="21" t="s">
        <v>120</v>
      </c>
      <c r="E86" s="21" t="s">
        <v>39</v>
      </c>
      <c r="F86" s="22" t="s">
        <v>29</v>
      </c>
      <c r="G86" s="22" t="s">
        <v>30</v>
      </c>
      <c r="H86" s="23">
        <v>44937</v>
      </c>
      <c r="I86" s="23" t="s">
        <v>126</v>
      </c>
      <c r="J86" s="24">
        <v>30000</v>
      </c>
      <c r="K86" s="24">
        <v>0</v>
      </c>
      <c r="L86" s="24">
        <v>0</v>
      </c>
      <c r="M86" s="24">
        <f t="shared" si="19"/>
        <v>861</v>
      </c>
      <c r="N86" s="24">
        <f t="shared" si="20"/>
        <v>2130</v>
      </c>
      <c r="O86" s="24">
        <f t="shared" si="21"/>
        <v>345</v>
      </c>
      <c r="P86" s="24">
        <f t="shared" si="22"/>
        <v>912</v>
      </c>
      <c r="Q86" s="24">
        <f t="shared" si="23"/>
        <v>2127</v>
      </c>
      <c r="R86" s="24">
        <v>0</v>
      </c>
      <c r="S86" s="24">
        <f t="shared" si="24"/>
        <v>6375</v>
      </c>
      <c r="T86" s="24">
        <v>0</v>
      </c>
      <c r="U86" s="24">
        <f t="shared" si="25"/>
        <v>1773</v>
      </c>
      <c r="V86" s="24">
        <f t="shared" si="26"/>
        <v>4602</v>
      </c>
      <c r="W86" s="25">
        <f t="shared" si="27"/>
        <v>28227</v>
      </c>
    </row>
    <row r="87" spans="2:23" x14ac:dyDescent="0.2">
      <c r="B87" s="19">
        <f t="shared" si="28"/>
        <v>70</v>
      </c>
      <c r="C87" s="20" t="s">
        <v>102</v>
      </c>
      <c r="D87" s="21" t="s">
        <v>121</v>
      </c>
      <c r="E87" s="21" t="s">
        <v>39</v>
      </c>
      <c r="F87" s="22" t="s">
        <v>29</v>
      </c>
      <c r="G87" s="22" t="s">
        <v>31</v>
      </c>
      <c r="H87" s="23">
        <v>44937</v>
      </c>
      <c r="I87" s="23" t="s">
        <v>126</v>
      </c>
      <c r="J87" s="24">
        <v>30000</v>
      </c>
      <c r="K87" s="24">
        <v>0</v>
      </c>
      <c r="L87" s="24">
        <v>0</v>
      </c>
      <c r="M87" s="24">
        <f t="shared" si="19"/>
        <v>861</v>
      </c>
      <c r="N87" s="24">
        <f t="shared" si="20"/>
        <v>2130</v>
      </c>
      <c r="O87" s="24">
        <f t="shared" si="21"/>
        <v>345</v>
      </c>
      <c r="P87" s="24">
        <f t="shared" si="22"/>
        <v>912</v>
      </c>
      <c r="Q87" s="24">
        <f t="shared" si="23"/>
        <v>2127</v>
      </c>
      <c r="R87" s="24">
        <v>0</v>
      </c>
      <c r="S87" s="24">
        <f t="shared" si="24"/>
        <v>6375</v>
      </c>
      <c r="T87" s="24">
        <v>0</v>
      </c>
      <c r="U87" s="24">
        <f t="shared" si="25"/>
        <v>1773</v>
      </c>
      <c r="V87" s="24">
        <f t="shared" si="26"/>
        <v>4602</v>
      </c>
      <c r="W87" s="25">
        <f t="shared" si="27"/>
        <v>28227</v>
      </c>
    </row>
    <row r="88" spans="2:23" x14ac:dyDescent="0.2">
      <c r="B88" s="19">
        <f t="shared" si="28"/>
        <v>71</v>
      </c>
      <c r="C88" s="20" t="s">
        <v>102</v>
      </c>
      <c r="D88" s="21" t="s">
        <v>122</v>
      </c>
      <c r="E88" s="21" t="s">
        <v>39</v>
      </c>
      <c r="F88" s="22" t="s">
        <v>29</v>
      </c>
      <c r="G88" s="22" t="s">
        <v>31</v>
      </c>
      <c r="H88" s="23">
        <v>44937</v>
      </c>
      <c r="I88" s="23" t="s">
        <v>126</v>
      </c>
      <c r="J88" s="24">
        <v>30000</v>
      </c>
      <c r="K88" s="24">
        <v>0</v>
      </c>
      <c r="L88" s="24">
        <v>0</v>
      </c>
      <c r="M88" s="24">
        <f t="shared" si="19"/>
        <v>861</v>
      </c>
      <c r="N88" s="24">
        <f t="shared" si="20"/>
        <v>2130</v>
      </c>
      <c r="O88" s="24">
        <f t="shared" si="21"/>
        <v>345</v>
      </c>
      <c r="P88" s="24">
        <f t="shared" si="22"/>
        <v>912</v>
      </c>
      <c r="Q88" s="24">
        <f t="shared" si="23"/>
        <v>2127</v>
      </c>
      <c r="R88" s="24">
        <v>0</v>
      </c>
      <c r="S88" s="24">
        <f t="shared" si="24"/>
        <v>6375</v>
      </c>
      <c r="T88" s="24">
        <v>0</v>
      </c>
      <c r="U88" s="24">
        <f t="shared" si="25"/>
        <v>1773</v>
      </c>
      <c r="V88" s="24">
        <f t="shared" si="26"/>
        <v>4602</v>
      </c>
      <c r="W88" s="25">
        <f t="shared" si="27"/>
        <v>28227</v>
      </c>
    </row>
    <row r="89" spans="2:23" x14ac:dyDescent="0.2">
      <c r="B89" s="19">
        <f t="shared" si="28"/>
        <v>72</v>
      </c>
      <c r="C89" s="20" t="s">
        <v>102</v>
      </c>
      <c r="D89" s="21" t="s">
        <v>123</v>
      </c>
      <c r="E89" s="21" t="s">
        <v>39</v>
      </c>
      <c r="F89" s="22" t="s">
        <v>29</v>
      </c>
      <c r="G89" s="22" t="s">
        <v>31</v>
      </c>
      <c r="H89" s="23">
        <v>44937</v>
      </c>
      <c r="I89" s="23" t="s">
        <v>126</v>
      </c>
      <c r="J89" s="24">
        <v>30000</v>
      </c>
      <c r="K89" s="24">
        <v>0</v>
      </c>
      <c r="L89" s="24">
        <v>0</v>
      </c>
      <c r="M89" s="24">
        <f t="shared" si="19"/>
        <v>861</v>
      </c>
      <c r="N89" s="24">
        <f t="shared" si="20"/>
        <v>2130</v>
      </c>
      <c r="O89" s="24">
        <f t="shared" si="21"/>
        <v>345</v>
      </c>
      <c r="P89" s="24">
        <f t="shared" si="22"/>
        <v>912</v>
      </c>
      <c r="Q89" s="24">
        <f t="shared" si="23"/>
        <v>2127</v>
      </c>
      <c r="R89" s="24">
        <v>0</v>
      </c>
      <c r="S89" s="24">
        <f t="shared" si="24"/>
        <v>6375</v>
      </c>
      <c r="T89" s="24">
        <v>0</v>
      </c>
      <c r="U89" s="24">
        <f t="shared" si="25"/>
        <v>1773</v>
      </c>
      <c r="V89" s="24">
        <f t="shared" si="26"/>
        <v>4602</v>
      </c>
      <c r="W89" s="25">
        <f t="shared" si="27"/>
        <v>28227</v>
      </c>
    </row>
    <row r="90" spans="2:23" x14ac:dyDescent="0.2">
      <c r="B90" s="19">
        <f t="shared" si="28"/>
        <v>73</v>
      </c>
      <c r="C90" s="20" t="s">
        <v>102</v>
      </c>
      <c r="D90" s="21" t="s">
        <v>124</v>
      </c>
      <c r="E90" s="21" t="s">
        <v>39</v>
      </c>
      <c r="F90" s="22" t="s">
        <v>29</v>
      </c>
      <c r="G90" s="22" t="s">
        <v>30</v>
      </c>
      <c r="H90" s="23">
        <v>44937</v>
      </c>
      <c r="I90" s="23" t="s">
        <v>126</v>
      </c>
      <c r="J90" s="24">
        <v>30000</v>
      </c>
      <c r="K90" s="24">
        <v>0</v>
      </c>
      <c r="L90" s="24">
        <v>0</v>
      </c>
      <c r="M90" s="24">
        <f t="shared" si="19"/>
        <v>861</v>
      </c>
      <c r="N90" s="24">
        <f t="shared" si="20"/>
        <v>2130</v>
      </c>
      <c r="O90" s="24">
        <f t="shared" si="21"/>
        <v>345</v>
      </c>
      <c r="P90" s="24">
        <f t="shared" si="22"/>
        <v>912</v>
      </c>
      <c r="Q90" s="24">
        <f t="shared" si="23"/>
        <v>2127</v>
      </c>
      <c r="R90" s="24">
        <v>0</v>
      </c>
      <c r="S90" s="24">
        <f t="shared" si="24"/>
        <v>6375</v>
      </c>
      <c r="T90" s="24">
        <v>0</v>
      </c>
      <c r="U90" s="24">
        <f t="shared" si="25"/>
        <v>1773</v>
      </c>
      <c r="V90" s="24">
        <f t="shared" si="26"/>
        <v>4602</v>
      </c>
      <c r="W90" s="25">
        <f t="shared" si="27"/>
        <v>28227</v>
      </c>
    </row>
    <row r="91" spans="2:23" x14ac:dyDescent="0.2">
      <c r="C91" s="26"/>
      <c r="D91" s="26"/>
      <c r="E91" s="26"/>
      <c r="F91" s="35" t="s">
        <v>32</v>
      </c>
      <c r="G91" s="35"/>
      <c r="H91" s="35"/>
      <c r="I91" s="35"/>
      <c r="J91" s="27">
        <f>SUM(J18:J90)</f>
        <v>5465600</v>
      </c>
      <c r="K91" s="27">
        <f t="shared" ref="K91:W91" si="29">SUM(K18:K90)</f>
        <v>605252.47</v>
      </c>
      <c r="L91" s="27">
        <f t="shared" si="29"/>
        <v>0</v>
      </c>
      <c r="M91" s="27">
        <f t="shared" si="29"/>
        <v>156862.72000000003</v>
      </c>
      <c r="N91" s="27">
        <f t="shared" si="29"/>
        <v>388057.59999999998</v>
      </c>
      <c r="O91" s="27">
        <f t="shared" si="29"/>
        <v>62854.399999999994</v>
      </c>
      <c r="P91" s="27">
        <f t="shared" si="29"/>
        <v>166154.24000000002</v>
      </c>
      <c r="Q91" s="27">
        <f t="shared" si="29"/>
        <v>387511.03999999998</v>
      </c>
      <c r="R91" s="27">
        <f t="shared" si="29"/>
        <v>1587.38</v>
      </c>
      <c r="S91" s="27">
        <f t="shared" si="29"/>
        <v>1161440</v>
      </c>
      <c r="T91" s="27">
        <f t="shared" si="29"/>
        <v>0</v>
      </c>
      <c r="U91" s="27">
        <f t="shared" si="29"/>
        <v>929856.81</v>
      </c>
      <c r="V91" s="27">
        <f t="shared" si="29"/>
        <v>838423.03999999992</v>
      </c>
      <c r="W91" s="27">
        <f t="shared" si="29"/>
        <v>4535743.1899999976</v>
      </c>
    </row>
  </sheetData>
  <autoFilter ref="B17:W91" xr:uid="{514F6998-474F-436F-8DD9-09AE9104AC1C}"/>
  <sortState xmlns:xlrd2="http://schemas.microsoft.com/office/spreadsheetml/2017/richdata2" ref="B18:W90">
    <sortCondition ref="B18:B90"/>
  </sortState>
  <mergeCells count="23">
    <mergeCell ref="B10:W10"/>
    <mergeCell ref="B11:W11"/>
    <mergeCell ref="B13:W13"/>
    <mergeCell ref="B14:B16"/>
    <mergeCell ref="D14:D16"/>
    <mergeCell ref="E14:E16"/>
    <mergeCell ref="F14:F16"/>
    <mergeCell ref="G14:G16"/>
    <mergeCell ref="H14:I15"/>
    <mergeCell ref="J14:J16"/>
    <mergeCell ref="W14:W16"/>
    <mergeCell ref="M15:N15"/>
    <mergeCell ref="P15:Q15"/>
    <mergeCell ref="R15:R16"/>
    <mergeCell ref="S15:S16"/>
    <mergeCell ref="T15:T16"/>
    <mergeCell ref="U15:U16"/>
    <mergeCell ref="V15:V16"/>
    <mergeCell ref="F91:I91"/>
    <mergeCell ref="K14:K16"/>
    <mergeCell ref="L14:L16"/>
    <mergeCell ref="M14:S14"/>
    <mergeCell ref="U14:V14"/>
  </mergeCells>
  <pageMargins left="0.11811023622047245" right="0.11811023622047245" top="0.74803149606299213" bottom="0.74803149606299213" header="0.31496062992125984" footer="0.31496062992125984"/>
  <pageSetup paperSize="5" scale="34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NOVIEMBRE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jose rosario</cp:lastModifiedBy>
  <cp:lastPrinted>2023-08-03T14:23:55Z</cp:lastPrinted>
  <dcterms:created xsi:type="dcterms:W3CDTF">2022-02-17T13:31:29Z</dcterms:created>
  <dcterms:modified xsi:type="dcterms:W3CDTF">2023-12-14T20:07:20Z</dcterms:modified>
</cp:coreProperties>
</file>