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Z:\AÑO 2024\Portal 2024\MARZO 2024\"/>
    </mc:Choice>
  </mc:AlternateContent>
  <xr:revisionPtr revIDLastSave="0" documentId="13_ncr:1_{C7E97C56-AB81-4C57-86DC-E13602098A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RZO 2024" sheetId="18" r:id="rId1"/>
  </sheets>
  <definedNames>
    <definedName name="_xlnm._FilterDatabase" localSheetId="0" hidden="1">'MARZO 2024'!$B$17:$W$71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71" i="18" l="1"/>
  <c r="K71" i="18"/>
  <c r="L71" i="18"/>
  <c r="M71" i="18"/>
  <c r="N71" i="18"/>
  <c r="O71" i="18"/>
  <c r="P71" i="18"/>
  <c r="Q71" i="18"/>
  <c r="R71" i="18"/>
  <c r="S71" i="18"/>
  <c r="T71" i="18"/>
  <c r="V71" i="18"/>
  <c r="W71" i="18"/>
  <c r="J71" i="18"/>
  <c r="B19" i="18"/>
  <c r="B20" i="18" s="1"/>
  <c r="B21" i="18" s="1"/>
  <c r="B22" i="18" s="1"/>
  <c r="B23" i="18" s="1"/>
  <c r="B24" i="18" s="1"/>
  <c r="B25" i="18" s="1"/>
  <c r="B26" i="18" s="1"/>
  <c r="B27" i="18" s="1"/>
  <c r="B28" i="18" s="1"/>
  <c r="B29" i="18" s="1"/>
  <c r="B30" i="18" s="1"/>
  <c r="B31" i="18" s="1"/>
  <c r="B32" i="18" s="1"/>
  <c r="B33" i="18" s="1"/>
  <c r="B34" i="18" s="1"/>
  <c r="B35" i="18" s="1"/>
  <c r="B36" i="18" s="1"/>
  <c r="B37" i="18" s="1"/>
  <c r="B38" i="18" s="1"/>
  <c r="B39" i="18" s="1"/>
  <c r="B40" i="18" s="1"/>
  <c r="B41" i="18" s="1"/>
  <c r="B42" i="18" s="1"/>
  <c r="B43" i="18" s="1"/>
  <c r="B44" i="18" s="1"/>
  <c r="B45" i="18" s="1"/>
  <c r="B46" i="18" s="1"/>
  <c r="B47" i="18" s="1"/>
  <c r="B48" i="18" s="1"/>
  <c r="B49" i="18" s="1"/>
  <c r="B50" i="18" s="1"/>
  <c r="B51" i="18" s="1"/>
  <c r="B52" i="18" s="1"/>
  <c r="B53" i="18" s="1"/>
  <c r="B54" i="18" s="1"/>
  <c r="B55" i="18" s="1"/>
  <c r="B56" i="18" s="1"/>
  <c r="B57" i="18" s="1"/>
  <c r="B58" i="18" s="1"/>
  <c r="B59" i="18" s="1"/>
  <c r="B60" i="18" s="1"/>
  <c r="B61" i="18" s="1"/>
  <c r="B62" i="18" s="1"/>
  <c r="B63" i="18" s="1"/>
  <c r="B64" i="18" s="1"/>
  <c r="B65" i="18" s="1"/>
  <c r="B66" i="18" s="1"/>
  <c r="B67" i="18" s="1"/>
  <c r="B68" i="18" s="1"/>
  <c r="B69" i="18" s="1"/>
  <c r="B70" i="18" s="1"/>
  <c r="M70" i="18"/>
  <c r="N70" i="18"/>
  <c r="O70" i="18"/>
  <c r="P70" i="18"/>
  <c r="Q70" i="18"/>
  <c r="M69" i="18"/>
  <c r="N69" i="18"/>
  <c r="O69" i="18"/>
  <c r="P69" i="18"/>
  <c r="Q69" i="18"/>
  <c r="M68" i="18"/>
  <c r="N68" i="18"/>
  <c r="O68" i="18"/>
  <c r="P68" i="18"/>
  <c r="Q68" i="18"/>
  <c r="Q67" i="18"/>
  <c r="P67" i="18"/>
  <c r="O67" i="18"/>
  <c r="N67" i="18"/>
  <c r="M67" i="18"/>
  <c r="Q66" i="18"/>
  <c r="P66" i="18"/>
  <c r="O66" i="18"/>
  <c r="N66" i="18"/>
  <c r="M66" i="18"/>
  <c r="Q65" i="18"/>
  <c r="P65" i="18"/>
  <c r="O65" i="18"/>
  <c r="N65" i="18"/>
  <c r="M65" i="18"/>
  <c r="Q64" i="18"/>
  <c r="P64" i="18"/>
  <c r="O64" i="18"/>
  <c r="N64" i="18"/>
  <c r="M64" i="18"/>
  <c r="Q63" i="18"/>
  <c r="P63" i="18"/>
  <c r="O63" i="18"/>
  <c r="N63" i="18"/>
  <c r="M63" i="18"/>
  <c r="Q62" i="18"/>
  <c r="P62" i="18"/>
  <c r="O62" i="18"/>
  <c r="N62" i="18"/>
  <c r="M62" i="18"/>
  <c r="Q61" i="18"/>
  <c r="P61" i="18"/>
  <c r="O61" i="18"/>
  <c r="N61" i="18"/>
  <c r="M61" i="18"/>
  <c r="Q60" i="18"/>
  <c r="P60" i="18"/>
  <c r="O60" i="18"/>
  <c r="N60" i="18"/>
  <c r="M60" i="18"/>
  <c r="Q59" i="18"/>
  <c r="P59" i="18"/>
  <c r="O59" i="18"/>
  <c r="N59" i="18"/>
  <c r="M59" i="18"/>
  <c r="Q58" i="18"/>
  <c r="P58" i="18"/>
  <c r="O58" i="18"/>
  <c r="N58" i="18"/>
  <c r="M58" i="18"/>
  <c r="Q57" i="18"/>
  <c r="P57" i="18"/>
  <c r="O57" i="18"/>
  <c r="N57" i="18"/>
  <c r="M57" i="18"/>
  <c r="Q56" i="18"/>
  <c r="P56" i="18"/>
  <c r="O56" i="18"/>
  <c r="N56" i="18"/>
  <c r="M56" i="18"/>
  <c r="Q55" i="18"/>
  <c r="P55" i="18"/>
  <c r="O55" i="18"/>
  <c r="N55" i="18"/>
  <c r="M55" i="18"/>
  <c r="Q54" i="18"/>
  <c r="P54" i="18"/>
  <c r="O54" i="18"/>
  <c r="N54" i="18"/>
  <c r="M54" i="18"/>
  <c r="Q53" i="18"/>
  <c r="P53" i="18"/>
  <c r="O53" i="18"/>
  <c r="N53" i="18"/>
  <c r="M53" i="18"/>
  <c r="Q52" i="18"/>
  <c r="P52" i="18"/>
  <c r="O52" i="18"/>
  <c r="N52" i="18"/>
  <c r="M52" i="18"/>
  <c r="Q51" i="18"/>
  <c r="P51" i="18"/>
  <c r="O51" i="18"/>
  <c r="N51" i="18"/>
  <c r="M51" i="18"/>
  <c r="Q50" i="18"/>
  <c r="P50" i="18"/>
  <c r="O50" i="18"/>
  <c r="N50" i="18"/>
  <c r="M50" i="18"/>
  <c r="Q49" i="18"/>
  <c r="P49" i="18"/>
  <c r="O49" i="18"/>
  <c r="N49" i="18"/>
  <c r="M49" i="18"/>
  <c r="Q48" i="18"/>
  <c r="P48" i="18"/>
  <c r="O48" i="18"/>
  <c r="N48" i="18"/>
  <c r="M48" i="18"/>
  <c r="Q47" i="18"/>
  <c r="P47" i="18"/>
  <c r="O47" i="18"/>
  <c r="N47" i="18"/>
  <c r="M47" i="18"/>
  <c r="Q46" i="18"/>
  <c r="P46" i="18"/>
  <c r="O46" i="18"/>
  <c r="N46" i="18"/>
  <c r="M46" i="18"/>
  <c r="Q45" i="18"/>
  <c r="P45" i="18"/>
  <c r="O45" i="18"/>
  <c r="N45" i="18"/>
  <c r="M45" i="18"/>
  <c r="Q44" i="18"/>
  <c r="P44" i="18"/>
  <c r="O44" i="18"/>
  <c r="N44" i="18"/>
  <c r="M44" i="18"/>
  <c r="Q43" i="18"/>
  <c r="P43" i="18"/>
  <c r="O43" i="18"/>
  <c r="N43" i="18"/>
  <c r="M43" i="18"/>
  <c r="Q42" i="18"/>
  <c r="P42" i="18"/>
  <c r="O42" i="18"/>
  <c r="N42" i="18"/>
  <c r="M42" i="18"/>
  <c r="Q41" i="18"/>
  <c r="P41" i="18"/>
  <c r="O41" i="18"/>
  <c r="N41" i="18"/>
  <c r="M41" i="18"/>
  <c r="Q40" i="18"/>
  <c r="P40" i="18"/>
  <c r="O40" i="18"/>
  <c r="N40" i="18"/>
  <c r="M40" i="18"/>
  <c r="Q39" i="18"/>
  <c r="P39" i="18"/>
  <c r="O39" i="18"/>
  <c r="N39" i="18"/>
  <c r="M39" i="18"/>
  <c r="Q38" i="18"/>
  <c r="P38" i="18"/>
  <c r="O38" i="18"/>
  <c r="N38" i="18"/>
  <c r="M38" i="18"/>
  <c r="Q37" i="18"/>
  <c r="P37" i="18"/>
  <c r="O37" i="18"/>
  <c r="N37" i="18"/>
  <c r="M37" i="18"/>
  <c r="Q36" i="18"/>
  <c r="P36" i="18"/>
  <c r="O36" i="18"/>
  <c r="N36" i="18"/>
  <c r="M36" i="18"/>
  <c r="Q35" i="18"/>
  <c r="P35" i="18"/>
  <c r="O35" i="18"/>
  <c r="N35" i="18"/>
  <c r="M35" i="18"/>
  <c r="Q34" i="18"/>
  <c r="P34" i="18"/>
  <c r="O34" i="18"/>
  <c r="N34" i="18"/>
  <c r="M34" i="18"/>
  <c r="Q33" i="18"/>
  <c r="P33" i="18"/>
  <c r="O33" i="18"/>
  <c r="N33" i="18"/>
  <c r="M33" i="18"/>
  <c r="U33" i="18" s="1"/>
  <c r="W33" i="18" s="1"/>
  <c r="Q32" i="18"/>
  <c r="P32" i="18"/>
  <c r="O32" i="18"/>
  <c r="N32" i="18"/>
  <c r="M32" i="18"/>
  <c r="Q31" i="18"/>
  <c r="P31" i="18"/>
  <c r="O31" i="18"/>
  <c r="N31" i="18"/>
  <c r="M31" i="18"/>
  <c r="Q30" i="18"/>
  <c r="P30" i="18"/>
  <c r="O30" i="18"/>
  <c r="N30" i="18"/>
  <c r="M30" i="18"/>
  <c r="Q29" i="18"/>
  <c r="P29" i="18"/>
  <c r="O29" i="18"/>
  <c r="N29" i="18"/>
  <c r="M29" i="18"/>
  <c r="Q28" i="18"/>
  <c r="P28" i="18"/>
  <c r="O28" i="18"/>
  <c r="N28" i="18"/>
  <c r="M28" i="18"/>
  <c r="Q27" i="18"/>
  <c r="P27" i="18"/>
  <c r="O27" i="18"/>
  <c r="N27" i="18"/>
  <c r="M27" i="18"/>
  <c r="Q26" i="18"/>
  <c r="P26" i="18"/>
  <c r="O26" i="18"/>
  <c r="N26" i="18"/>
  <c r="M26" i="18"/>
  <c r="Q25" i="18"/>
  <c r="P25" i="18"/>
  <c r="O25" i="18"/>
  <c r="N25" i="18"/>
  <c r="M25" i="18"/>
  <c r="Q24" i="18"/>
  <c r="P24" i="18"/>
  <c r="O24" i="18"/>
  <c r="N24" i="18"/>
  <c r="M24" i="18"/>
  <c r="Q23" i="18"/>
  <c r="P23" i="18"/>
  <c r="O23" i="18"/>
  <c r="N23" i="18"/>
  <c r="M23" i="18"/>
  <c r="Q22" i="18"/>
  <c r="P22" i="18"/>
  <c r="O22" i="18"/>
  <c r="N22" i="18"/>
  <c r="M22" i="18"/>
  <c r="Q21" i="18"/>
  <c r="P21" i="18"/>
  <c r="O21" i="18"/>
  <c r="N21" i="18"/>
  <c r="M21" i="18"/>
  <c r="Q20" i="18"/>
  <c r="P20" i="18"/>
  <c r="O20" i="18"/>
  <c r="N20" i="18"/>
  <c r="M20" i="18"/>
  <c r="Q19" i="18"/>
  <c r="P19" i="18"/>
  <c r="O19" i="18"/>
  <c r="N19" i="18"/>
  <c r="M19" i="18"/>
  <c r="Q18" i="18"/>
  <c r="P18" i="18"/>
  <c r="O18" i="18"/>
  <c r="N18" i="18"/>
  <c r="M18" i="18"/>
  <c r="U41" i="18" l="1"/>
  <c r="W41" i="18" s="1"/>
  <c r="V69" i="18"/>
  <c r="U25" i="18"/>
  <c r="S69" i="18"/>
  <c r="U69" i="18"/>
  <c r="S70" i="18"/>
  <c r="U44" i="18"/>
  <c r="U47" i="18"/>
  <c r="V70" i="18"/>
  <c r="V45" i="18"/>
  <c r="U68" i="18"/>
  <c r="U70" i="18"/>
  <c r="V68" i="18"/>
  <c r="U28" i="18"/>
  <c r="U31" i="18"/>
  <c r="U42" i="18"/>
  <c r="U54" i="18"/>
  <c r="S24" i="18"/>
  <c r="U29" i="18"/>
  <c r="S68" i="18"/>
  <c r="S57" i="18"/>
  <c r="U34" i="18"/>
  <c r="V29" i="18"/>
  <c r="V40" i="18"/>
  <c r="V22" i="18"/>
  <c r="U46" i="18"/>
  <c r="V50" i="18"/>
  <c r="U58" i="18"/>
  <c r="V62" i="18"/>
  <c r="U51" i="18"/>
  <c r="U63" i="18"/>
  <c r="U39" i="18"/>
  <c r="V53" i="18"/>
  <c r="V63" i="18"/>
  <c r="U45" i="18"/>
  <c r="U64" i="18"/>
  <c r="V23" i="18"/>
  <c r="V51" i="18"/>
  <c r="V35" i="18"/>
  <c r="U57" i="18"/>
  <c r="V57" i="18"/>
  <c r="V52" i="18"/>
  <c r="U22" i="18"/>
  <c r="V33" i="18"/>
  <c r="U37" i="18"/>
  <c r="U40" i="18"/>
  <c r="V44" i="18"/>
  <c r="V59" i="18"/>
  <c r="V19" i="18"/>
  <c r="U27" i="18"/>
  <c r="V46" i="18"/>
  <c r="U60" i="18"/>
  <c r="U67" i="18"/>
  <c r="V39" i="18"/>
  <c r="U59" i="18"/>
  <c r="U20" i="18"/>
  <c r="U36" i="18"/>
  <c r="U38" i="18"/>
  <c r="U53" i="18"/>
  <c r="S56" i="18"/>
  <c r="V64" i="18"/>
  <c r="V21" i="18"/>
  <c r="S34" i="18"/>
  <c r="S51" i="18"/>
  <c r="V28" i="18"/>
  <c r="S18" i="18"/>
  <c r="U32" i="18"/>
  <c r="U35" i="18"/>
  <c r="V38" i="18"/>
  <c r="S45" i="18"/>
  <c r="V47" i="18"/>
  <c r="U52" i="18"/>
  <c r="V56" i="18"/>
  <c r="S30" i="18"/>
  <c r="V34" i="18"/>
  <c r="U50" i="18"/>
  <c r="U21" i="18"/>
  <c r="V25" i="18"/>
  <c r="S28" i="18"/>
  <c r="U48" i="18"/>
  <c r="V58" i="18"/>
  <c r="S39" i="18"/>
  <c r="S50" i="18"/>
  <c r="V30" i="18"/>
  <c r="S42" i="18"/>
  <c r="S20" i="18"/>
  <c r="U30" i="18"/>
  <c r="S26" i="18"/>
  <c r="V41" i="18"/>
  <c r="U26" i="18"/>
  <c r="S44" i="18"/>
  <c r="U24" i="18"/>
  <c r="V54" i="18"/>
  <c r="V60" i="18"/>
  <c r="S67" i="18"/>
  <c r="V24" i="18"/>
  <c r="S31" i="18"/>
  <c r="V42" i="18"/>
  <c r="S55" i="18"/>
  <c r="S61" i="18"/>
  <c r="S65" i="18"/>
  <c r="U23" i="18"/>
  <c r="S27" i="18"/>
  <c r="U43" i="18"/>
  <c r="U19" i="18"/>
  <c r="V27" i="18"/>
  <c r="V31" i="18"/>
  <c r="S43" i="18"/>
  <c r="S53" i="18"/>
  <c r="U55" i="18"/>
  <c r="S59" i="18"/>
  <c r="U61" i="18"/>
  <c r="U65" i="18"/>
  <c r="V36" i="18"/>
  <c r="S48" i="18"/>
  <c r="V66" i="18"/>
  <c r="S22" i="18"/>
  <c r="S38" i="18"/>
  <c r="S33" i="18"/>
  <c r="V48" i="18"/>
  <c r="S25" i="18"/>
  <c r="S49" i="18"/>
  <c r="S19" i="18"/>
  <c r="S21" i="18"/>
  <c r="S37" i="18"/>
  <c r="S41" i="18"/>
  <c r="S47" i="18"/>
  <c r="U49" i="18"/>
  <c r="S63" i="18"/>
  <c r="V65" i="18"/>
  <c r="S32" i="18"/>
  <c r="S36" i="18"/>
  <c r="U56" i="18"/>
  <c r="U62" i="18"/>
  <c r="U66" i="18"/>
  <c r="S66" i="18"/>
  <c r="S54" i="18"/>
  <c r="S60" i="18"/>
  <c r="S62" i="18"/>
  <c r="V20" i="18"/>
  <c r="V26" i="18"/>
  <c r="V55" i="18"/>
  <c r="V61" i="18"/>
  <c r="U18" i="18"/>
  <c r="V32" i="18"/>
  <c r="V37" i="18"/>
  <c r="V18" i="18"/>
  <c r="S23" i="18"/>
  <c r="S29" i="18"/>
  <c r="S35" i="18"/>
  <c r="S40" i="18"/>
  <c r="S46" i="18"/>
  <c r="S52" i="18"/>
  <c r="S58" i="18"/>
  <c r="S64" i="18"/>
  <c r="V43" i="18"/>
  <c r="V49" i="18"/>
  <c r="V67" i="18"/>
  <c r="W53" i="18" l="1"/>
  <c r="W43" i="18"/>
  <c r="W37" i="18"/>
  <c r="W45" i="18"/>
  <c r="W36" i="18"/>
  <c r="W23" i="18"/>
  <c r="W48" i="18"/>
  <c r="W35" i="18"/>
  <c r="W20" i="18"/>
  <c r="W39" i="18"/>
  <c r="W47" i="18"/>
  <c r="W24" i="18"/>
  <c r="W26" i="18"/>
  <c r="W62" i="18"/>
  <c r="W51" i="18"/>
  <c r="W19" i="18"/>
  <c r="W29" i="18"/>
  <c r="W56" i="18"/>
  <c r="W21" i="18"/>
  <c r="W67" i="18"/>
  <c r="W54" i="18"/>
  <c r="W44" i="18"/>
  <c r="W55" i="18"/>
  <c r="W30" i="18"/>
  <c r="W50" i="18"/>
  <c r="W60" i="18"/>
  <c r="W57" i="18"/>
  <c r="W58" i="18"/>
  <c r="W42" i="18"/>
  <c r="W69" i="18"/>
  <c r="W38" i="18"/>
  <c r="W32" i="18"/>
  <c r="W31" i="18"/>
  <c r="W34" i="18"/>
  <c r="W63" i="18"/>
  <c r="W27" i="18"/>
  <c r="W46" i="18"/>
  <c r="W25" i="18"/>
  <c r="W68" i="18"/>
  <c r="W66" i="18"/>
  <c r="W22" i="18"/>
  <c r="W65" i="18"/>
  <c r="W59" i="18"/>
  <c r="W61" i="18"/>
  <c r="W49" i="18"/>
  <c r="W52" i="18"/>
  <c r="W64" i="18"/>
  <c r="W70" i="18"/>
  <c r="W40" i="18"/>
  <c r="W28" i="18"/>
  <c r="W18" i="18"/>
</calcChain>
</file>

<file path=xl/sharedStrings.xml><?xml version="1.0" encoding="utf-8"?>
<sst xmlns="http://schemas.openxmlformats.org/spreadsheetml/2006/main" count="301" uniqueCount="112">
  <si>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</si>
  <si>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</si>
  <si>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</si>
  <si>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</si>
  <si>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</si>
  <si>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</si>
  <si>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</si>
  <si>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</si>
  <si>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</si>
  <si>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</si>
  <si>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</si>
  <si>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</si>
  <si>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</si>
  <si>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</si>
  <si>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</si>
  <si>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</si>
  <si>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</si>
  <si>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</si>
  <si>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</si>
  <si>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</si>
  <si>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</si>
  <si>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</si>
  <si>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</si>
  <si>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</si>
  <si>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</si>
  <si>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</si>
  <si>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</si>
  <si>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</si>
  <si>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</si>
  <si>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</si>
  <si>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</si>
  <si>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</si>
  <si>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</si>
  <si>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ADRIAN RAFAEL MORALES GONZALEZ</t>
  </si>
  <si>
    <t>Departamento de Registro, Control y Nómina</t>
  </si>
  <si>
    <t>JUAN DIEGO MOLINEAUX ROJAS</t>
  </si>
  <si>
    <t>TECNICO DE REDES DE SERVICIOS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</si>
  <si>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</si>
  <si>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</si>
  <si>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</si>
  <si>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</si>
  <si>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</si>
  <si>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</si>
  <si>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FRANKLIN RAFAEL ASTUDILLO VILLALBA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</si>
  <si>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</si>
  <si>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</si>
  <si>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</si>
  <si>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</si>
  <si>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</si>
  <si>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MIGUEL ANGEL GUEVARA ACOSTA</t>
  </si>
  <si>
    <t>LUIS ELIGIO VASQUEZ MARQUEZ</t>
  </si>
  <si>
    <t>PEDRO LEONARDO PEÑA DUARTE</t>
  </si>
  <si>
    <t>ANA CRISTINA BOLIVAR ORELLANA</t>
  </si>
  <si>
    <t>ARMANDO JOSE GARCIA ORTIZ</t>
  </si>
  <si>
    <t>MERCEDES  CARMEN ACOSTA</t>
  </si>
  <si>
    <t>DIRWIN ALFONSO MUÑOZ PINTO</t>
  </si>
  <si>
    <t>BLADIMIR JOSE GOMEZ MARVAL</t>
  </si>
  <si>
    <t>RAFAEL PASTOR MARTINEZ VARGAS</t>
  </si>
  <si>
    <t>LOLYMAR DE LOS ANGELES ROMERO MAZA</t>
  </si>
  <si>
    <t>TAMARA MARIA MOLERO PAREDES</t>
  </si>
  <si>
    <t>ULISES JAVIER JAUREGUI HAZA</t>
  </si>
  <si>
    <t>MIGUEL ANGEL MORALES TOYO</t>
  </si>
  <si>
    <t>FERNANDO JOSE TAPIA LUZARDO</t>
  </si>
  <si>
    <t>JOSE ATILIO GUERRERO</t>
  </si>
  <si>
    <t>NEWMAN YONANDER ZAMBRANO LEAL</t>
  </si>
  <si>
    <t>FELIPE DE JESUS CORDERO GONZALEZ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</si>
  <si>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</si>
  <si>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</si>
  <si>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</si>
  <si>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</si>
  <si>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</si>
  <si>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</si>
  <si>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BELKIS JAMILETH DUARTE NARES</t>
  </si>
  <si>
    <t>ANGNERYS GRACIELA TORREALBA ESPINOZ</t>
  </si>
  <si>
    <t>NOUR ADOUMIEH COCONAS</t>
  </si>
  <si>
    <t>ALEXANDRA LLINAS FLORENTINO</t>
  </si>
  <si>
    <t>EDELL RUBEN ESCALANTE MARTINEZ</t>
  </si>
  <si>
    <t>HUNBERTO GONZALEZ OLIVA</t>
  </si>
  <si>
    <t>LUZ STELLA CALDERON REBELLON</t>
  </si>
  <si>
    <t>MONICA IZABEL VELIZ PEREZ DE ESTRAD</t>
  </si>
  <si>
    <t>NIURKA FIGUEREDO REMON</t>
  </si>
  <si>
    <t>CONSUELO HEVIA GARCIA</t>
  </si>
  <si>
    <t>EMILIO VILLANUEVA CAGIGAS</t>
  </si>
  <si>
    <t>VILMA DEL VALLE LANZA CASTILLO</t>
  </si>
  <si>
    <t>PRIMITIVO BELEN ACOSTA HUMANEZ</t>
  </si>
  <si>
    <t>DEPARTAMENTO DE TECNOLOGIAS DE LA INFORMACION Y COMUNICACION-  ISFODOSU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</si>
  <si>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</si>
  <si>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</si>
  <si>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</si>
  <si>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</si>
  <si>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</si>
  <si>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RUM</t>
  </si>
  <si>
    <t>DIVISION DE AREAS ACADEMICAS- REMH</t>
  </si>
  <si>
    <t>CORRECTOR (A) DE ESTILO</t>
  </si>
  <si>
    <t>NAVIA TERESA PEÑA LUNA</t>
  </si>
  <si>
    <t>COORDINADOR</t>
  </si>
  <si>
    <t>30/11/2024</t>
  </si>
  <si>
    <t>PABLO CESAR DE JESUS SMESTER BAEZ</t>
  </si>
  <si>
    <t>DINORAH ALTAGRACIA DE LIMA JIMENEZ</t>
  </si>
  <si>
    <t>DIRECCION DE POSTGRADO Y EDUCACION PERMANENTE- ISFODOSU</t>
  </si>
  <si>
    <t>31/5/2024</t>
  </si>
  <si>
    <t>6/31/2024</t>
  </si>
  <si>
    <t>AMMY ESTHER REYNOSO ZAPATA</t>
  </si>
  <si>
    <t>PSICOLOGO CLINICO</t>
  </si>
  <si>
    <t>CRISALMY MATEO SANCHEZ</t>
  </si>
  <si>
    <t>COORDINADOR (A) DE INVESTIGAC</t>
  </si>
  <si>
    <t>SULEIKA JOSEFINA JIMENEZ APONTE</t>
  </si>
  <si>
    <t>AUXILIAR ADMINISTRATIVO</t>
  </si>
  <si>
    <t>DIRECCION DE RECURSOS HUMANOS - ISFODOSU</t>
  </si>
  <si>
    <t>VICERRECTORIA DE INVESTIGACION Y POSTGRADO - ISFODOSU</t>
  </si>
  <si>
    <t>DIVISION DE SERVICIOS GENERALES - RJVM</t>
  </si>
  <si>
    <t>Nómina Personal Carácter Eventual -MARZO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</si>
</sst>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8" xfId="0" applyFont="1" applyBorder="1" applyAlignment="1">
      <alignment horizontal="center"/>
    </xf>
    <xf numFmtId="14" fontId="7" fillId="0" borderId="8" xfId="0" applyNumberFormat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64" fontId="7" fillId="0" borderId="12" xfId="1" applyFont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1" xfId="0" applyFont="1" applyBorder="1" applyAlignment="1">
      <alignment horizontal="right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8" fillId="3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950914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C3DD4F6-1D68-48F4-8CF3-5C069C32B2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233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7531C-60A9-4A21-A8AF-3619535D44C6}">
  <sheetPr>
    <pageSetUpPr fitToPage="1"/>
  </sheetPr>
  <dimension ref="B1:W71"/>
  <sheetViews>
    <sheetView showGridLines="0" tabSelected="1" topLeftCell="G1" zoomScaleNormal="100" zoomScaleSheetLayoutView="80" workbookViewId="0">
      <selection activeCell="M22" sqref="M22"/>
    </sheetView>
  </sheetViews>
  <sheetFormatPr baseColWidth="10" defaultColWidth="10.85546875" defaultRowHeight="12" x14ac:dyDescent="0.2"/>
  <cols>
    <col min="1" max="1" width="0.85546875" style="8" customWidth="1"/>
    <col min="2" max="2" width="4.140625" style="8" customWidth="1"/>
    <col min="3" max="3" width="89.7109375" style="28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9" width="10.85546875" style="8" customWidth="1"/>
    <col min="10" max="10" width="22.7109375" style="8" customWidth="1"/>
    <col min="11" max="11" width="16" style="8" customWidth="1"/>
    <col min="12" max="12" width="9" style="8" customWidth="1"/>
    <col min="13" max="13" width="17.42578125" style="8" customWidth="1"/>
    <col min="14" max="14" width="16.28515625" style="8" customWidth="1"/>
    <col min="15" max="15" width="26.28515625" style="8" customWidth="1"/>
    <col min="16" max="16" width="17.42578125" style="8" customWidth="1"/>
    <col min="17" max="17" width="16.28515625" style="8" customWidth="1"/>
    <col min="18" max="18" width="37.42578125" style="8" customWidth="1"/>
    <col min="19" max="19" width="17.85546875" style="8" bestFit="1" customWidth="1"/>
    <col min="20" max="20" width="21.28515625" style="8" customWidth="1"/>
    <col min="21" max="21" width="24.28515625" style="8" customWidth="1"/>
    <col min="22" max="22" width="17.85546875" style="8" customWidth="1"/>
    <col min="23" max="23" width="22.140625" style="8" customWidth="1"/>
    <col min="24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40" t="s">
        <v>0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</row>
    <row r="11" spans="2:23" s="4" customFormat="1" ht="18" customHeight="1" x14ac:dyDescent="0.2">
      <c r="B11" s="41" t="s">
        <v>34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</row>
    <row r="12" spans="2:23" s="4" customFormat="1" ht="18" x14ac:dyDescent="0.25"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</row>
    <row r="13" spans="2:23" s="4" customFormat="1" ht="15.75" x14ac:dyDescent="0.25">
      <c r="B13" s="42" t="s">
        <v>111</v>
      </c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</row>
    <row r="14" spans="2:23" x14ac:dyDescent="0.2">
      <c r="B14" s="38" t="s">
        <v>1</v>
      </c>
      <c r="C14" s="7"/>
      <c r="D14" s="43" t="s">
        <v>2</v>
      </c>
      <c r="E14" s="43" t="s">
        <v>3</v>
      </c>
      <c r="F14" s="38" t="s">
        <v>4</v>
      </c>
      <c r="G14" s="38" t="s">
        <v>5</v>
      </c>
      <c r="H14" s="44" t="s">
        <v>6</v>
      </c>
      <c r="I14" s="44"/>
      <c r="J14" s="37" t="s">
        <v>7</v>
      </c>
      <c r="K14" s="37" t="s">
        <v>8</v>
      </c>
      <c r="L14" s="37" t="s">
        <v>9</v>
      </c>
      <c r="M14" s="38" t="s">
        <v>10</v>
      </c>
      <c r="N14" s="38"/>
      <c r="O14" s="38"/>
      <c r="P14" s="38"/>
      <c r="Q14" s="38"/>
      <c r="R14" s="38"/>
      <c r="S14" s="38"/>
      <c r="T14" s="32"/>
      <c r="U14" s="39" t="s">
        <v>11</v>
      </c>
      <c r="V14" s="39"/>
      <c r="W14" s="37" t="s">
        <v>12</v>
      </c>
    </row>
    <row r="15" spans="2:23" x14ac:dyDescent="0.2">
      <c r="B15" s="38"/>
      <c r="C15" s="9"/>
      <c r="D15" s="43"/>
      <c r="E15" s="43"/>
      <c r="F15" s="38"/>
      <c r="G15" s="38"/>
      <c r="H15" s="44"/>
      <c r="I15" s="44"/>
      <c r="J15" s="37"/>
      <c r="K15" s="37"/>
      <c r="L15" s="37"/>
      <c r="M15" s="45" t="s">
        <v>13</v>
      </c>
      <c r="N15" s="45"/>
      <c r="O15" s="10"/>
      <c r="P15" s="45" t="s">
        <v>14</v>
      </c>
      <c r="Q15" s="45"/>
      <c r="R15" s="35" t="s">
        <v>15</v>
      </c>
      <c r="S15" s="35" t="s">
        <v>16</v>
      </c>
      <c r="T15" s="35" t="s">
        <v>17</v>
      </c>
      <c r="U15" s="35" t="s">
        <v>18</v>
      </c>
      <c r="V15" s="35" t="s">
        <v>19</v>
      </c>
      <c r="W15" s="37"/>
    </row>
    <row r="16" spans="2:23" s="12" customFormat="1" ht="24" x14ac:dyDescent="0.2">
      <c r="B16" s="38"/>
      <c r="C16" s="11" t="s">
        <v>20</v>
      </c>
      <c r="D16" s="43"/>
      <c r="E16" s="43"/>
      <c r="F16" s="38"/>
      <c r="G16" s="38"/>
      <c r="H16" s="31" t="s">
        <v>21</v>
      </c>
      <c r="I16" s="31" t="s">
        <v>22</v>
      </c>
      <c r="J16" s="37"/>
      <c r="K16" s="37"/>
      <c r="L16" s="37"/>
      <c r="M16" s="30" t="s">
        <v>23</v>
      </c>
      <c r="N16" s="30" t="s">
        <v>24</v>
      </c>
      <c r="O16" s="29" t="s">
        <v>25</v>
      </c>
      <c r="P16" s="30" t="s">
        <v>26</v>
      </c>
      <c r="Q16" s="30" t="s">
        <v>27</v>
      </c>
      <c r="R16" s="35"/>
      <c r="S16" s="35"/>
      <c r="T16" s="35"/>
      <c r="U16" s="35"/>
      <c r="V16" s="35"/>
      <c r="W16" s="37"/>
    </row>
    <row r="17" spans="2:23" s="12" customFormat="1" x14ac:dyDescent="0.2">
      <c r="B17" s="13"/>
      <c r="C17" s="14" t="s">
        <v>28</v>
      </c>
      <c r="D17" s="15"/>
      <c r="E17" s="15"/>
      <c r="F17" s="16"/>
      <c r="G17" s="16"/>
      <c r="H17" s="16"/>
      <c r="I17" s="16"/>
      <c r="J17" s="17"/>
      <c r="K17" s="17"/>
      <c r="L17" s="17"/>
      <c r="M17" s="17"/>
      <c r="N17" s="17"/>
      <c r="O17" s="18"/>
      <c r="P17" s="17"/>
      <c r="Q17" s="17"/>
      <c r="R17" s="18"/>
      <c r="S17" s="18"/>
      <c r="T17" s="18"/>
      <c r="U17" s="18"/>
      <c r="V17" s="18"/>
      <c r="W17" s="17"/>
    </row>
    <row r="18" spans="2:23" x14ac:dyDescent="0.2">
      <c r="B18" s="19">
        <v>1</v>
      </c>
      <c r="C18" s="20" t="s">
        <v>86</v>
      </c>
      <c r="D18" s="21" t="s">
        <v>33</v>
      </c>
      <c r="E18" s="21" t="s">
        <v>93</v>
      </c>
      <c r="F18" s="22" t="s">
        <v>29</v>
      </c>
      <c r="G18" s="22" t="s">
        <v>30</v>
      </c>
      <c r="H18" s="23">
        <v>45170</v>
      </c>
      <c r="I18" s="23">
        <v>45351</v>
      </c>
      <c r="J18" s="24">
        <v>65000</v>
      </c>
      <c r="K18" s="24">
        <v>4084.48</v>
      </c>
      <c r="L18" s="24">
        <v>0</v>
      </c>
      <c r="M18" s="24">
        <f t="shared" ref="M18:M49" si="0">+J18*2.87%</f>
        <v>1865.5</v>
      </c>
      <c r="N18" s="24">
        <f t="shared" ref="N18:N49" si="1">J18*7.1%</f>
        <v>4615</v>
      </c>
      <c r="O18" s="24">
        <f t="shared" ref="O18:O49" si="2">J18*1.15%</f>
        <v>747.5</v>
      </c>
      <c r="P18" s="24">
        <f t="shared" ref="P18:P49" si="3">+J18*3.04%</f>
        <v>1976</v>
      </c>
      <c r="Q18" s="24">
        <f t="shared" ref="Q18:Q49" si="4">J18*7.09%</f>
        <v>4608.5</v>
      </c>
      <c r="R18" s="24">
        <v>1715.4599999999991</v>
      </c>
      <c r="S18" s="24">
        <f t="shared" ref="S18:S49" si="5">M18+N18+O18+P18+Q18</f>
        <v>13812.5</v>
      </c>
      <c r="T18" s="24"/>
      <c r="U18" s="24">
        <f t="shared" ref="U18:U49" si="6">+M18+P18+R18+T18+K18+L18</f>
        <v>9641.4399999999987</v>
      </c>
      <c r="V18" s="24">
        <f t="shared" ref="V18:V49" si="7">+Q18+O18+N18</f>
        <v>9971</v>
      </c>
      <c r="W18" s="24">
        <f t="shared" ref="W18:W49" si="8">+J18-U18</f>
        <v>55358.559999999998</v>
      </c>
    </row>
    <row r="19" spans="2:23" x14ac:dyDescent="0.2">
      <c r="B19" s="19">
        <f>1+B18</f>
        <v>2</v>
      </c>
      <c r="C19" s="20" t="s">
        <v>85</v>
      </c>
      <c r="D19" s="21" t="s">
        <v>35</v>
      </c>
      <c r="E19" s="21" t="s">
        <v>36</v>
      </c>
      <c r="F19" s="22" t="s">
        <v>29</v>
      </c>
      <c r="G19" s="22" t="s">
        <v>30</v>
      </c>
      <c r="H19" s="23">
        <v>45170</v>
      </c>
      <c r="I19" s="23">
        <v>45351</v>
      </c>
      <c r="J19" s="24">
        <v>75000</v>
      </c>
      <c r="K19" s="24"/>
      <c r="L19" s="24">
        <v>0</v>
      </c>
      <c r="M19" s="24">
        <f t="shared" si="0"/>
        <v>2152.5</v>
      </c>
      <c r="N19" s="24">
        <f t="shared" si="1"/>
        <v>5324.9999999999991</v>
      </c>
      <c r="O19" s="24">
        <f t="shared" si="2"/>
        <v>862.5</v>
      </c>
      <c r="P19" s="24">
        <f t="shared" si="3"/>
        <v>2280</v>
      </c>
      <c r="Q19" s="24">
        <f t="shared" si="4"/>
        <v>5317.5</v>
      </c>
      <c r="R19" s="24">
        <v>0</v>
      </c>
      <c r="S19" s="24">
        <f t="shared" si="5"/>
        <v>15937.5</v>
      </c>
      <c r="T19" s="24">
        <v>0</v>
      </c>
      <c r="U19" s="24">
        <f t="shared" si="6"/>
        <v>4432.5</v>
      </c>
      <c r="V19" s="24">
        <f t="shared" si="7"/>
        <v>11505</v>
      </c>
      <c r="W19" s="24">
        <f t="shared" si="8"/>
        <v>70567.5</v>
      </c>
    </row>
    <row r="20" spans="2:23" x14ac:dyDescent="0.2">
      <c r="B20" s="19">
        <f t="shared" ref="B20:B70" si="9">1+B19</f>
        <v>3</v>
      </c>
      <c r="C20" s="20" t="s">
        <v>39</v>
      </c>
      <c r="D20" s="21" t="s">
        <v>37</v>
      </c>
      <c r="E20" s="21" t="s">
        <v>40</v>
      </c>
      <c r="F20" s="22" t="s">
        <v>29</v>
      </c>
      <c r="G20" s="22" t="s">
        <v>31</v>
      </c>
      <c r="H20" s="23">
        <v>45170</v>
      </c>
      <c r="I20" s="23">
        <v>45351</v>
      </c>
      <c r="J20" s="24">
        <v>100000</v>
      </c>
      <c r="K20" s="24">
        <v>12105.37</v>
      </c>
      <c r="L20" s="24">
        <v>0</v>
      </c>
      <c r="M20" s="24">
        <f t="shared" si="0"/>
        <v>2870</v>
      </c>
      <c r="N20" s="24">
        <f t="shared" si="1"/>
        <v>7099.9999999999991</v>
      </c>
      <c r="O20" s="24">
        <f t="shared" si="2"/>
        <v>1150</v>
      </c>
      <c r="P20" s="24">
        <f t="shared" si="3"/>
        <v>3040</v>
      </c>
      <c r="Q20" s="24">
        <f t="shared" si="4"/>
        <v>7090.0000000000009</v>
      </c>
      <c r="R20" s="24">
        <v>0</v>
      </c>
      <c r="S20" s="24">
        <f t="shared" si="5"/>
        <v>21250</v>
      </c>
      <c r="T20" s="24">
        <v>0</v>
      </c>
      <c r="U20" s="24">
        <f t="shared" si="6"/>
        <v>18015.370000000003</v>
      </c>
      <c r="V20" s="24">
        <f t="shared" si="7"/>
        <v>15340</v>
      </c>
      <c r="W20" s="24">
        <f t="shared" si="8"/>
        <v>81984.63</v>
      </c>
    </row>
    <row r="21" spans="2:23" ht="15" customHeight="1" x14ac:dyDescent="0.2">
      <c r="B21" s="19">
        <f t="shared" si="9"/>
        <v>4</v>
      </c>
      <c r="C21" s="20" t="s">
        <v>39</v>
      </c>
      <c r="D21" s="21" t="s">
        <v>38</v>
      </c>
      <c r="E21" s="21" t="s">
        <v>40</v>
      </c>
      <c r="F21" s="22" t="s">
        <v>29</v>
      </c>
      <c r="G21" s="22" t="s">
        <v>31</v>
      </c>
      <c r="H21" s="23">
        <v>45231</v>
      </c>
      <c r="I21" s="23">
        <v>45412</v>
      </c>
      <c r="J21" s="24">
        <v>45000</v>
      </c>
      <c r="K21" s="24">
        <v>1148.33</v>
      </c>
      <c r="L21" s="24">
        <v>0</v>
      </c>
      <c r="M21" s="24">
        <f t="shared" si="0"/>
        <v>1291.5</v>
      </c>
      <c r="N21" s="24">
        <f t="shared" si="1"/>
        <v>3194.9999999999995</v>
      </c>
      <c r="O21" s="24">
        <f t="shared" si="2"/>
        <v>517.5</v>
      </c>
      <c r="P21" s="24">
        <f t="shared" si="3"/>
        <v>1368</v>
      </c>
      <c r="Q21" s="24">
        <f t="shared" si="4"/>
        <v>3190.5</v>
      </c>
      <c r="R21" s="24">
        <v>0</v>
      </c>
      <c r="S21" s="24">
        <f t="shared" si="5"/>
        <v>9562.5</v>
      </c>
      <c r="T21" s="24">
        <v>0</v>
      </c>
      <c r="U21" s="24">
        <f t="shared" si="6"/>
        <v>3807.83</v>
      </c>
      <c r="V21" s="24">
        <f t="shared" si="7"/>
        <v>6903</v>
      </c>
      <c r="W21" s="24">
        <f t="shared" si="8"/>
        <v>41192.17</v>
      </c>
    </row>
    <row r="22" spans="2:23" x14ac:dyDescent="0.2">
      <c r="B22" s="19">
        <f t="shared" si="9"/>
        <v>5</v>
      </c>
      <c r="C22" s="20" t="s">
        <v>87</v>
      </c>
      <c r="D22" s="21" t="s">
        <v>55</v>
      </c>
      <c r="E22" s="21" t="s">
        <v>42</v>
      </c>
      <c r="F22" s="22" t="s">
        <v>29</v>
      </c>
      <c r="G22" s="22" t="s">
        <v>30</v>
      </c>
      <c r="H22" s="23">
        <v>45170</v>
      </c>
      <c r="I22" s="23">
        <v>45351</v>
      </c>
      <c r="J22" s="24">
        <v>120000</v>
      </c>
      <c r="K22" s="24">
        <v>16809.87</v>
      </c>
      <c r="L22" s="24">
        <v>0</v>
      </c>
      <c r="M22" s="24">
        <f t="shared" si="0"/>
        <v>3444</v>
      </c>
      <c r="N22" s="24">
        <f t="shared" si="1"/>
        <v>8520</v>
      </c>
      <c r="O22" s="24">
        <f t="shared" si="2"/>
        <v>1380</v>
      </c>
      <c r="P22" s="24">
        <f t="shared" si="3"/>
        <v>3648</v>
      </c>
      <c r="Q22" s="24">
        <f t="shared" si="4"/>
        <v>8508</v>
      </c>
      <c r="R22" s="24">
        <v>0</v>
      </c>
      <c r="S22" s="24">
        <f t="shared" si="5"/>
        <v>25500</v>
      </c>
      <c r="T22" s="24">
        <v>0</v>
      </c>
      <c r="U22" s="24">
        <f t="shared" si="6"/>
        <v>23901.87</v>
      </c>
      <c r="V22" s="24">
        <f t="shared" si="7"/>
        <v>18408</v>
      </c>
      <c r="W22" s="24">
        <f t="shared" si="8"/>
        <v>96098.13</v>
      </c>
    </row>
    <row r="23" spans="2:23" x14ac:dyDescent="0.2">
      <c r="B23" s="19">
        <f t="shared" si="9"/>
        <v>6</v>
      </c>
      <c r="C23" s="20" t="s">
        <v>87</v>
      </c>
      <c r="D23" s="21" t="s">
        <v>66</v>
      </c>
      <c r="E23" s="21" t="s">
        <v>42</v>
      </c>
      <c r="F23" s="22" t="s">
        <v>29</v>
      </c>
      <c r="G23" s="22" t="s">
        <v>30</v>
      </c>
      <c r="H23" s="23">
        <v>45170</v>
      </c>
      <c r="I23" s="23">
        <v>45351</v>
      </c>
      <c r="J23" s="24">
        <v>120000</v>
      </c>
      <c r="K23" s="24">
        <v>16809.87</v>
      </c>
      <c r="L23" s="24">
        <v>0</v>
      </c>
      <c r="M23" s="24">
        <f t="shared" si="0"/>
        <v>3444</v>
      </c>
      <c r="N23" s="24">
        <f t="shared" si="1"/>
        <v>8520</v>
      </c>
      <c r="O23" s="24">
        <f t="shared" si="2"/>
        <v>1380</v>
      </c>
      <c r="P23" s="24">
        <f t="shared" si="3"/>
        <v>3648</v>
      </c>
      <c r="Q23" s="24">
        <f t="shared" si="4"/>
        <v>8508</v>
      </c>
      <c r="R23" s="24">
        <v>0</v>
      </c>
      <c r="S23" s="24">
        <f t="shared" si="5"/>
        <v>25500</v>
      </c>
      <c r="T23" s="24">
        <v>0</v>
      </c>
      <c r="U23" s="24">
        <f t="shared" si="6"/>
        <v>23901.87</v>
      </c>
      <c r="V23" s="24">
        <f t="shared" si="7"/>
        <v>18408</v>
      </c>
      <c r="W23" s="24">
        <f t="shared" si="8"/>
        <v>96098.13</v>
      </c>
    </row>
    <row r="24" spans="2:23" x14ac:dyDescent="0.2">
      <c r="B24" s="19">
        <f t="shared" si="9"/>
        <v>7</v>
      </c>
      <c r="C24" s="20" t="s">
        <v>87</v>
      </c>
      <c r="D24" s="21" t="s">
        <v>70</v>
      </c>
      <c r="E24" s="21" t="s">
        <v>42</v>
      </c>
      <c r="F24" s="22" t="s">
        <v>29</v>
      </c>
      <c r="G24" s="22" t="s">
        <v>31</v>
      </c>
      <c r="H24" s="23">
        <v>45170</v>
      </c>
      <c r="I24" s="23">
        <v>45351</v>
      </c>
      <c r="J24" s="24">
        <v>120000</v>
      </c>
      <c r="K24" s="24">
        <v>16809.87</v>
      </c>
      <c r="L24" s="24">
        <v>0</v>
      </c>
      <c r="M24" s="24">
        <f t="shared" si="0"/>
        <v>3444</v>
      </c>
      <c r="N24" s="24">
        <f t="shared" si="1"/>
        <v>8520</v>
      </c>
      <c r="O24" s="24">
        <f t="shared" si="2"/>
        <v>1380</v>
      </c>
      <c r="P24" s="24">
        <f t="shared" si="3"/>
        <v>3648</v>
      </c>
      <c r="Q24" s="24">
        <f t="shared" si="4"/>
        <v>8508</v>
      </c>
      <c r="R24" s="24">
        <v>0</v>
      </c>
      <c r="S24" s="24">
        <f t="shared" si="5"/>
        <v>25500</v>
      </c>
      <c r="T24" s="24">
        <v>0</v>
      </c>
      <c r="U24" s="24">
        <f t="shared" si="6"/>
        <v>23901.87</v>
      </c>
      <c r="V24" s="24">
        <f t="shared" si="7"/>
        <v>18408</v>
      </c>
      <c r="W24" s="24">
        <f t="shared" si="8"/>
        <v>96098.13</v>
      </c>
    </row>
    <row r="25" spans="2:23" x14ac:dyDescent="0.2">
      <c r="B25" s="19">
        <f t="shared" si="9"/>
        <v>8</v>
      </c>
      <c r="C25" s="20" t="s">
        <v>87</v>
      </c>
      <c r="D25" s="21" t="s">
        <v>50</v>
      </c>
      <c r="E25" s="21" t="s">
        <v>42</v>
      </c>
      <c r="F25" s="22" t="s">
        <v>29</v>
      </c>
      <c r="G25" s="22" t="s">
        <v>30</v>
      </c>
      <c r="H25" s="23">
        <v>45170</v>
      </c>
      <c r="I25" s="23">
        <v>45351</v>
      </c>
      <c r="J25" s="24">
        <v>120000</v>
      </c>
      <c r="K25" s="24">
        <v>16809.87</v>
      </c>
      <c r="L25" s="24">
        <v>0</v>
      </c>
      <c r="M25" s="24">
        <f t="shared" si="0"/>
        <v>3444</v>
      </c>
      <c r="N25" s="24">
        <f t="shared" si="1"/>
        <v>8520</v>
      </c>
      <c r="O25" s="24">
        <f t="shared" si="2"/>
        <v>1380</v>
      </c>
      <c r="P25" s="24">
        <f t="shared" si="3"/>
        <v>3648</v>
      </c>
      <c r="Q25" s="24">
        <f t="shared" si="4"/>
        <v>8508</v>
      </c>
      <c r="R25" s="24">
        <v>0</v>
      </c>
      <c r="S25" s="24">
        <f t="shared" si="5"/>
        <v>25500</v>
      </c>
      <c r="T25" s="24">
        <v>0</v>
      </c>
      <c r="U25" s="24">
        <f t="shared" si="6"/>
        <v>23901.87</v>
      </c>
      <c r="V25" s="24">
        <f t="shared" si="7"/>
        <v>18408</v>
      </c>
      <c r="W25" s="24">
        <f t="shared" si="8"/>
        <v>96098.13</v>
      </c>
    </row>
    <row r="26" spans="2:23" x14ac:dyDescent="0.2">
      <c r="B26" s="19">
        <f t="shared" si="9"/>
        <v>9</v>
      </c>
      <c r="C26" s="20" t="s">
        <v>87</v>
      </c>
      <c r="D26" s="21" t="s">
        <v>48</v>
      </c>
      <c r="E26" s="21" t="s">
        <v>42</v>
      </c>
      <c r="F26" s="22" t="s">
        <v>29</v>
      </c>
      <c r="G26" s="22" t="s">
        <v>31</v>
      </c>
      <c r="H26" s="23">
        <v>45170</v>
      </c>
      <c r="I26" s="23">
        <v>45351</v>
      </c>
      <c r="J26" s="24">
        <v>120000</v>
      </c>
      <c r="K26" s="24">
        <v>16809.87</v>
      </c>
      <c r="L26" s="24">
        <v>0</v>
      </c>
      <c r="M26" s="24">
        <f t="shared" si="0"/>
        <v>3444</v>
      </c>
      <c r="N26" s="24">
        <f t="shared" si="1"/>
        <v>8520</v>
      </c>
      <c r="O26" s="24">
        <f t="shared" si="2"/>
        <v>1380</v>
      </c>
      <c r="P26" s="24">
        <f t="shared" si="3"/>
        <v>3648</v>
      </c>
      <c r="Q26" s="24">
        <f t="shared" si="4"/>
        <v>8508</v>
      </c>
      <c r="R26" s="24">
        <v>0</v>
      </c>
      <c r="S26" s="24">
        <f t="shared" si="5"/>
        <v>25500</v>
      </c>
      <c r="T26" s="24">
        <v>0</v>
      </c>
      <c r="U26" s="24">
        <f t="shared" si="6"/>
        <v>23901.87</v>
      </c>
      <c r="V26" s="24">
        <f t="shared" si="7"/>
        <v>18408</v>
      </c>
      <c r="W26" s="34">
        <f t="shared" si="8"/>
        <v>96098.13</v>
      </c>
    </row>
    <row r="27" spans="2:23" x14ac:dyDescent="0.2">
      <c r="B27" s="19">
        <f t="shared" si="9"/>
        <v>10</v>
      </c>
      <c r="C27" s="20" t="s">
        <v>87</v>
      </c>
      <c r="D27" s="21" t="s">
        <v>47</v>
      </c>
      <c r="E27" s="21" t="s">
        <v>42</v>
      </c>
      <c r="F27" s="22" t="s">
        <v>29</v>
      </c>
      <c r="G27" s="22" t="s">
        <v>30</v>
      </c>
      <c r="H27" s="23">
        <v>45170</v>
      </c>
      <c r="I27" s="23">
        <v>45351</v>
      </c>
      <c r="J27" s="24">
        <v>120000</v>
      </c>
      <c r="K27" s="24">
        <v>16809.87</v>
      </c>
      <c r="L27" s="24">
        <v>0</v>
      </c>
      <c r="M27" s="24">
        <f t="shared" si="0"/>
        <v>3444</v>
      </c>
      <c r="N27" s="24">
        <f t="shared" si="1"/>
        <v>8520</v>
      </c>
      <c r="O27" s="24">
        <f t="shared" si="2"/>
        <v>1380</v>
      </c>
      <c r="P27" s="24">
        <f t="shared" si="3"/>
        <v>3648</v>
      </c>
      <c r="Q27" s="24">
        <f t="shared" si="4"/>
        <v>8508</v>
      </c>
      <c r="R27" s="24">
        <v>0</v>
      </c>
      <c r="S27" s="24">
        <f t="shared" si="5"/>
        <v>25500</v>
      </c>
      <c r="T27" s="24">
        <v>0</v>
      </c>
      <c r="U27" s="24">
        <f t="shared" si="6"/>
        <v>23901.87</v>
      </c>
      <c r="V27" s="24">
        <f t="shared" si="7"/>
        <v>18408</v>
      </c>
      <c r="W27" s="25">
        <f t="shared" si="8"/>
        <v>96098.13</v>
      </c>
    </row>
    <row r="28" spans="2:23" x14ac:dyDescent="0.2">
      <c r="B28" s="19">
        <f t="shared" si="9"/>
        <v>11</v>
      </c>
      <c r="C28" s="20" t="s">
        <v>87</v>
      </c>
      <c r="D28" s="21" t="s">
        <v>77</v>
      </c>
      <c r="E28" s="21" t="s">
        <v>42</v>
      </c>
      <c r="F28" s="22" t="s">
        <v>29</v>
      </c>
      <c r="G28" s="22" t="s">
        <v>30</v>
      </c>
      <c r="H28" s="23">
        <v>45170</v>
      </c>
      <c r="I28" s="23">
        <v>45351</v>
      </c>
      <c r="J28" s="24">
        <v>33000</v>
      </c>
      <c r="K28" s="24">
        <v>0</v>
      </c>
      <c r="L28" s="24">
        <v>0</v>
      </c>
      <c r="M28" s="24">
        <f t="shared" si="0"/>
        <v>947.1</v>
      </c>
      <c r="N28" s="24">
        <f t="shared" si="1"/>
        <v>2343</v>
      </c>
      <c r="O28" s="24">
        <f t="shared" si="2"/>
        <v>379.5</v>
      </c>
      <c r="P28" s="24">
        <f t="shared" si="3"/>
        <v>1003.2</v>
      </c>
      <c r="Q28" s="24">
        <f t="shared" si="4"/>
        <v>2339.7000000000003</v>
      </c>
      <c r="R28" s="24"/>
      <c r="S28" s="24">
        <f t="shared" si="5"/>
        <v>7012.5</v>
      </c>
      <c r="T28" s="24">
        <v>5879.12</v>
      </c>
      <c r="U28" s="24">
        <f t="shared" si="6"/>
        <v>7829.42</v>
      </c>
      <c r="V28" s="24">
        <f t="shared" si="7"/>
        <v>5062.2000000000007</v>
      </c>
      <c r="W28" s="25">
        <f t="shared" si="8"/>
        <v>25170.58</v>
      </c>
    </row>
    <row r="29" spans="2:23" x14ac:dyDescent="0.2">
      <c r="B29" s="19">
        <f t="shared" si="9"/>
        <v>12</v>
      </c>
      <c r="C29" s="20" t="s">
        <v>87</v>
      </c>
      <c r="D29" s="21" t="s">
        <v>78</v>
      </c>
      <c r="E29" s="21" t="s">
        <v>42</v>
      </c>
      <c r="F29" s="22" t="s">
        <v>29</v>
      </c>
      <c r="G29" s="22" t="s">
        <v>31</v>
      </c>
      <c r="H29" s="23">
        <v>45170</v>
      </c>
      <c r="I29" s="23">
        <v>45351</v>
      </c>
      <c r="J29" s="24">
        <v>120000</v>
      </c>
      <c r="K29" s="24">
        <v>16809.87</v>
      </c>
      <c r="L29" s="24">
        <v>0</v>
      </c>
      <c r="M29" s="24">
        <f t="shared" si="0"/>
        <v>3444</v>
      </c>
      <c r="N29" s="24">
        <f t="shared" si="1"/>
        <v>8520</v>
      </c>
      <c r="O29" s="24">
        <f t="shared" si="2"/>
        <v>1380</v>
      </c>
      <c r="P29" s="24">
        <f t="shared" si="3"/>
        <v>3648</v>
      </c>
      <c r="Q29" s="24">
        <f t="shared" si="4"/>
        <v>8508</v>
      </c>
      <c r="R29" s="24">
        <v>0</v>
      </c>
      <c r="S29" s="24">
        <f t="shared" si="5"/>
        <v>25500</v>
      </c>
      <c r="T29" s="24">
        <v>0</v>
      </c>
      <c r="U29" s="24">
        <f t="shared" si="6"/>
        <v>23901.87</v>
      </c>
      <c r="V29" s="24">
        <f t="shared" si="7"/>
        <v>18408</v>
      </c>
      <c r="W29" s="25">
        <f t="shared" si="8"/>
        <v>96098.13</v>
      </c>
    </row>
    <row r="30" spans="2:23" x14ac:dyDescent="0.2">
      <c r="B30" s="19">
        <f t="shared" si="9"/>
        <v>13</v>
      </c>
      <c r="C30" s="20" t="s">
        <v>87</v>
      </c>
      <c r="D30" s="21" t="s">
        <v>81</v>
      </c>
      <c r="E30" s="21" t="s">
        <v>42</v>
      </c>
      <c r="F30" s="22" t="s">
        <v>29</v>
      </c>
      <c r="G30" s="22" t="s">
        <v>31</v>
      </c>
      <c r="H30" s="23">
        <v>45170</v>
      </c>
      <c r="I30" s="23">
        <v>45351</v>
      </c>
      <c r="J30" s="24">
        <v>14400</v>
      </c>
      <c r="K30" s="24">
        <v>0</v>
      </c>
      <c r="L30" s="24">
        <v>0</v>
      </c>
      <c r="M30" s="24">
        <f t="shared" si="0"/>
        <v>413.28</v>
      </c>
      <c r="N30" s="24">
        <f t="shared" si="1"/>
        <v>1022.3999999999999</v>
      </c>
      <c r="O30" s="24">
        <f t="shared" si="2"/>
        <v>165.6</v>
      </c>
      <c r="P30" s="24">
        <f t="shared" si="3"/>
        <v>437.76</v>
      </c>
      <c r="Q30" s="24">
        <f t="shared" si="4"/>
        <v>1020.96</v>
      </c>
      <c r="R30" s="24">
        <v>0</v>
      </c>
      <c r="S30" s="24">
        <f t="shared" si="5"/>
        <v>3060</v>
      </c>
      <c r="T30" s="24">
        <v>0</v>
      </c>
      <c r="U30" s="24">
        <f t="shared" si="6"/>
        <v>851.04</v>
      </c>
      <c r="V30" s="24">
        <f t="shared" si="7"/>
        <v>2208.96</v>
      </c>
      <c r="W30" s="25">
        <f t="shared" si="8"/>
        <v>13548.96</v>
      </c>
    </row>
    <row r="31" spans="2:23" x14ac:dyDescent="0.2">
      <c r="B31" s="19">
        <f t="shared" si="9"/>
        <v>14</v>
      </c>
      <c r="C31" s="20" t="s">
        <v>87</v>
      </c>
      <c r="D31" s="21" t="s">
        <v>84</v>
      </c>
      <c r="E31" s="21" t="s">
        <v>42</v>
      </c>
      <c r="F31" s="22" t="s">
        <v>29</v>
      </c>
      <c r="G31" s="22" t="s">
        <v>30</v>
      </c>
      <c r="H31" s="23">
        <v>45170</v>
      </c>
      <c r="I31" s="23">
        <v>45351</v>
      </c>
      <c r="J31" s="24">
        <v>120000</v>
      </c>
      <c r="K31" s="24">
        <v>16809.87</v>
      </c>
      <c r="L31" s="24">
        <v>0</v>
      </c>
      <c r="M31" s="24">
        <f t="shared" si="0"/>
        <v>3444</v>
      </c>
      <c r="N31" s="24">
        <f t="shared" si="1"/>
        <v>8520</v>
      </c>
      <c r="O31" s="24">
        <f t="shared" si="2"/>
        <v>1380</v>
      </c>
      <c r="P31" s="24">
        <f t="shared" si="3"/>
        <v>3648</v>
      </c>
      <c r="Q31" s="24">
        <f t="shared" si="4"/>
        <v>8508</v>
      </c>
      <c r="R31" s="24">
        <v>0</v>
      </c>
      <c r="S31" s="24">
        <f t="shared" si="5"/>
        <v>25500</v>
      </c>
      <c r="T31" s="24">
        <v>0</v>
      </c>
      <c r="U31" s="24">
        <f t="shared" si="6"/>
        <v>23901.87</v>
      </c>
      <c r="V31" s="24">
        <f t="shared" si="7"/>
        <v>18408</v>
      </c>
      <c r="W31" s="25">
        <f t="shared" si="8"/>
        <v>96098.13</v>
      </c>
    </row>
    <row r="32" spans="2:23" x14ac:dyDescent="0.2">
      <c r="B32" s="19">
        <f t="shared" si="9"/>
        <v>15</v>
      </c>
      <c r="C32" s="20" t="s">
        <v>92</v>
      </c>
      <c r="D32" s="21" t="s">
        <v>71</v>
      </c>
      <c r="E32" s="21" t="s">
        <v>42</v>
      </c>
      <c r="F32" s="22" t="s">
        <v>29</v>
      </c>
      <c r="G32" s="22" t="s">
        <v>30</v>
      </c>
      <c r="H32" s="23">
        <v>45170</v>
      </c>
      <c r="I32" s="23">
        <v>45351</v>
      </c>
      <c r="J32" s="24">
        <v>120000</v>
      </c>
      <c r="K32" s="24">
        <v>16809.87</v>
      </c>
      <c r="L32" s="24">
        <v>0</v>
      </c>
      <c r="M32" s="24">
        <f t="shared" si="0"/>
        <v>3444</v>
      </c>
      <c r="N32" s="24">
        <f t="shared" si="1"/>
        <v>8520</v>
      </c>
      <c r="O32" s="24">
        <f t="shared" si="2"/>
        <v>1380</v>
      </c>
      <c r="P32" s="24">
        <f t="shared" si="3"/>
        <v>3648</v>
      </c>
      <c r="Q32" s="24">
        <f t="shared" si="4"/>
        <v>8508</v>
      </c>
      <c r="R32" s="24">
        <v>0</v>
      </c>
      <c r="S32" s="24">
        <f t="shared" si="5"/>
        <v>25500</v>
      </c>
      <c r="T32" s="24">
        <v>0</v>
      </c>
      <c r="U32" s="24">
        <f t="shared" si="6"/>
        <v>23901.87</v>
      </c>
      <c r="V32" s="24">
        <f t="shared" si="7"/>
        <v>18408</v>
      </c>
      <c r="W32" s="25">
        <f t="shared" si="8"/>
        <v>96098.13</v>
      </c>
    </row>
    <row r="33" spans="2:23" x14ac:dyDescent="0.2">
      <c r="B33" s="19">
        <f t="shared" si="9"/>
        <v>16</v>
      </c>
      <c r="C33" s="20" t="s">
        <v>92</v>
      </c>
      <c r="D33" s="21" t="s">
        <v>82</v>
      </c>
      <c r="E33" s="21" t="s">
        <v>42</v>
      </c>
      <c r="F33" s="22" t="s">
        <v>29</v>
      </c>
      <c r="G33" s="22" t="s">
        <v>30</v>
      </c>
      <c r="H33" s="23">
        <v>45170</v>
      </c>
      <c r="I33" s="23">
        <v>45351</v>
      </c>
      <c r="J33" s="24">
        <v>72000</v>
      </c>
      <c r="K33" s="24">
        <v>5744.84</v>
      </c>
      <c r="L33" s="24">
        <v>0</v>
      </c>
      <c r="M33" s="24">
        <f t="shared" si="0"/>
        <v>2066.4</v>
      </c>
      <c r="N33" s="24">
        <f t="shared" si="1"/>
        <v>5111.9999999999991</v>
      </c>
      <c r="O33" s="24">
        <f t="shared" si="2"/>
        <v>828</v>
      </c>
      <c r="P33" s="24">
        <f t="shared" si="3"/>
        <v>2188.8000000000002</v>
      </c>
      <c r="Q33" s="24">
        <f t="shared" si="4"/>
        <v>5104.8</v>
      </c>
      <c r="R33" s="24">
        <v>0</v>
      </c>
      <c r="S33" s="24">
        <f t="shared" si="5"/>
        <v>15300</v>
      </c>
      <c r="T33" s="24">
        <v>0</v>
      </c>
      <c r="U33" s="24">
        <f t="shared" si="6"/>
        <v>10000.040000000001</v>
      </c>
      <c r="V33" s="24">
        <f t="shared" si="7"/>
        <v>11044.8</v>
      </c>
      <c r="W33" s="25">
        <f t="shared" si="8"/>
        <v>61999.96</v>
      </c>
    </row>
    <row r="34" spans="2:23" x14ac:dyDescent="0.2">
      <c r="B34" s="19">
        <f t="shared" si="9"/>
        <v>17</v>
      </c>
      <c r="C34" s="20" t="s">
        <v>88</v>
      </c>
      <c r="D34" s="21" t="s">
        <v>65</v>
      </c>
      <c r="E34" s="21" t="s">
        <v>42</v>
      </c>
      <c r="F34" s="22" t="s">
        <v>29</v>
      </c>
      <c r="G34" s="22" t="s">
        <v>30</v>
      </c>
      <c r="H34" s="23">
        <v>45170</v>
      </c>
      <c r="I34" s="23">
        <v>45351</v>
      </c>
      <c r="J34" s="24">
        <v>120000</v>
      </c>
      <c r="K34" s="24">
        <v>16809.87</v>
      </c>
      <c r="L34" s="24">
        <v>0</v>
      </c>
      <c r="M34" s="24">
        <f t="shared" si="0"/>
        <v>3444</v>
      </c>
      <c r="N34" s="24">
        <f t="shared" si="1"/>
        <v>8520</v>
      </c>
      <c r="O34" s="24">
        <f t="shared" si="2"/>
        <v>1380</v>
      </c>
      <c r="P34" s="24">
        <f t="shared" si="3"/>
        <v>3648</v>
      </c>
      <c r="Q34" s="24">
        <f t="shared" si="4"/>
        <v>8508</v>
      </c>
      <c r="R34" s="24">
        <v>0</v>
      </c>
      <c r="S34" s="24">
        <f t="shared" si="5"/>
        <v>25500</v>
      </c>
      <c r="T34" s="24">
        <v>0</v>
      </c>
      <c r="U34" s="24">
        <f t="shared" si="6"/>
        <v>23901.87</v>
      </c>
      <c r="V34" s="24">
        <f t="shared" si="7"/>
        <v>18408</v>
      </c>
      <c r="W34" s="25">
        <f t="shared" si="8"/>
        <v>96098.13</v>
      </c>
    </row>
    <row r="35" spans="2:23" x14ac:dyDescent="0.2">
      <c r="B35" s="19">
        <f t="shared" si="9"/>
        <v>18</v>
      </c>
      <c r="C35" s="20" t="s">
        <v>88</v>
      </c>
      <c r="D35" s="21" t="s">
        <v>54</v>
      </c>
      <c r="E35" s="21" t="s">
        <v>42</v>
      </c>
      <c r="F35" s="22" t="s">
        <v>29</v>
      </c>
      <c r="G35" s="22" t="s">
        <v>31</v>
      </c>
      <c r="H35" s="23">
        <v>45170</v>
      </c>
      <c r="I35" s="23">
        <v>45351</v>
      </c>
      <c r="J35" s="24">
        <v>120000</v>
      </c>
      <c r="K35" s="24">
        <v>16809.87</v>
      </c>
      <c r="L35" s="24">
        <v>0</v>
      </c>
      <c r="M35" s="24">
        <f t="shared" si="0"/>
        <v>3444</v>
      </c>
      <c r="N35" s="24">
        <f t="shared" si="1"/>
        <v>8520</v>
      </c>
      <c r="O35" s="24">
        <f t="shared" si="2"/>
        <v>1380</v>
      </c>
      <c r="P35" s="24">
        <f t="shared" si="3"/>
        <v>3648</v>
      </c>
      <c r="Q35" s="24">
        <f t="shared" si="4"/>
        <v>8508</v>
      </c>
      <c r="R35" s="24">
        <v>0</v>
      </c>
      <c r="S35" s="24">
        <f t="shared" si="5"/>
        <v>25500</v>
      </c>
      <c r="T35" s="24">
        <v>0</v>
      </c>
      <c r="U35" s="24">
        <f t="shared" si="6"/>
        <v>23901.87</v>
      </c>
      <c r="V35" s="24">
        <f t="shared" si="7"/>
        <v>18408</v>
      </c>
      <c r="W35" s="25">
        <f t="shared" si="8"/>
        <v>96098.13</v>
      </c>
    </row>
    <row r="36" spans="2:23" x14ac:dyDescent="0.2">
      <c r="B36" s="19">
        <f t="shared" si="9"/>
        <v>19</v>
      </c>
      <c r="C36" s="20" t="s">
        <v>88</v>
      </c>
      <c r="D36" s="21" t="s">
        <v>57</v>
      </c>
      <c r="E36" s="21" t="s">
        <v>42</v>
      </c>
      <c r="F36" s="22" t="s">
        <v>29</v>
      </c>
      <c r="G36" s="22" t="s">
        <v>30</v>
      </c>
      <c r="H36" s="23">
        <v>45170</v>
      </c>
      <c r="I36" s="23">
        <v>45351</v>
      </c>
      <c r="J36" s="24">
        <v>120000</v>
      </c>
      <c r="K36" s="24">
        <v>16809.87</v>
      </c>
      <c r="L36" s="24">
        <v>0</v>
      </c>
      <c r="M36" s="24">
        <f t="shared" si="0"/>
        <v>3444</v>
      </c>
      <c r="N36" s="24">
        <f t="shared" si="1"/>
        <v>8520</v>
      </c>
      <c r="O36" s="24">
        <f t="shared" si="2"/>
        <v>1380</v>
      </c>
      <c r="P36" s="24">
        <f t="shared" si="3"/>
        <v>3648</v>
      </c>
      <c r="Q36" s="24">
        <f t="shared" si="4"/>
        <v>8508</v>
      </c>
      <c r="R36" s="24">
        <v>0</v>
      </c>
      <c r="S36" s="24">
        <f t="shared" si="5"/>
        <v>25500</v>
      </c>
      <c r="T36" s="24">
        <v>0</v>
      </c>
      <c r="U36" s="24">
        <f t="shared" si="6"/>
        <v>23901.87</v>
      </c>
      <c r="V36" s="24">
        <f t="shared" si="7"/>
        <v>18408</v>
      </c>
      <c r="W36" s="25">
        <f t="shared" si="8"/>
        <v>96098.13</v>
      </c>
    </row>
    <row r="37" spans="2:23" x14ac:dyDescent="0.2">
      <c r="B37" s="19">
        <f t="shared" si="9"/>
        <v>20</v>
      </c>
      <c r="C37" s="20" t="s">
        <v>88</v>
      </c>
      <c r="D37" s="21" t="s">
        <v>73</v>
      </c>
      <c r="E37" s="21" t="s">
        <v>42</v>
      </c>
      <c r="F37" s="22" t="s">
        <v>29</v>
      </c>
      <c r="G37" s="22" t="s">
        <v>31</v>
      </c>
      <c r="H37" s="23">
        <v>45231</v>
      </c>
      <c r="I37" s="23">
        <v>45412</v>
      </c>
      <c r="J37" s="24">
        <v>21000</v>
      </c>
      <c r="K37" s="24">
        <v>0</v>
      </c>
      <c r="L37" s="24">
        <v>0</v>
      </c>
      <c r="M37" s="24">
        <f t="shared" si="0"/>
        <v>602.70000000000005</v>
      </c>
      <c r="N37" s="24">
        <f t="shared" si="1"/>
        <v>1490.9999999999998</v>
      </c>
      <c r="O37" s="24">
        <f t="shared" si="2"/>
        <v>241.5</v>
      </c>
      <c r="P37" s="24">
        <f t="shared" si="3"/>
        <v>638.4</v>
      </c>
      <c r="Q37" s="24">
        <f t="shared" si="4"/>
        <v>1488.9</v>
      </c>
      <c r="R37" s="24">
        <v>0</v>
      </c>
      <c r="S37" s="24">
        <f t="shared" si="5"/>
        <v>4462.5</v>
      </c>
      <c r="T37" s="24">
        <v>0</v>
      </c>
      <c r="U37" s="24">
        <f t="shared" si="6"/>
        <v>1241.0999999999999</v>
      </c>
      <c r="V37" s="24">
        <f t="shared" si="7"/>
        <v>3221.3999999999996</v>
      </c>
      <c r="W37" s="25">
        <f t="shared" si="8"/>
        <v>19758.900000000001</v>
      </c>
    </row>
    <row r="38" spans="2:23" x14ac:dyDescent="0.2">
      <c r="B38" s="19">
        <f t="shared" si="9"/>
        <v>21</v>
      </c>
      <c r="C38" s="20" t="s">
        <v>88</v>
      </c>
      <c r="D38" s="21" t="s">
        <v>72</v>
      </c>
      <c r="E38" s="21" t="s">
        <v>42</v>
      </c>
      <c r="F38" s="22" t="s">
        <v>29</v>
      </c>
      <c r="G38" s="22" t="s">
        <v>31</v>
      </c>
      <c r="H38" s="23">
        <v>45231</v>
      </c>
      <c r="I38" s="23">
        <v>45412</v>
      </c>
      <c r="J38" s="24">
        <v>120000</v>
      </c>
      <c r="K38" s="24">
        <v>16809.87</v>
      </c>
      <c r="L38" s="24">
        <v>0</v>
      </c>
      <c r="M38" s="24">
        <f t="shared" si="0"/>
        <v>3444</v>
      </c>
      <c r="N38" s="24">
        <f t="shared" si="1"/>
        <v>8520</v>
      </c>
      <c r="O38" s="24">
        <f t="shared" si="2"/>
        <v>1380</v>
      </c>
      <c r="P38" s="24">
        <f t="shared" si="3"/>
        <v>3648</v>
      </c>
      <c r="Q38" s="24">
        <f t="shared" si="4"/>
        <v>8508</v>
      </c>
      <c r="R38" s="24">
        <v>0</v>
      </c>
      <c r="S38" s="24">
        <f t="shared" si="5"/>
        <v>25500</v>
      </c>
      <c r="T38" s="24">
        <v>0</v>
      </c>
      <c r="U38" s="24">
        <f t="shared" si="6"/>
        <v>23901.87</v>
      </c>
      <c r="V38" s="24">
        <f t="shared" si="7"/>
        <v>18408</v>
      </c>
      <c r="W38" s="25">
        <f t="shared" si="8"/>
        <v>96098.13</v>
      </c>
    </row>
    <row r="39" spans="2:23" x14ac:dyDescent="0.2">
      <c r="B39" s="19">
        <f t="shared" si="9"/>
        <v>22</v>
      </c>
      <c r="C39" s="20" t="s">
        <v>88</v>
      </c>
      <c r="D39" s="21" t="s">
        <v>49</v>
      </c>
      <c r="E39" s="21" t="s">
        <v>42</v>
      </c>
      <c r="F39" s="22" t="s">
        <v>29</v>
      </c>
      <c r="G39" s="22" t="s">
        <v>30</v>
      </c>
      <c r="H39" s="23">
        <v>45292</v>
      </c>
      <c r="I39" s="23" t="s">
        <v>101</v>
      </c>
      <c r="J39" s="24">
        <v>120000</v>
      </c>
      <c r="K39" s="24">
        <v>16809.87</v>
      </c>
      <c r="L39" s="24">
        <v>0</v>
      </c>
      <c r="M39" s="24">
        <f t="shared" si="0"/>
        <v>3444</v>
      </c>
      <c r="N39" s="24">
        <f t="shared" si="1"/>
        <v>8520</v>
      </c>
      <c r="O39" s="24">
        <f t="shared" si="2"/>
        <v>1380</v>
      </c>
      <c r="P39" s="24">
        <f t="shared" si="3"/>
        <v>3648</v>
      </c>
      <c r="Q39" s="24">
        <f t="shared" si="4"/>
        <v>8508</v>
      </c>
      <c r="R39" s="24">
        <v>0</v>
      </c>
      <c r="S39" s="24">
        <f t="shared" si="5"/>
        <v>25500</v>
      </c>
      <c r="T39" s="24">
        <v>0</v>
      </c>
      <c r="U39" s="24">
        <f t="shared" si="6"/>
        <v>23901.87</v>
      </c>
      <c r="V39" s="24">
        <f t="shared" si="7"/>
        <v>18408</v>
      </c>
      <c r="W39" s="25">
        <f t="shared" si="8"/>
        <v>96098.13</v>
      </c>
    </row>
    <row r="40" spans="2:23" ht="12" customHeight="1" x14ac:dyDescent="0.2">
      <c r="B40" s="19">
        <f t="shared" si="9"/>
        <v>23</v>
      </c>
      <c r="C40" s="20" t="s">
        <v>99</v>
      </c>
      <c r="D40" s="21" t="s">
        <v>74</v>
      </c>
      <c r="E40" s="21" t="s">
        <v>42</v>
      </c>
      <c r="F40" s="22" t="s">
        <v>29</v>
      </c>
      <c r="G40" s="22" t="s">
        <v>30</v>
      </c>
      <c r="H40" s="23">
        <v>45170</v>
      </c>
      <c r="I40" s="23">
        <v>45351</v>
      </c>
      <c r="J40" s="24">
        <v>120000</v>
      </c>
      <c r="K40" s="24">
        <v>16809.87</v>
      </c>
      <c r="L40" s="24">
        <v>0</v>
      </c>
      <c r="M40" s="24">
        <f t="shared" si="0"/>
        <v>3444</v>
      </c>
      <c r="N40" s="24">
        <f t="shared" si="1"/>
        <v>8520</v>
      </c>
      <c r="O40" s="24">
        <f t="shared" si="2"/>
        <v>1380</v>
      </c>
      <c r="P40" s="24">
        <f t="shared" si="3"/>
        <v>3648</v>
      </c>
      <c r="Q40" s="24">
        <f t="shared" si="4"/>
        <v>8508</v>
      </c>
      <c r="R40" s="24">
        <v>0</v>
      </c>
      <c r="S40" s="24">
        <f t="shared" si="5"/>
        <v>25500</v>
      </c>
      <c r="T40" s="24">
        <v>0</v>
      </c>
      <c r="U40" s="24">
        <f t="shared" si="6"/>
        <v>23901.87</v>
      </c>
      <c r="V40" s="24">
        <f t="shared" si="7"/>
        <v>18408</v>
      </c>
      <c r="W40" s="25">
        <f t="shared" si="8"/>
        <v>96098.13</v>
      </c>
    </row>
    <row r="41" spans="2:23" x14ac:dyDescent="0.2">
      <c r="B41" s="19">
        <f t="shared" si="9"/>
        <v>24</v>
      </c>
      <c r="C41" s="20" t="s">
        <v>88</v>
      </c>
      <c r="D41" s="21" t="s">
        <v>75</v>
      </c>
      <c r="E41" s="21" t="s">
        <v>42</v>
      </c>
      <c r="F41" s="22" t="s">
        <v>29</v>
      </c>
      <c r="G41" s="22" t="s">
        <v>30</v>
      </c>
      <c r="H41" s="23">
        <v>45170</v>
      </c>
      <c r="I41" s="23">
        <v>45351</v>
      </c>
      <c r="J41" s="24">
        <v>24200</v>
      </c>
      <c r="K41" s="24">
        <v>0</v>
      </c>
      <c r="L41" s="24">
        <v>0</v>
      </c>
      <c r="M41" s="24">
        <f t="shared" si="0"/>
        <v>694.54</v>
      </c>
      <c r="N41" s="24">
        <f t="shared" si="1"/>
        <v>1718.1999999999998</v>
      </c>
      <c r="O41" s="24">
        <f t="shared" si="2"/>
        <v>278.3</v>
      </c>
      <c r="P41" s="24">
        <f t="shared" si="3"/>
        <v>735.68</v>
      </c>
      <c r="Q41" s="24">
        <f t="shared" si="4"/>
        <v>1715.7800000000002</v>
      </c>
      <c r="R41" s="24">
        <v>0</v>
      </c>
      <c r="S41" s="24">
        <f t="shared" si="5"/>
        <v>5142.5</v>
      </c>
      <c r="T41" s="24">
        <v>0</v>
      </c>
      <c r="U41" s="24">
        <f t="shared" si="6"/>
        <v>1430.2199999999998</v>
      </c>
      <c r="V41" s="24">
        <f t="shared" si="7"/>
        <v>3712.2799999999997</v>
      </c>
      <c r="W41" s="25">
        <f t="shared" si="8"/>
        <v>22769.78</v>
      </c>
    </row>
    <row r="42" spans="2:23" x14ac:dyDescent="0.2">
      <c r="B42" s="19">
        <f t="shared" si="9"/>
        <v>25</v>
      </c>
      <c r="C42" s="20" t="s">
        <v>88</v>
      </c>
      <c r="D42" s="21" t="s">
        <v>76</v>
      </c>
      <c r="E42" s="21" t="s">
        <v>42</v>
      </c>
      <c r="F42" s="22" t="s">
        <v>29</v>
      </c>
      <c r="G42" s="22" t="s">
        <v>30</v>
      </c>
      <c r="H42" s="23">
        <v>45170</v>
      </c>
      <c r="I42" s="23">
        <v>45351</v>
      </c>
      <c r="J42" s="24">
        <v>120000</v>
      </c>
      <c r="K42" s="24">
        <v>16809.87</v>
      </c>
      <c r="L42" s="24">
        <v>0</v>
      </c>
      <c r="M42" s="24">
        <f t="shared" si="0"/>
        <v>3444</v>
      </c>
      <c r="N42" s="24">
        <f t="shared" si="1"/>
        <v>8520</v>
      </c>
      <c r="O42" s="24">
        <f t="shared" si="2"/>
        <v>1380</v>
      </c>
      <c r="P42" s="24">
        <f t="shared" si="3"/>
        <v>3648</v>
      </c>
      <c r="Q42" s="24">
        <f t="shared" si="4"/>
        <v>8508</v>
      </c>
      <c r="R42" s="24">
        <v>0</v>
      </c>
      <c r="S42" s="24">
        <f t="shared" si="5"/>
        <v>25500</v>
      </c>
      <c r="T42" s="24">
        <v>0</v>
      </c>
      <c r="U42" s="24">
        <f t="shared" si="6"/>
        <v>23901.87</v>
      </c>
      <c r="V42" s="24">
        <f t="shared" si="7"/>
        <v>18408</v>
      </c>
      <c r="W42" s="25">
        <f t="shared" si="8"/>
        <v>96098.13</v>
      </c>
    </row>
    <row r="43" spans="2:23" x14ac:dyDescent="0.2">
      <c r="B43" s="19">
        <f t="shared" si="9"/>
        <v>26</v>
      </c>
      <c r="C43" s="20" t="s">
        <v>88</v>
      </c>
      <c r="D43" s="21" t="s">
        <v>80</v>
      </c>
      <c r="E43" s="21" t="s">
        <v>42</v>
      </c>
      <c r="F43" s="22" t="s">
        <v>29</v>
      </c>
      <c r="G43" s="22" t="s">
        <v>31</v>
      </c>
      <c r="H43" s="23">
        <v>45170</v>
      </c>
      <c r="I43" s="23">
        <v>45351</v>
      </c>
      <c r="J43" s="24">
        <v>34000</v>
      </c>
      <c r="K43" s="24">
        <v>0</v>
      </c>
      <c r="L43" s="24">
        <v>0</v>
      </c>
      <c r="M43" s="24">
        <f t="shared" si="0"/>
        <v>975.8</v>
      </c>
      <c r="N43" s="24">
        <f t="shared" si="1"/>
        <v>2414</v>
      </c>
      <c r="O43" s="24">
        <f t="shared" si="2"/>
        <v>391</v>
      </c>
      <c r="P43" s="24">
        <f t="shared" si="3"/>
        <v>1033.5999999999999</v>
      </c>
      <c r="Q43" s="24">
        <f t="shared" si="4"/>
        <v>2410.6000000000004</v>
      </c>
      <c r="R43" s="24">
        <v>0</v>
      </c>
      <c r="S43" s="24">
        <f t="shared" si="5"/>
        <v>7225</v>
      </c>
      <c r="T43" s="24">
        <v>0</v>
      </c>
      <c r="U43" s="24">
        <f t="shared" si="6"/>
        <v>2009.3999999999999</v>
      </c>
      <c r="V43" s="24">
        <f t="shared" si="7"/>
        <v>5215.6000000000004</v>
      </c>
      <c r="W43" s="25">
        <f t="shared" si="8"/>
        <v>31990.6</v>
      </c>
    </row>
    <row r="44" spans="2:23" x14ac:dyDescent="0.2">
      <c r="B44" s="19">
        <f t="shared" si="9"/>
        <v>27</v>
      </c>
      <c r="C44" s="20" t="s">
        <v>89</v>
      </c>
      <c r="D44" s="21" t="s">
        <v>56</v>
      </c>
      <c r="E44" s="21" t="s">
        <v>42</v>
      </c>
      <c r="F44" s="22" t="s">
        <v>29</v>
      </c>
      <c r="G44" s="22" t="s">
        <v>30</v>
      </c>
      <c r="H44" s="23">
        <v>45170</v>
      </c>
      <c r="I44" s="23">
        <v>45351</v>
      </c>
      <c r="J44" s="24">
        <v>120000</v>
      </c>
      <c r="K44" s="24">
        <v>16809.87</v>
      </c>
      <c r="L44" s="24">
        <v>0</v>
      </c>
      <c r="M44" s="24">
        <f t="shared" si="0"/>
        <v>3444</v>
      </c>
      <c r="N44" s="24">
        <f t="shared" si="1"/>
        <v>8520</v>
      </c>
      <c r="O44" s="24">
        <f t="shared" si="2"/>
        <v>1380</v>
      </c>
      <c r="P44" s="24">
        <f t="shared" si="3"/>
        <v>3648</v>
      </c>
      <c r="Q44" s="24">
        <f t="shared" si="4"/>
        <v>8508</v>
      </c>
      <c r="R44" s="24">
        <v>0</v>
      </c>
      <c r="S44" s="24">
        <f t="shared" si="5"/>
        <v>25500</v>
      </c>
      <c r="T44" s="24">
        <v>0</v>
      </c>
      <c r="U44" s="24">
        <f t="shared" si="6"/>
        <v>23901.87</v>
      </c>
      <c r="V44" s="24">
        <f t="shared" si="7"/>
        <v>18408</v>
      </c>
      <c r="W44" s="25">
        <f t="shared" si="8"/>
        <v>96098.13</v>
      </c>
    </row>
    <row r="45" spans="2:23" x14ac:dyDescent="0.2">
      <c r="B45" s="19">
        <f t="shared" si="9"/>
        <v>28</v>
      </c>
      <c r="C45" s="20" t="s">
        <v>89</v>
      </c>
      <c r="D45" s="21" t="s">
        <v>62</v>
      </c>
      <c r="E45" s="21" t="s">
        <v>42</v>
      </c>
      <c r="F45" s="22" t="s">
        <v>29</v>
      </c>
      <c r="G45" s="22" t="s">
        <v>30</v>
      </c>
      <c r="H45" s="23">
        <v>45170</v>
      </c>
      <c r="I45" s="23">
        <v>45351</v>
      </c>
      <c r="J45" s="24">
        <v>46800</v>
      </c>
      <c r="K45" s="24">
        <v>1402.37</v>
      </c>
      <c r="L45" s="24">
        <v>0</v>
      </c>
      <c r="M45" s="24">
        <f t="shared" si="0"/>
        <v>1343.16</v>
      </c>
      <c r="N45" s="24">
        <f t="shared" si="1"/>
        <v>3322.7999999999997</v>
      </c>
      <c r="O45" s="24">
        <f t="shared" si="2"/>
        <v>538.20000000000005</v>
      </c>
      <c r="P45" s="24">
        <f t="shared" si="3"/>
        <v>1422.72</v>
      </c>
      <c r="Q45" s="24">
        <f t="shared" si="4"/>
        <v>3318.1200000000003</v>
      </c>
      <c r="R45" s="24">
        <v>0</v>
      </c>
      <c r="S45" s="24">
        <f t="shared" si="5"/>
        <v>9945</v>
      </c>
      <c r="T45" s="24">
        <v>0</v>
      </c>
      <c r="U45" s="24">
        <f t="shared" si="6"/>
        <v>4168.25</v>
      </c>
      <c r="V45" s="24">
        <f t="shared" si="7"/>
        <v>7179.1200000000008</v>
      </c>
      <c r="W45" s="25">
        <f t="shared" si="8"/>
        <v>42631.75</v>
      </c>
    </row>
    <row r="46" spans="2:23" x14ac:dyDescent="0.2">
      <c r="B46" s="19">
        <f t="shared" si="9"/>
        <v>29</v>
      </c>
      <c r="C46" s="20" t="s">
        <v>89</v>
      </c>
      <c r="D46" s="21" t="s">
        <v>68</v>
      </c>
      <c r="E46" s="21" t="s">
        <v>42</v>
      </c>
      <c r="F46" s="22" t="s">
        <v>29</v>
      </c>
      <c r="G46" s="22" t="s">
        <v>30</v>
      </c>
      <c r="H46" s="23">
        <v>45170</v>
      </c>
      <c r="I46" s="23">
        <v>45351</v>
      </c>
      <c r="J46" s="24">
        <v>99600</v>
      </c>
      <c r="K46" s="24">
        <v>12011.28</v>
      </c>
      <c r="L46" s="24">
        <v>0</v>
      </c>
      <c r="M46" s="24">
        <f t="shared" si="0"/>
        <v>2858.52</v>
      </c>
      <c r="N46" s="24">
        <f t="shared" si="1"/>
        <v>7071.5999999999995</v>
      </c>
      <c r="O46" s="24">
        <f t="shared" si="2"/>
        <v>1145.4000000000001</v>
      </c>
      <c r="P46" s="24">
        <f t="shared" si="3"/>
        <v>3027.84</v>
      </c>
      <c r="Q46" s="24">
        <f t="shared" si="4"/>
        <v>7061.64</v>
      </c>
      <c r="R46" s="24">
        <v>0</v>
      </c>
      <c r="S46" s="24">
        <f t="shared" si="5"/>
        <v>21165</v>
      </c>
      <c r="T46" s="24">
        <v>0</v>
      </c>
      <c r="U46" s="24">
        <f t="shared" si="6"/>
        <v>17897.64</v>
      </c>
      <c r="V46" s="24">
        <f t="shared" si="7"/>
        <v>15278.64</v>
      </c>
      <c r="W46" s="25">
        <f t="shared" si="8"/>
        <v>81702.36</v>
      </c>
    </row>
    <row r="47" spans="2:23" x14ac:dyDescent="0.2">
      <c r="B47" s="19">
        <f t="shared" si="9"/>
        <v>30</v>
      </c>
      <c r="C47" s="20" t="s">
        <v>89</v>
      </c>
      <c r="D47" s="21" t="s">
        <v>58</v>
      </c>
      <c r="E47" s="21" t="s">
        <v>42</v>
      </c>
      <c r="F47" s="22" t="s">
        <v>29</v>
      </c>
      <c r="G47" s="22" t="s">
        <v>31</v>
      </c>
      <c r="H47" s="23">
        <v>45170</v>
      </c>
      <c r="I47" s="23">
        <v>45351</v>
      </c>
      <c r="J47" s="24">
        <v>120000</v>
      </c>
      <c r="K47" s="24">
        <v>16809.87</v>
      </c>
      <c r="L47" s="24">
        <v>0</v>
      </c>
      <c r="M47" s="24">
        <f t="shared" si="0"/>
        <v>3444</v>
      </c>
      <c r="N47" s="24">
        <f t="shared" si="1"/>
        <v>8520</v>
      </c>
      <c r="O47" s="24">
        <f t="shared" si="2"/>
        <v>1380</v>
      </c>
      <c r="P47" s="24">
        <f t="shared" si="3"/>
        <v>3648</v>
      </c>
      <c r="Q47" s="24">
        <f t="shared" si="4"/>
        <v>8508</v>
      </c>
      <c r="R47" s="24">
        <v>0</v>
      </c>
      <c r="S47" s="24">
        <f t="shared" si="5"/>
        <v>25500</v>
      </c>
      <c r="T47" s="24">
        <v>0</v>
      </c>
      <c r="U47" s="24">
        <f t="shared" si="6"/>
        <v>23901.87</v>
      </c>
      <c r="V47" s="24">
        <f t="shared" si="7"/>
        <v>18408</v>
      </c>
      <c r="W47" s="25">
        <f t="shared" si="8"/>
        <v>96098.13</v>
      </c>
    </row>
    <row r="48" spans="2:23" x14ac:dyDescent="0.2">
      <c r="B48" s="19">
        <f t="shared" si="9"/>
        <v>31</v>
      </c>
      <c r="C48" s="20" t="s">
        <v>89</v>
      </c>
      <c r="D48" s="21" t="s">
        <v>61</v>
      </c>
      <c r="E48" s="21" t="s">
        <v>42</v>
      </c>
      <c r="F48" s="22" t="s">
        <v>29</v>
      </c>
      <c r="G48" s="22" t="s">
        <v>30</v>
      </c>
      <c r="H48" s="23">
        <v>45170</v>
      </c>
      <c r="I48" s="23">
        <v>45351</v>
      </c>
      <c r="J48" s="24">
        <v>32400</v>
      </c>
      <c r="K48" s="24">
        <v>0</v>
      </c>
      <c r="L48" s="24">
        <v>0</v>
      </c>
      <c r="M48" s="24">
        <f t="shared" si="0"/>
        <v>929.88</v>
      </c>
      <c r="N48" s="24">
        <f t="shared" si="1"/>
        <v>2300.3999999999996</v>
      </c>
      <c r="O48" s="24">
        <f t="shared" si="2"/>
        <v>372.59999999999997</v>
      </c>
      <c r="P48" s="24">
        <f t="shared" si="3"/>
        <v>984.96</v>
      </c>
      <c r="Q48" s="24">
        <f t="shared" si="4"/>
        <v>2297.1600000000003</v>
      </c>
      <c r="R48" s="24">
        <v>0</v>
      </c>
      <c r="S48" s="24">
        <f t="shared" si="5"/>
        <v>6885</v>
      </c>
      <c r="T48" s="24">
        <v>0</v>
      </c>
      <c r="U48" s="24">
        <f t="shared" si="6"/>
        <v>1914.8400000000001</v>
      </c>
      <c r="V48" s="24">
        <f t="shared" si="7"/>
        <v>4970.16</v>
      </c>
      <c r="W48" s="25">
        <f t="shared" si="8"/>
        <v>30485.16</v>
      </c>
    </row>
    <row r="49" spans="2:23" ht="12" customHeight="1" x14ac:dyDescent="0.2">
      <c r="B49" s="19">
        <f t="shared" si="9"/>
        <v>32</v>
      </c>
      <c r="C49" s="20" t="s">
        <v>89</v>
      </c>
      <c r="D49" s="21" t="s">
        <v>69</v>
      </c>
      <c r="E49" s="21" t="s">
        <v>42</v>
      </c>
      <c r="F49" s="22" t="s">
        <v>29</v>
      </c>
      <c r="G49" s="22" t="s">
        <v>30</v>
      </c>
      <c r="H49" s="23">
        <v>45170</v>
      </c>
      <c r="I49" s="23">
        <v>45351</v>
      </c>
      <c r="J49" s="24">
        <v>120000</v>
      </c>
      <c r="K49" s="24">
        <v>16809.87</v>
      </c>
      <c r="L49" s="24">
        <v>0</v>
      </c>
      <c r="M49" s="24">
        <f t="shared" si="0"/>
        <v>3444</v>
      </c>
      <c r="N49" s="24">
        <f t="shared" si="1"/>
        <v>8520</v>
      </c>
      <c r="O49" s="24">
        <f t="shared" si="2"/>
        <v>1380</v>
      </c>
      <c r="P49" s="24">
        <f t="shared" si="3"/>
        <v>3648</v>
      </c>
      <c r="Q49" s="24">
        <f t="shared" si="4"/>
        <v>8508</v>
      </c>
      <c r="R49" s="24">
        <v>0</v>
      </c>
      <c r="S49" s="24">
        <f t="shared" si="5"/>
        <v>25500</v>
      </c>
      <c r="T49" s="24">
        <v>0</v>
      </c>
      <c r="U49" s="24">
        <f t="shared" si="6"/>
        <v>23901.87</v>
      </c>
      <c r="V49" s="24">
        <f t="shared" si="7"/>
        <v>18408</v>
      </c>
      <c r="W49" s="25">
        <f t="shared" si="8"/>
        <v>96098.13</v>
      </c>
    </row>
    <row r="50" spans="2:23" x14ac:dyDescent="0.2">
      <c r="B50" s="19">
        <f t="shared" si="9"/>
        <v>33</v>
      </c>
      <c r="C50" s="20" t="s">
        <v>88</v>
      </c>
      <c r="D50" s="21" t="s">
        <v>59</v>
      </c>
      <c r="E50" s="21" t="s">
        <v>42</v>
      </c>
      <c r="F50" s="22" t="s">
        <v>29</v>
      </c>
      <c r="G50" s="22" t="s">
        <v>31</v>
      </c>
      <c r="H50" s="23">
        <v>45170</v>
      </c>
      <c r="I50" s="23">
        <v>45351</v>
      </c>
      <c r="J50" s="24">
        <v>14400</v>
      </c>
      <c r="K50" s="24">
        <v>0</v>
      </c>
      <c r="L50" s="24">
        <v>0</v>
      </c>
      <c r="M50" s="24">
        <f t="shared" ref="M50:M70" si="10">+J50*2.87%</f>
        <v>413.28</v>
      </c>
      <c r="N50" s="24">
        <f t="shared" ref="N50:N70" si="11">J50*7.1%</f>
        <v>1022.3999999999999</v>
      </c>
      <c r="O50" s="24">
        <f t="shared" ref="O50:O70" si="12">J50*1.15%</f>
        <v>165.6</v>
      </c>
      <c r="P50" s="24">
        <f t="shared" ref="P50:P70" si="13">+J50*3.04%</f>
        <v>437.76</v>
      </c>
      <c r="Q50" s="24">
        <f t="shared" ref="Q50:Q70" si="14">J50*7.09%</f>
        <v>1020.96</v>
      </c>
      <c r="R50" s="24">
        <v>0</v>
      </c>
      <c r="S50" s="24">
        <f t="shared" ref="S50:S70" si="15">M50+N50+O50+P50+Q50</f>
        <v>3060</v>
      </c>
      <c r="T50" s="24">
        <v>0</v>
      </c>
      <c r="U50" s="24">
        <f t="shared" ref="U50:U81" si="16">+M50+P50+R50+T50+K50+L50</f>
        <v>851.04</v>
      </c>
      <c r="V50" s="24">
        <f t="shared" ref="V50:V70" si="17">+Q50+O50+N50</f>
        <v>2208.96</v>
      </c>
      <c r="W50" s="25">
        <f t="shared" ref="W50:W70" si="18">+J50-U50</f>
        <v>13548.96</v>
      </c>
    </row>
    <row r="51" spans="2:23" x14ac:dyDescent="0.2">
      <c r="B51" s="19">
        <f t="shared" si="9"/>
        <v>34</v>
      </c>
      <c r="C51" s="20" t="s">
        <v>89</v>
      </c>
      <c r="D51" s="21" t="s">
        <v>60</v>
      </c>
      <c r="E51" s="21" t="s">
        <v>42</v>
      </c>
      <c r="F51" s="22" t="s">
        <v>29</v>
      </c>
      <c r="G51" s="22" t="s">
        <v>30</v>
      </c>
      <c r="H51" s="23">
        <v>45170</v>
      </c>
      <c r="I51" s="23">
        <v>45351</v>
      </c>
      <c r="J51" s="24">
        <v>14400</v>
      </c>
      <c r="K51" s="24">
        <v>0</v>
      </c>
      <c r="L51" s="24">
        <v>0</v>
      </c>
      <c r="M51" s="24">
        <f t="shared" si="10"/>
        <v>413.28</v>
      </c>
      <c r="N51" s="24">
        <f t="shared" si="11"/>
        <v>1022.3999999999999</v>
      </c>
      <c r="O51" s="24">
        <f t="shared" si="12"/>
        <v>165.6</v>
      </c>
      <c r="P51" s="24">
        <f t="shared" si="13"/>
        <v>437.76</v>
      </c>
      <c r="Q51" s="24">
        <f t="shared" si="14"/>
        <v>1020.96</v>
      </c>
      <c r="R51" s="24">
        <v>0</v>
      </c>
      <c r="S51" s="24">
        <f t="shared" si="15"/>
        <v>3060</v>
      </c>
      <c r="T51" s="24">
        <v>0</v>
      </c>
      <c r="U51" s="24">
        <f t="shared" si="16"/>
        <v>851.04</v>
      </c>
      <c r="V51" s="24">
        <f t="shared" si="17"/>
        <v>2208.96</v>
      </c>
      <c r="W51" s="25">
        <f t="shared" si="18"/>
        <v>13548.96</v>
      </c>
    </row>
    <row r="52" spans="2:23" x14ac:dyDescent="0.2">
      <c r="B52" s="19">
        <f t="shared" si="9"/>
        <v>35</v>
      </c>
      <c r="C52" s="20" t="s">
        <v>89</v>
      </c>
      <c r="D52" s="21" t="s">
        <v>79</v>
      </c>
      <c r="E52" s="21" t="s">
        <v>42</v>
      </c>
      <c r="F52" s="22" t="s">
        <v>29</v>
      </c>
      <c r="G52" s="22" t="s">
        <v>31</v>
      </c>
      <c r="H52" s="23">
        <v>45170</v>
      </c>
      <c r="I52" s="23">
        <v>45351</v>
      </c>
      <c r="J52" s="24">
        <v>72600</v>
      </c>
      <c r="K52" s="24">
        <v>5857.74</v>
      </c>
      <c r="L52" s="24">
        <v>0</v>
      </c>
      <c r="M52" s="24">
        <f t="shared" si="10"/>
        <v>2083.62</v>
      </c>
      <c r="N52" s="24">
        <f t="shared" si="11"/>
        <v>5154.5999999999995</v>
      </c>
      <c r="O52" s="24">
        <f t="shared" si="12"/>
        <v>834.9</v>
      </c>
      <c r="P52" s="24">
        <f t="shared" si="13"/>
        <v>2207.04</v>
      </c>
      <c r="Q52" s="24">
        <f t="shared" si="14"/>
        <v>5147.34</v>
      </c>
      <c r="R52" s="24">
        <v>0</v>
      </c>
      <c r="S52" s="24">
        <f t="shared" si="15"/>
        <v>15427.5</v>
      </c>
      <c r="T52" s="24">
        <v>0</v>
      </c>
      <c r="U52" s="24">
        <f t="shared" si="16"/>
        <v>10148.4</v>
      </c>
      <c r="V52" s="24">
        <f t="shared" si="17"/>
        <v>11136.84</v>
      </c>
      <c r="W52" s="25">
        <f t="shared" si="18"/>
        <v>62451.6</v>
      </c>
    </row>
    <row r="53" spans="2:23" x14ac:dyDescent="0.2">
      <c r="B53" s="19">
        <f t="shared" si="9"/>
        <v>36</v>
      </c>
      <c r="C53" s="20" t="s">
        <v>90</v>
      </c>
      <c r="D53" s="21" t="s">
        <v>53</v>
      </c>
      <c r="E53" s="21" t="s">
        <v>42</v>
      </c>
      <c r="F53" s="22" t="s">
        <v>29</v>
      </c>
      <c r="G53" s="22" t="s">
        <v>30</v>
      </c>
      <c r="H53" s="23">
        <v>45170</v>
      </c>
      <c r="I53" s="23">
        <v>45351</v>
      </c>
      <c r="J53" s="24">
        <v>120000</v>
      </c>
      <c r="K53" s="24">
        <v>16809.87</v>
      </c>
      <c r="L53" s="24">
        <v>0</v>
      </c>
      <c r="M53" s="24">
        <f t="shared" si="10"/>
        <v>3444</v>
      </c>
      <c r="N53" s="24">
        <f t="shared" si="11"/>
        <v>8520</v>
      </c>
      <c r="O53" s="24">
        <f t="shared" si="12"/>
        <v>1380</v>
      </c>
      <c r="P53" s="24">
        <f t="shared" si="13"/>
        <v>3648</v>
      </c>
      <c r="Q53" s="24">
        <f t="shared" si="14"/>
        <v>8508</v>
      </c>
      <c r="R53" s="24">
        <v>0</v>
      </c>
      <c r="S53" s="24">
        <f t="shared" si="15"/>
        <v>25500</v>
      </c>
      <c r="T53" s="24">
        <v>0</v>
      </c>
      <c r="U53" s="24">
        <f t="shared" si="16"/>
        <v>23901.87</v>
      </c>
      <c r="V53" s="24">
        <f t="shared" si="17"/>
        <v>18408</v>
      </c>
      <c r="W53" s="25">
        <f t="shared" si="18"/>
        <v>96098.13</v>
      </c>
    </row>
    <row r="54" spans="2:23" x14ac:dyDescent="0.2">
      <c r="B54" s="19">
        <f t="shared" si="9"/>
        <v>37</v>
      </c>
      <c r="C54" s="20" t="s">
        <v>90</v>
      </c>
      <c r="D54" s="21" t="s">
        <v>67</v>
      </c>
      <c r="E54" s="21" t="s">
        <v>42</v>
      </c>
      <c r="F54" s="22" t="s">
        <v>29</v>
      </c>
      <c r="G54" s="22" t="s">
        <v>30</v>
      </c>
      <c r="H54" s="23">
        <v>45170</v>
      </c>
      <c r="I54" s="23">
        <v>45351</v>
      </c>
      <c r="J54" s="24">
        <v>120000</v>
      </c>
      <c r="K54" s="24">
        <v>16809.87</v>
      </c>
      <c r="L54" s="24">
        <v>0</v>
      </c>
      <c r="M54" s="24">
        <f t="shared" si="10"/>
        <v>3444</v>
      </c>
      <c r="N54" s="24">
        <f t="shared" si="11"/>
        <v>8520</v>
      </c>
      <c r="O54" s="24">
        <f t="shared" si="12"/>
        <v>1380</v>
      </c>
      <c r="P54" s="24">
        <f t="shared" si="13"/>
        <v>3648</v>
      </c>
      <c r="Q54" s="24">
        <f t="shared" si="14"/>
        <v>8508</v>
      </c>
      <c r="R54" s="24">
        <v>0</v>
      </c>
      <c r="S54" s="24">
        <f t="shared" si="15"/>
        <v>25500</v>
      </c>
      <c r="T54" s="24">
        <v>0</v>
      </c>
      <c r="U54" s="24">
        <f t="shared" si="16"/>
        <v>23901.87</v>
      </c>
      <c r="V54" s="24">
        <f t="shared" si="17"/>
        <v>18408</v>
      </c>
      <c r="W54" s="25">
        <f t="shared" si="18"/>
        <v>96098.13</v>
      </c>
    </row>
    <row r="55" spans="2:23" x14ac:dyDescent="0.2">
      <c r="B55" s="19">
        <f t="shared" si="9"/>
        <v>38</v>
      </c>
      <c r="C55" s="20" t="s">
        <v>90</v>
      </c>
      <c r="D55" s="21" t="s">
        <v>63</v>
      </c>
      <c r="E55" s="21" t="s">
        <v>42</v>
      </c>
      <c r="F55" s="22" t="s">
        <v>29</v>
      </c>
      <c r="G55" s="22" t="s">
        <v>30</v>
      </c>
      <c r="H55" s="23">
        <v>45170</v>
      </c>
      <c r="I55" s="23">
        <v>45351</v>
      </c>
      <c r="J55" s="24">
        <v>120000</v>
      </c>
      <c r="K55" s="24">
        <v>16809.87</v>
      </c>
      <c r="L55" s="24">
        <v>0</v>
      </c>
      <c r="M55" s="24">
        <f t="shared" si="10"/>
        <v>3444</v>
      </c>
      <c r="N55" s="24">
        <f t="shared" si="11"/>
        <v>8520</v>
      </c>
      <c r="O55" s="24">
        <f t="shared" si="12"/>
        <v>1380</v>
      </c>
      <c r="P55" s="24">
        <f t="shared" si="13"/>
        <v>3648</v>
      </c>
      <c r="Q55" s="24">
        <f t="shared" si="14"/>
        <v>8508</v>
      </c>
      <c r="R55" s="24">
        <v>0</v>
      </c>
      <c r="S55" s="24">
        <f t="shared" si="15"/>
        <v>25500</v>
      </c>
      <c r="T55" s="24">
        <v>0</v>
      </c>
      <c r="U55" s="24">
        <f t="shared" si="16"/>
        <v>23901.87</v>
      </c>
      <c r="V55" s="24">
        <f t="shared" si="17"/>
        <v>18408</v>
      </c>
      <c r="W55" s="25">
        <f t="shared" si="18"/>
        <v>96098.13</v>
      </c>
    </row>
    <row r="56" spans="2:23" x14ac:dyDescent="0.2">
      <c r="B56" s="19">
        <f t="shared" si="9"/>
        <v>39</v>
      </c>
      <c r="C56" s="20" t="s">
        <v>90</v>
      </c>
      <c r="D56" s="21" t="s">
        <v>44</v>
      </c>
      <c r="E56" s="21" t="s">
        <v>42</v>
      </c>
      <c r="F56" s="22" t="s">
        <v>29</v>
      </c>
      <c r="G56" s="22" t="s">
        <v>31</v>
      </c>
      <c r="H56" s="23">
        <v>45170</v>
      </c>
      <c r="I56" s="23">
        <v>45351</v>
      </c>
      <c r="J56" s="24">
        <v>120000</v>
      </c>
      <c r="K56" s="24">
        <v>16809.87</v>
      </c>
      <c r="L56" s="24">
        <v>0</v>
      </c>
      <c r="M56" s="24">
        <f t="shared" si="10"/>
        <v>3444</v>
      </c>
      <c r="N56" s="24">
        <f t="shared" si="11"/>
        <v>8520</v>
      </c>
      <c r="O56" s="24">
        <f t="shared" si="12"/>
        <v>1380</v>
      </c>
      <c r="P56" s="24">
        <f t="shared" si="13"/>
        <v>3648</v>
      </c>
      <c r="Q56" s="24">
        <f t="shared" si="14"/>
        <v>8508</v>
      </c>
      <c r="R56" s="24">
        <v>0</v>
      </c>
      <c r="S56" s="24">
        <f t="shared" si="15"/>
        <v>25500</v>
      </c>
      <c r="T56" s="24">
        <v>0</v>
      </c>
      <c r="U56" s="24">
        <f t="shared" si="16"/>
        <v>23901.87</v>
      </c>
      <c r="V56" s="24">
        <f t="shared" si="17"/>
        <v>18408</v>
      </c>
      <c r="W56" s="25">
        <f t="shared" si="18"/>
        <v>96098.13</v>
      </c>
    </row>
    <row r="57" spans="2:23" x14ac:dyDescent="0.2">
      <c r="B57" s="19">
        <f t="shared" si="9"/>
        <v>40</v>
      </c>
      <c r="C57" s="20" t="s">
        <v>90</v>
      </c>
      <c r="D57" s="21" t="s">
        <v>64</v>
      </c>
      <c r="E57" s="21" t="s">
        <v>42</v>
      </c>
      <c r="F57" s="22" t="s">
        <v>29</v>
      </c>
      <c r="G57" s="22" t="s">
        <v>30</v>
      </c>
      <c r="H57" s="23">
        <v>45170</v>
      </c>
      <c r="I57" s="23">
        <v>45351</v>
      </c>
      <c r="J57" s="24">
        <v>120000</v>
      </c>
      <c r="K57" s="24">
        <v>16809.87</v>
      </c>
      <c r="L57" s="24">
        <v>0</v>
      </c>
      <c r="M57" s="24">
        <f t="shared" si="10"/>
        <v>3444</v>
      </c>
      <c r="N57" s="24">
        <f t="shared" si="11"/>
        <v>8520</v>
      </c>
      <c r="O57" s="24">
        <f t="shared" si="12"/>
        <v>1380</v>
      </c>
      <c r="P57" s="24">
        <f t="shared" si="13"/>
        <v>3648</v>
      </c>
      <c r="Q57" s="24">
        <f t="shared" si="14"/>
        <v>8508</v>
      </c>
      <c r="R57" s="24">
        <v>0</v>
      </c>
      <c r="S57" s="24">
        <f t="shared" si="15"/>
        <v>25500</v>
      </c>
      <c r="T57" s="24">
        <v>0</v>
      </c>
      <c r="U57" s="24">
        <f t="shared" si="16"/>
        <v>23901.87</v>
      </c>
      <c r="V57" s="24">
        <f t="shared" si="17"/>
        <v>18408</v>
      </c>
      <c r="W57" s="25">
        <f t="shared" si="18"/>
        <v>96098.13</v>
      </c>
    </row>
    <row r="58" spans="2:23" x14ac:dyDescent="0.2">
      <c r="B58" s="19">
        <f t="shared" si="9"/>
        <v>41</v>
      </c>
      <c r="C58" s="20" t="s">
        <v>90</v>
      </c>
      <c r="D58" s="21" t="s">
        <v>45</v>
      </c>
      <c r="E58" s="21" t="s">
        <v>42</v>
      </c>
      <c r="F58" s="22" t="s">
        <v>29</v>
      </c>
      <c r="G58" s="22" t="s">
        <v>30</v>
      </c>
      <c r="H58" s="23">
        <v>45170</v>
      </c>
      <c r="I58" s="23">
        <v>45351</v>
      </c>
      <c r="J58" s="24">
        <v>74400</v>
      </c>
      <c r="K58" s="24">
        <v>6196.47</v>
      </c>
      <c r="L58" s="24">
        <v>0</v>
      </c>
      <c r="M58" s="24">
        <f t="shared" si="10"/>
        <v>2135.2800000000002</v>
      </c>
      <c r="N58" s="24">
        <f t="shared" si="11"/>
        <v>5282.4</v>
      </c>
      <c r="O58" s="24">
        <f t="shared" si="12"/>
        <v>855.6</v>
      </c>
      <c r="P58" s="24">
        <f t="shared" si="13"/>
        <v>2261.7600000000002</v>
      </c>
      <c r="Q58" s="24">
        <f t="shared" si="14"/>
        <v>5274.96</v>
      </c>
      <c r="R58" s="24">
        <v>0</v>
      </c>
      <c r="S58" s="24">
        <f t="shared" si="15"/>
        <v>15810</v>
      </c>
      <c r="T58" s="24">
        <v>0</v>
      </c>
      <c r="U58" s="24">
        <f t="shared" si="16"/>
        <v>10593.510000000002</v>
      </c>
      <c r="V58" s="24">
        <f t="shared" si="17"/>
        <v>11412.96</v>
      </c>
      <c r="W58" s="25">
        <f t="shared" si="18"/>
        <v>63806.49</v>
      </c>
    </row>
    <row r="59" spans="2:23" x14ac:dyDescent="0.2">
      <c r="B59" s="19">
        <f t="shared" si="9"/>
        <v>42</v>
      </c>
      <c r="C59" s="20" t="s">
        <v>90</v>
      </c>
      <c r="D59" s="21" t="s">
        <v>51</v>
      </c>
      <c r="E59" s="21" t="s">
        <v>42</v>
      </c>
      <c r="F59" s="22" t="s">
        <v>29</v>
      </c>
      <c r="G59" s="22" t="s">
        <v>30</v>
      </c>
      <c r="H59" s="23">
        <v>45170</v>
      </c>
      <c r="I59" s="23">
        <v>45351</v>
      </c>
      <c r="J59" s="24">
        <v>120000</v>
      </c>
      <c r="K59" s="24">
        <v>16809.87</v>
      </c>
      <c r="L59" s="24">
        <v>0</v>
      </c>
      <c r="M59" s="24">
        <f t="shared" si="10"/>
        <v>3444</v>
      </c>
      <c r="N59" s="24">
        <f t="shared" si="11"/>
        <v>8520</v>
      </c>
      <c r="O59" s="24">
        <f t="shared" si="12"/>
        <v>1380</v>
      </c>
      <c r="P59" s="24">
        <f t="shared" si="13"/>
        <v>3648</v>
      </c>
      <c r="Q59" s="24">
        <f t="shared" si="14"/>
        <v>8508</v>
      </c>
      <c r="R59" s="24">
        <v>0</v>
      </c>
      <c r="S59" s="24">
        <f t="shared" si="15"/>
        <v>25500</v>
      </c>
      <c r="T59" s="24">
        <v>0</v>
      </c>
      <c r="U59" s="24">
        <f t="shared" si="16"/>
        <v>23901.87</v>
      </c>
      <c r="V59" s="24">
        <f t="shared" si="17"/>
        <v>18408</v>
      </c>
      <c r="W59" s="25">
        <f t="shared" si="18"/>
        <v>96098.13</v>
      </c>
    </row>
    <row r="60" spans="2:23" x14ac:dyDescent="0.2">
      <c r="B60" s="19">
        <f t="shared" si="9"/>
        <v>43</v>
      </c>
      <c r="C60" s="20" t="s">
        <v>90</v>
      </c>
      <c r="D60" s="21" t="s">
        <v>46</v>
      </c>
      <c r="E60" s="21" t="s">
        <v>42</v>
      </c>
      <c r="F60" s="22" t="s">
        <v>29</v>
      </c>
      <c r="G60" s="22" t="s">
        <v>30</v>
      </c>
      <c r="H60" s="23">
        <v>45170</v>
      </c>
      <c r="I60" s="23">
        <v>45351</v>
      </c>
      <c r="J60" s="24">
        <v>120000</v>
      </c>
      <c r="K60" s="24">
        <v>16809.87</v>
      </c>
      <c r="L60" s="24">
        <v>0</v>
      </c>
      <c r="M60" s="24">
        <f t="shared" si="10"/>
        <v>3444</v>
      </c>
      <c r="N60" s="24">
        <f t="shared" si="11"/>
        <v>8520</v>
      </c>
      <c r="O60" s="24">
        <f t="shared" si="12"/>
        <v>1380</v>
      </c>
      <c r="P60" s="24">
        <f t="shared" si="13"/>
        <v>3648</v>
      </c>
      <c r="Q60" s="24">
        <f t="shared" si="14"/>
        <v>8508</v>
      </c>
      <c r="R60" s="24">
        <v>0</v>
      </c>
      <c r="S60" s="24">
        <f t="shared" si="15"/>
        <v>25500</v>
      </c>
      <c r="T60" s="24">
        <v>0</v>
      </c>
      <c r="U60" s="24">
        <f t="shared" si="16"/>
        <v>23901.87</v>
      </c>
      <c r="V60" s="24">
        <f t="shared" si="17"/>
        <v>18408</v>
      </c>
      <c r="W60" s="25">
        <f t="shared" si="18"/>
        <v>96098.13</v>
      </c>
    </row>
    <row r="61" spans="2:23" x14ac:dyDescent="0.2">
      <c r="B61" s="19">
        <f t="shared" si="9"/>
        <v>44</v>
      </c>
      <c r="C61" s="20" t="s">
        <v>99</v>
      </c>
      <c r="D61" s="21" t="s">
        <v>41</v>
      </c>
      <c r="E61" s="21" t="s">
        <v>42</v>
      </c>
      <c r="F61" s="22" t="s">
        <v>29</v>
      </c>
      <c r="G61" s="22" t="s">
        <v>30</v>
      </c>
      <c r="H61" s="23">
        <v>45170</v>
      </c>
      <c r="I61" s="23">
        <v>45351</v>
      </c>
      <c r="J61" s="24">
        <v>120000</v>
      </c>
      <c r="K61" s="24">
        <v>30139.29</v>
      </c>
      <c r="L61" s="24">
        <v>0</v>
      </c>
      <c r="M61" s="24">
        <f t="shared" si="10"/>
        <v>3444</v>
      </c>
      <c r="N61" s="24">
        <f t="shared" si="11"/>
        <v>8520</v>
      </c>
      <c r="O61" s="24">
        <f t="shared" si="12"/>
        <v>1380</v>
      </c>
      <c r="P61" s="24">
        <f t="shared" si="13"/>
        <v>3648</v>
      </c>
      <c r="Q61" s="24">
        <f t="shared" si="14"/>
        <v>8508</v>
      </c>
      <c r="R61" s="24">
        <v>0</v>
      </c>
      <c r="S61" s="24">
        <f t="shared" si="15"/>
        <v>25500</v>
      </c>
      <c r="T61" s="24">
        <v>0</v>
      </c>
      <c r="U61" s="24">
        <f t="shared" si="16"/>
        <v>37231.29</v>
      </c>
      <c r="V61" s="24">
        <f t="shared" si="17"/>
        <v>18408</v>
      </c>
      <c r="W61" s="25">
        <f t="shared" si="18"/>
        <v>82768.709999999992</v>
      </c>
    </row>
    <row r="62" spans="2:23" x14ac:dyDescent="0.2">
      <c r="B62" s="19">
        <f t="shared" si="9"/>
        <v>45</v>
      </c>
      <c r="C62" s="20" t="s">
        <v>90</v>
      </c>
      <c r="D62" s="21" t="s">
        <v>83</v>
      </c>
      <c r="E62" s="21" t="s">
        <v>42</v>
      </c>
      <c r="F62" s="22" t="s">
        <v>29</v>
      </c>
      <c r="G62" s="22" t="s">
        <v>31</v>
      </c>
      <c r="H62" s="23">
        <v>45170</v>
      </c>
      <c r="I62" s="23">
        <v>45351</v>
      </c>
      <c r="J62" s="24">
        <v>120000</v>
      </c>
      <c r="K62" s="24">
        <v>16809.87</v>
      </c>
      <c r="L62" s="24">
        <v>0</v>
      </c>
      <c r="M62" s="24">
        <f t="shared" si="10"/>
        <v>3444</v>
      </c>
      <c r="N62" s="24">
        <f t="shared" si="11"/>
        <v>8520</v>
      </c>
      <c r="O62" s="24">
        <f t="shared" si="12"/>
        <v>1380</v>
      </c>
      <c r="P62" s="24">
        <f t="shared" si="13"/>
        <v>3648</v>
      </c>
      <c r="Q62" s="24">
        <f t="shared" si="14"/>
        <v>8508</v>
      </c>
      <c r="R62" s="24">
        <v>0</v>
      </c>
      <c r="S62" s="24">
        <f t="shared" si="15"/>
        <v>25500</v>
      </c>
      <c r="T62" s="24">
        <v>0</v>
      </c>
      <c r="U62" s="24">
        <f t="shared" si="16"/>
        <v>23901.87</v>
      </c>
      <c r="V62" s="24">
        <f t="shared" si="17"/>
        <v>18408</v>
      </c>
      <c r="W62" s="25">
        <f t="shared" si="18"/>
        <v>96098.13</v>
      </c>
    </row>
    <row r="63" spans="2:23" x14ac:dyDescent="0.2">
      <c r="B63" s="19">
        <f t="shared" si="9"/>
        <v>46</v>
      </c>
      <c r="C63" s="20" t="s">
        <v>91</v>
      </c>
      <c r="D63" s="21" t="s">
        <v>43</v>
      </c>
      <c r="E63" s="21" t="s">
        <v>42</v>
      </c>
      <c r="F63" s="22" t="s">
        <v>29</v>
      </c>
      <c r="G63" s="22" t="s">
        <v>30</v>
      </c>
      <c r="H63" s="23">
        <v>45170</v>
      </c>
      <c r="I63" s="23">
        <v>45351</v>
      </c>
      <c r="J63" s="24">
        <v>120000</v>
      </c>
      <c r="K63" s="24">
        <v>16809.87</v>
      </c>
      <c r="L63" s="24">
        <v>0</v>
      </c>
      <c r="M63" s="24">
        <f t="shared" si="10"/>
        <v>3444</v>
      </c>
      <c r="N63" s="24">
        <f t="shared" si="11"/>
        <v>8520</v>
      </c>
      <c r="O63" s="24">
        <f t="shared" si="12"/>
        <v>1380</v>
      </c>
      <c r="P63" s="24">
        <f t="shared" si="13"/>
        <v>3648</v>
      </c>
      <c r="Q63" s="24">
        <f t="shared" si="14"/>
        <v>8508</v>
      </c>
      <c r="R63" s="24">
        <v>0</v>
      </c>
      <c r="S63" s="24">
        <f t="shared" si="15"/>
        <v>25500</v>
      </c>
      <c r="T63" s="24">
        <v>0</v>
      </c>
      <c r="U63" s="24">
        <f t="shared" si="16"/>
        <v>23901.87</v>
      </c>
      <c r="V63" s="24">
        <f t="shared" si="17"/>
        <v>18408</v>
      </c>
      <c r="W63" s="25">
        <f t="shared" si="18"/>
        <v>96098.13</v>
      </c>
    </row>
    <row r="64" spans="2:23" x14ac:dyDescent="0.2">
      <c r="B64" s="19">
        <f t="shared" si="9"/>
        <v>47</v>
      </c>
      <c r="C64" s="20" t="s">
        <v>91</v>
      </c>
      <c r="D64" s="21" t="s">
        <v>52</v>
      </c>
      <c r="E64" s="21" t="s">
        <v>42</v>
      </c>
      <c r="F64" s="22" t="s">
        <v>29</v>
      </c>
      <c r="G64" s="22" t="s">
        <v>31</v>
      </c>
      <c r="H64" s="23">
        <v>45170</v>
      </c>
      <c r="I64" s="23">
        <v>45351</v>
      </c>
      <c r="J64" s="24">
        <v>120000</v>
      </c>
      <c r="K64" s="24">
        <v>16809.87</v>
      </c>
      <c r="L64" s="24">
        <v>0</v>
      </c>
      <c r="M64" s="24">
        <f t="shared" si="10"/>
        <v>3444</v>
      </c>
      <c r="N64" s="24">
        <f t="shared" si="11"/>
        <v>8520</v>
      </c>
      <c r="O64" s="24">
        <f t="shared" si="12"/>
        <v>1380</v>
      </c>
      <c r="P64" s="24">
        <f t="shared" si="13"/>
        <v>3648</v>
      </c>
      <c r="Q64" s="24">
        <f t="shared" si="14"/>
        <v>8508</v>
      </c>
      <c r="R64" s="24">
        <v>0</v>
      </c>
      <c r="S64" s="24">
        <f t="shared" si="15"/>
        <v>25500</v>
      </c>
      <c r="T64" s="24">
        <v>0</v>
      </c>
      <c r="U64" s="24">
        <f t="shared" si="16"/>
        <v>23901.87</v>
      </c>
      <c r="V64" s="24">
        <f t="shared" si="17"/>
        <v>18408</v>
      </c>
      <c r="W64" s="25">
        <f t="shared" si="18"/>
        <v>96098.13</v>
      </c>
    </row>
    <row r="65" spans="2:23" x14ac:dyDescent="0.2">
      <c r="B65" s="19">
        <f t="shared" si="9"/>
        <v>48</v>
      </c>
      <c r="C65" s="20" t="s">
        <v>39</v>
      </c>
      <c r="D65" s="21" t="s">
        <v>94</v>
      </c>
      <c r="E65" s="21" t="s">
        <v>95</v>
      </c>
      <c r="F65" s="22" t="s">
        <v>29</v>
      </c>
      <c r="G65" s="22" t="s">
        <v>31</v>
      </c>
      <c r="H65" s="23">
        <v>44937</v>
      </c>
      <c r="I65" s="23" t="s">
        <v>96</v>
      </c>
      <c r="J65" s="24">
        <v>130000</v>
      </c>
      <c r="K65" s="24">
        <v>18733.25</v>
      </c>
      <c r="L65" s="24">
        <v>0</v>
      </c>
      <c r="M65" s="24">
        <f t="shared" si="10"/>
        <v>3731</v>
      </c>
      <c r="N65" s="24">
        <f t="shared" si="11"/>
        <v>9230</v>
      </c>
      <c r="O65" s="24">
        <f t="shared" si="12"/>
        <v>1495</v>
      </c>
      <c r="P65" s="24">
        <f t="shared" si="13"/>
        <v>3952</v>
      </c>
      <c r="Q65" s="24">
        <f t="shared" si="14"/>
        <v>9217</v>
      </c>
      <c r="R65" s="24">
        <v>1715.4599999999991</v>
      </c>
      <c r="S65" s="24">
        <f t="shared" si="15"/>
        <v>27625</v>
      </c>
      <c r="T65" s="24">
        <v>0</v>
      </c>
      <c r="U65" s="24">
        <f t="shared" si="16"/>
        <v>28131.71</v>
      </c>
      <c r="V65" s="24">
        <f t="shared" si="17"/>
        <v>19942</v>
      </c>
      <c r="W65" s="25">
        <f t="shared" si="18"/>
        <v>101868.29000000001</v>
      </c>
    </row>
    <row r="66" spans="2:23" x14ac:dyDescent="0.2">
      <c r="B66" s="19">
        <f t="shared" si="9"/>
        <v>49</v>
      </c>
      <c r="C66" s="20" t="s">
        <v>39</v>
      </c>
      <c r="D66" s="21" t="s">
        <v>98</v>
      </c>
      <c r="E66" s="21" t="s">
        <v>95</v>
      </c>
      <c r="F66" s="22" t="s">
        <v>29</v>
      </c>
      <c r="G66" s="22" t="s">
        <v>31</v>
      </c>
      <c r="H66" s="23">
        <v>44938</v>
      </c>
      <c r="I66" s="23" t="s">
        <v>100</v>
      </c>
      <c r="J66" s="24">
        <v>130000</v>
      </c>
      <c r="K66" s="24">
        <v>19162.12</v>
      </c>
      <c r="L66" s="24">
        <v>0</v>
      </c>
      <c r="M66" s="24">
        <f t="shared" si="10"/>
        <v>3731</v>
      </c>
      <c r="N66" s="24">
        <f t="shared" si="11"/>
        <v>9230</v>
      </c>
      <c r="O66" s="24">
        <f t="shared" si="12"/>
        <v>1495</v>
      </c>
      <c r="P66" s="24">
        <f t="shared" si="13"/>
        <v>3952</v>
      </c>
      <c r="Q66" s="24">
        <f t="shared" si="14"/>
        <v>9217</v>
      </c>
      <c r="R66" s="24">
        <v>0</v>
      </c>
      <c r="S66" s="24">
        <f t="shared" si="15"/>
        <v>27625</v>
      </c>
      <c r="T66" s="24">
        <v>0</v>
      </c>
      <c r="U66" s="24">
        <f t="shared" si="16"/>
        <v>26845.119999999999</v>
      </c>
      <c r="V66" s="24">
        <f t="shared" si="17"/>
        <v>19942</v>
      </c>
      <c r="W66" s="25">
        <f t="shared" si="18"/>
        <v>103154.88</v>
      </c>
    </row>
    <row r="67" spans="2:23" x14ac:dyDescent="0.2">
      <c r="B67" s="19">
        <f t="shared" si="9"/>
        <v>50</v>
      </c>
      <c r="C67" s="20" t="s">
        <v>86</v>
      </c>
      <c r="D67" s="21" t="s">
        <v>97</v>
      </c>
      <c r="E67" s="21" t="s">
        <v>93</v>
      </c>
      <c r="F67" s="22" t="s">
        <v>29</v>
      </c>
      <c r="G67" s="22" t="s">
        <v>30</v>
      </c>
      <c r="H67" s="23">
        <v>44938</v>
      </c>
      <c r="I67" s="23" t="s">
        <v>100</v>
      </c>
      <c r="J67" s="24">
        <v>150000</v>
      </c>
      <c r="K67" s="24">
        <v>23866.62</v>
      </c>
      <c r="L67" s="24">
        <v>0</v>
      </c>
      <c r="M67" s="24">
        <f t="shared" si="10"/>
        <v>4305</v>
      </c>
      <c r="N67" s="24">
        <f t="shared" si="11"/>
        <v>10649.999999999998</v>
      </c>
      <c r="O67" s="24">
        <f t="shared" si="12"/>
        <v>1725</v>
      </c>
      <c r="P67" s="24">
        <f t="shared" si="13"/>
        <v>4560</v>
      </c>
      <c r="Q67" s="24">
        <f t="shared" si="14"/>
        <v>10635</v>
      </c>
      <c r="R67" s="24">
        <v>0</v>
      </c>
      <c r="S67" s="24">
        <f t="shared" si="15"/>
        <v>31875</v>
      </c>
      <c r="T67" s="24">
        <v>0</v>
      </c>
      <c r="U67" s="24">
        <f t="shared" si="16"/>
        <v>32731.62</v>
      </c>
      <c r="V67" s="24">
        <f t="shared" si="17"/>
        <v>23010</v>
      </c>
      <c r="W67" s="25">
        <f t="shared" si="18"/>
        <v>117268.38</v>
      </c>
    </row>
    <row r="68" spans="2:23" x14ac:dyDescent="0.2">
      <c r="B68" s="19">
        <f t="shared" si="9"/>
        <v>51</v>
      </c>
      <c r="C68" s="20" t="s">
        <v>108</v>
      </c>
      <c r="D68" s="21" t="s">
        <v>102</v>
      </c>
      <c r="E68" s="21" t="s">
        <v>103</v>
      </c>
      <c r="F68" s="22" t="s">
        <v>29</v>
      </c>
      <c r="G68" s="22" t="s">
        <v>31</v>
      </c>
      <c r="H68" s="23">
        <v>45352</v>
      </c>
      <c r="I68" s="23">
        <v>45535</v>
      </c>
      <c r="J68" s="24">
        <v>92000</v>
      </c>
      <c r="K68" s="24">
        <v>10223.57</v>
      </c>
      <c r="L68" s="24"/>
      <c r="M68" s="24">
        <f t="shared" si="10"/>
        <v>2640.4</v>
      </c>
      <c r="N68" s="24">
        <f t="shared" si="11"/>
        <v>6531.9999999999991</v>
      </c>
      <c r="O68" s="24">
        <f t="shared" si="12"/>
        <v>1058</v>
      </c>
      <c r="P68" s="24">
        <f t="shared" si="13"/>
        <v>2796.8</v>
      </c>
      <c r="Q68" s="24">
        <f t="shared" si="14"/>
        <v>6522.8</v>
      </c>
      <c r="R68" s="24"/>
      <c r="S68" s="24">
        <f t="shared" si="15"/>
        <v>19550</v>
      </c>
      <c r="T68" s="24"/>
      <c r="U68" s="24">
        <f t="shared" si="16"/>
        <v>15660.77</v>
      </c>
      <c r="V68" s="24">
        <f t="shared" si="17"/>
        <v>14112.8</v>
      </c>
      <c r="W68" s="25">
        <f t="shared" si="18"/>
        <v>76339.23</v>
      </c>
    </row>
    <row r="69" spans="2:23" x14ac:dyDescent="0.2">
      <c r="B69" s="19">
        <f t="shared" si="9"/>
        <v>52</v>
      </c>
      <c r="C69" s="20" t="s">
        <v>109</v>
      </c>
      <c r="D69" s="21" t="s">
        <v>104</v>
      </c>
      <c r="E69" s="21" t="s">
        <v>105</v>
      </c>
      <c r="F69" s="22" t="s">
        <v>29</v>
      </c>
      <c r="G69" s="22" t="s">
        <v>31</v>
      </c>
      <c r="H69" s="23">
        <v>45352</v>
      </c>
      <c r="I69" s="23">
        <v>45535</v>
      </c>
      <c r="J69" s="24">
        <v>75000</v>
      </c>
      <c r="K69" s="24">
        <v>6309.38</v>
      </c>
      <c r="L69" s="24"/>
      <c r="M69" s="24">
        <f t="shared" si="10"/>
        <v>2152.5</v>
      </c>
      <c r="N69" s="24">
        <f t="shared" si="11"/>
        <v>5324.9999999999991</v>
      </c>
      <c r="O69" s="24">
        <f t="shared" si="12"/>
        <v>862.5</v>
      </c>
      <c r="P69" s="24">
        <f t="shared" si="13"/>
        <v>2280</v>
      </c>
      <c r="Q69" s="24">
        <f t="shared" si="14"/>
        <v>5317.5</v>
      </c>
      <c r="R69" s="24"/>
      <c r="S69" s="24">
        <f t="shared" si="15"/>
        <v>15937.5</v>
      </c>
      <c r="T69" s="24"/>
      <c r="U69" s="24">
        <f t="shared" si="16"/>
        <v>10741.880000000001</v>
      </c>
      <c r="V69" s="24">
        <f t="shared" si="17"/>
        <v>11505</v>
      </c>
      <c r="W69" s="25">
        <f t="shared" si="18"/>
        <v>64258.119999999995</v>
      </c>
    </row>
    <row r="70" spans="2:23" x14ac:dyDescent="0.2">
      <c r="B70" s="19">
        <f t="shared" si="9"/>
        <v>53</v>
      </c>
      <c r="C70" s="20" t="s">
        <v>110</v>
      </c>
      <c r="D70" s="21" t="s">
        <v>106</v>
      </c>
      <c r="E70" s="21" t="s">
        <v>107</v>
      </c>
      <c r="F70" s="22" t="s">
        <v>29</v>
      </c>
      <c r="G70" s="22" t="s">
        <v>31</v>
      </c>
      <c r="H70" s="23">
        <v>45352</v>
      </c>
      <c r="I70" s="23">
        <v>45473</v>
      </c>
      <c r="J70" s="24">
        <v>30000</v>
      </c>
      <c r="K70" s="24">
        <v>0</v>
      </c>
      <c r="L70" s="24"/>
      <c r="M70" s="24">
        <f t="shared" si="10"/>
        <v>861</v>
      </c>
      <c r="N70" s="24">
        <f t="shared" si="11"/>
        <v>2130</v>
      </c>
      <c r="O70" s="24">
        <f t="shared" si="12"/>
        <v>345</v>
      </c>
      <c r="P70" s="24">
        <f t="shared" si="13"/>
        <v>912</v>
      </c>
      <c r="Q70" s="24">
        <f t="shared" si="14"/>
        <v>2127</v>
      </c>
      <c r="R70" s="24"/>
      <c r="S70" s="24">
        <f t="shared" si="15"/>
        <v>6375</v>
      </c>
      <c r="T70" s="24"/>
      <c r="U70" s="24">
        <f t="shared" si="16"/>
        <v>1773</v>
      </c>
      <c r="V70" s="24">
        <f t="shared" si="17"/>
        <v>4602</v>
      </c>
      <c r="W70" s="25">
        <f t="shared" si="18"/>
        <v>28227</v>
      </c>
    </row>
    <row r="71" spans="2:23" x14ac:dyDescent="0.2">
      <c r="C71" s="26"/>
      <c r="D71" s="26"/>
      <c r="E71" s="26"/>
      <c r="F71" s="36" t="s">
        <v>32</v>
      </c>
      <c r="G71" s="36"/>
      <c r="H71" s="36"/>
      <c r="I71" s="36"/>
      <c r="J71" s="27">
        <f>SUM(J18:J70)</f>
        <v>5045200</v>
      </c>
      <c r="K71" s="27">
        <f t="shared" ref="K71:W71" si="19">SUM(K18:K70)</f>
        <v>644471.33999999985</v>
      </c>
      <c r="L71" s="27">
        <f t="shared" si="19"/>
        <v>0</v>
      </c>
      <c r="M71" s="27">
        <f t="shared" si="19"/>
        <v>144797.24</v>
      </c>
      <c r="N71" s="27">
        <f t="shared" si="19"/>
        <v>358209.2</v>
      </c>
      <c r="O71" s="27">
        <f t="shared" si="19"/>
        <v>58019.799999999996</v>
      </c>
      <c r="P71" s="27">
        <f t="shared" si="19"/>
        <v>153374.07999999996</v>
      </c>
      <c r="Q71" s="27">
        <f t="shared" si="19"/>
        <v>357704.68</v>
      </c>
      <c r="R71" s="27">
        <f t="shared" si="19"/>
        <v>3430.9199999999983</v>
      </c>
      <c r="S71" s="27">
        <f t="shared" si="19"/>
        <v>1072105</v>
      </c>
      <c r="T71" s="27">
        <f t="shared" si="19"/>
        <v>5879.12</v>
      </c>
      <c r="U71" s="27">
        <f>SUM(U18:U70)</f>
        <v>951952.70000000007</v>
      </c>
      <c r="V71" s="27">
        <f t="shared" si="19"/>
        <v>773933.68</v>
      </c>
      <c r="W71" s="27">
        <f t="shared" si="19"/>
        <v>4093247.299999998</v>
      </c>
    </row>
  </sheetData>
  <autoFilter ref="B17:W71" xr:uid="{514F6998-474F-436F-8DD9-09AE9104AC1C}"/>
  <sortState xmlns:xlrd2="http://schemas.microsoft.com/office/spreadsheetml/2017/richdata2" ref="B18:W70">
    <sortCondition ref="B18:B70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71:I71"/>
    <mergeCell ref="K14:K16"/>
    <mergeCell ref="L14:L16"/>
    <mergeCell ref="M14:S14"/>
    <mergeCell ref="U14:V14"/>
  </mergeCells>
  <conditionalFormatting sqref="D1:D68 D71:D1048576 D69:E70">
    <cfRule type="duplicateValues" dxfId="2" priority="4"/>
  </conditionalFormatting>
  <conditionalFormatting sqref="D71:D1048576 D1:D68">
    <cfRule type="duplicateValues" dxfId="1" priority="3"/>
  </conditionalFormatting>
  <conditionalFormatting sqref="D69:E70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4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MARZO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Felix Alexander Barrera Cuevas</cp:lastModifiedBy>
  <cp:lastPrinted>2024-02-13T16:15:52Z</cp:lastPrinted>
  <dcterms:created xsi:type="dcterms:W3CDTF">2022-02-17T13:31:29Z</dcterms:created>
  <dcterms:modified xsi:type="dcterms:W3CDTF">2024-03-15T13:35:19Z</dcterms:modified>
</cp:coreProperties>
</file>