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Z:\AÑO 2024\Portal 2024\JULIO 2024\"/>
    </mc:Choice>
  </mc:AlternateContent>
  <xr:revisionPtr revIDLastSave="0" documentId="13_ncr:1_{089B6A1E-6202-4A4E-BFDE-36779538B7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ULIO 2024" sheetId="23" r:id="rId1"/>
    <sheet name="Hoja2" sheetId="11" state="hidden" r:id="rId2"/>
    <sheet name="JULIO 2023 " sheetId="9" state="hidden" r:id="rId3"/>
  </sheets>
  <definedNames>
    <definedName name="_xlnm._FilterDatabase" localSheetId="2" hidden="1">'JULIO 2023 '!$B$18:$T$73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85" i="23" l="1"/>
  <c r="S85" i="23"/>
  <c r="K85" i="23"/>
  <c r="L85" i="23"/>
  <c r="M85" i="23"/>
  <c r="N85" i="23"/>
  <c r="O85" i="23"/>
  <c r="P85" i="23"/>
  <c r="Q85" i="23"/>
  <c r="R85" i="23"/>
  <c r="J85" i="23"/>
  <c r="B77" i="23"/>
  <c r="B65" i="23"/>
  <c r="B57" i="23"/>
  <c r="B51" i="23"/>
  <c r="B45" i="23"/>
  <c r="B34" i="23"/>
  <c r="B20" i="23"/>
  <c r="B21" i="23" s="1"/>
  <c r="B22" i="23" s="1"/>
  <c r="B23" i="23" s="1"/>
  <c r="B24" i="23" s="1"/>
  <c r="B25" i="23" s="1"/>
  <c r="B26" i="23" s="1"/>
  <c r="B27" i="23" s="1"/>
  <c r="B28" i="23" s="1"/>
  <c r="B29" i="23" s="1"/>
  <c r="B30" i="23" s="1"/>
  <c r="B31" i="23" s="1"/>
  <c r="B32" i="23" s="1"/>
  <c r="B19" i="23"/>
  <c r="H85" i="23"/>
  <c r="T55" i="23"/>
  <c r="R55" i="23"/>
  <c r="J55" i="23"/>
  <c r="K55" i="23"/>
  <c r="L55" i="23"/>
  <c r="M55" i="23"/>
  <c r="N55" i="23"/>
  <c r="P55" i="23"/>
  <c r="S55" i="23"/>
  <c r="G85" i="23"/>
  <c r="J84" i="23"/>
  <c r="K84" i="23"/>
  <c r="L84" i="23"/>
  <c r="M84" i="23"/>
  <c r="N84" i="23"/>
  <c r="I85" i="23"/>
  <c r="N83" i="23"/>
  <c r="M83" i="23"/>
  <c r="L83" i="23"/>
  <c r="K83" i="23"/>
  <c r="J83" i="23"/>
  <c r="R83" i="23" s="1"/>
  <c r="T83" i="23" s="1"/>
  <c r="N82" i="23"/>
  <c r="M82" i="23"/>
  <c r="L82" i="23"/>
  <c r="K82" i="23"/>
  <c r="J82" i="23"/>
  <c r="N81" i="23"/>
  <c r="M81" i="23"/>
  <c r="L81" i="23"/>
  <c r="K81" i="23"/>
  <c r="J81" i="23"/>
  <c r="N80" i="23"/>
  <c r="M80" i="23"/>
  <c r="L80" i="23"/>
  <c r="K80" i="23"/>
  <c r="J80" i="23"/>
  <c r="N79" i="23"/>
  <c r="M79" i="23"/>
  <c r="L79" i="23"/>
  <c r="K79" i="23"/>
  <c r="J79" i="23"/>
  <c r="N78" i="23"/>
  <c r="M78" i="23"/>
  <c r="L78" i="23"/>
  <c r="K78" i="23"/>
  <c r="J78" i="23"/>
  <c r="N77" i="23"/>
  <c r="M77" i="23"/>
  <c r="L77" i="23"/>
  <c r="K77" i="23"/>
  <c r="J77" i="23"/>
  <c r="N75" i="23"/>
  <c r="M75" i="23"/>
  <c r="L75" i="23"/>
  <c r="K75" i="23"/>
  <c r="J75" i="23"/>
  <c r="N74" i="23"/>
  <c r="M74" i="23"/>
  <c r="L74" i="23"/>
  <c r="K74" i="23"/>
  <c r="J74" i="23"/>
  <c r="N73" i="23"/>
  <c r="M73" i="23"/>
  <c r="L73" i="23"/>
  <c r="K73" i="23"/>
  <c r="J73" i="23"/>
  <c r="N72" i="23"/>
  <c r="M72" i="23"/>
  <c r="L72" i="23"/>
  <c r="K72" i="23"/>
  <c r="J72" i="23"/>
  <c r="N71" i="23"/>
  <c r="M71" i="23"/>
  <c r="L71" i="23"/>
  <c r="K71" i="23"/>
  <c r="J71" i="23"/>
  <c r="N70" i="23"/>
  <c r="M70" i="23"/>
  <c r="L70" i="23"/>
  <c r="K70" i="23"/>
  <c r="J70" i="23"/>
  <c r="N69" i="23"/>
  <c r="M69" i="23"/>
  <c r="L69" i="23"/>
  <c r="K69" i="23"/>
  <c r="J69" i="23"/>
  <c r="N68" i="23"/>
  <c r="M68" i="23"/>
  <c r="L68" i="23"/>
  <c r="K68" i="23"/>
  <c r="J68" i="23"/>
  <c r="N67" i="23"/>
  <c r="M67" i="23"/>
  <c r="L67" i="23"/>
  <c r="K67" i="23"/>
  <c r="J67" i="23"/>
  <c r="N66" i="23"/>
  <c r="M66" i="23"/>
  <c r="L66" i="23"/>
  <c r="K66" i="23"/>
  <c r="J66" i="23"/>
  <c r="N65" i="23"/>
  <c r="M65" i="23"/>
  <c r="L65" i="23"/>
  <c r="K65" i="23"/>
  <c r="J65" i="23"/>
  <c r="N63" i="23"/>
  <c r="M63" i="23"/>
  <c r="L63" i="23"/>
  <c r="K63" i="23"/>
  <c r="J63" i="23"/>
  <c r="N62" i="23"/>
  <c r="M62" i="23"/>
  <c r="L62" i="23"/>
  <c r="K62" i="23"/>
  <c r="J62" i="23"/>
  <c r="N61" i="23"/>
  <c r="M61" i="23"/>
  <c r="L61" i="23"/>
  <c r="K61" i="23"/>
  <c r="J61" i="23"/>
  <c r="N60" i="23"/>
  <c r="M60" i="23"/>
  <c r="L60" i="23"/>
  <c r="K60" i="23"/>
  <c r="J60" i="23"/>
  <c r="N59" i="23"/>
  <c r="M59" i="23"/>
  <c r="L59" i="23"/>
  <c r="K59" i="23"/>
  <c r="J59" i="23"/>
  <c r="N58" i="23"/>
  <c r="M58" i="23"/>
  <c r="L58" i="23"/>
  <c r="K58" i="23"/>
  <c r="J58" i="23"/>
  <c r="N57" i="23"/>
  <c r="M57" i="23"/>
  <c r="L57" i="23"/>
  <c r="K57" i="23"/>
  <c r="J57" i="23"/>
  <c r="N54" i="23"/>
  <c r="M54" i="23"/>
  <c r="L54" i="23"/>
  <c r="K54" i="23"/>
  <c r="J54" i="23"/>
  <c r="N53" i="23"/>
  <c r="M53" i="23"/>
  <c r="L53" i="23"/>
  <c r="K53" i="23"/>
  <c r="J53" i="23"/>
  <c r="N52" i="23"/>
  <c r="M52" i="23"/>
  <c r="L52" i="23"/>
  <c r="K52" i="23"/>
  <c r="J52" i="23"/>
  <c r="N51" i="23"/>
  <c r="M51" i="23"/>
  <c r="L51" i="23"/>
  <c r="K51" i="23"/>
  <c r="J51" i="23"/>
  <c r="N49" i="23"/>
  <c r="M49" i="23"/>
  <c r="L49" i="23"/>
  <c r="K49" i="23"/>
  <c r="J49" i="23"/>
  <c r="N48" i="23"/>
  <c r="M48" i="23"/>
  <c r="L48" i="23"/>
  <c r="K48" i="23"/>
  <c r="J48" i="23"/>
  <c r="N47" i="23"/>
  <c r="M47" i="23"/>
  <c r="L47" i="23"/>
  <c r="K47" i="23"/>
  <c r="J47" i="23"/>
  <c r="N46" i="23"/>
  <c r="M46" i="23"/>
  <c r="L46" i="23"/>
  <c r="K46" i="23"/>
  <c r="J46" i="23"/>
  <c r="N45" i="23"/>
  <c r="M45" i="23"/>
  <c r="L45" i="23"/>
  <c r="K45" i="23"/>
  <c r="J45" i="23"/>
  <c r="N43" i="23"/>
  <c r="M43" i="23"/>
  <c r="L43" i="23"/>
  <c r="K43" i="23"/>
  <c r="J43" i="23"/>
  <c r="N42" i="23"/>
  <c r="M42" i="23"/>
  <c r="L42" i="23"/>
  <c r="K42" i="23"/>
  <c r="J42" i="23"/>
  <c r="N41" i="23"/>
  <c r="M41" i="23"/>
  <c r="L41" i="23"/>
  <c r="K41" i="23"/>
  <c r="J41" i="23"/>
  <c r="N40" i="23"/>
  <c r="M40" i="23"/>
  <c r="L40" i="23"/>
  <c r="K40" i="23"/>
  <c r="J40" i="23"/>
  <c r="N39" i="23"/>
  <c r="M39" i="23"/>
  <c r="L39" i="23"/>
  <c r="K39" i="23"/>
  <c r="J39" i="23"/>
  <c r="N38" i="23"/>
  <c r="M38" i="23"/>
  <c r="L38" i="23"/>
  <c r="K38" i="23"/>
  <c r="J38" i="23"/>
  <c r="N37" i="23"/>
  <c r="M37" i="23"/>
  <c r="L37" i="23"/>
  <c r="K37" i="23"/>
  <c r="J37" i="23"/>
  <c r="N36" i="23"/>
  <c r="M36" i="23"/>
  <c r="L36" i="23"/>
  <c r="K36" i="23"/>
  <c r="J36" i="23"/>
  <c r="N35" i="23"/>
  <c r="M35" i="23"/>
  <c r="L35" i="23"/>
  <c r="K35" i="23"/>
  <c r="J35" i="23"/>
  <c r="N34" i="23"/>
  <c r="M34" i="23"/>
  <c r="L34" i="23"/>
  <c r="K34" i="23"/>
  <c r="J34" i="23"/>
  <c r="N32" i="23"/>
  <c r="M32" i="23"/>
  <c r="L32" i="23"/>
  <c r="K32" i="23"/>
  <c r="J32" i="23"/>
  <c r="N31" i="23"/>
  <c r="M31" i="23"/>
  <c r="L31" i="23"/>
  <c r="K31" i="23"/>
  <c r="J31" i="23"/>
  <c r="N30" i="23"/>
  <c r="M30" i="23"/>
  <c r="L30" i="23"/>
  <c r="K30" i="23"/>
  <c r="J30" i="23"/>
  <c r="N29" i="23"/>
  <c r="M29" i="23"/>
  <c r="L29" i="23"/>
  <c r="K29" i="23"/>
  <c r="J29" i="23"/>
  <c r="N28" i="23"/>
  <c r="M28" i="23"/>
  <c r="L28" i="23"/>
  <c r="K28" i="23"/>
  <c r="J28" i="23"/>
  <c r="N27" i="23"/>
  <c r="M27" i="23"/>
  <c r="L27" i="23"/>
  <c r="K27" i="23"/>
  <c r="J27" i="23"/>
  <c r="N26" i="23"/>
  <c r="M26" i="23"/>
  <c r="L26" i="23"/>
  <c r="K26" i="23"/>
  <c r="J26" i="23"/>
  <c r="N25" i="23"/>
  <c r="M25" i="23"/>
  <c r="L25" i="23"/>
  <c r="K25" i="23"/>
  <c r="J25" i="23"/>
  <c r="N24" i="23"/>
  <c r="M24" i="23"/>
  <c r="L24" i="23"/>
  <c r="K24" i="23"/>
  <c r="J24" i="23"/>
  <c r="N23" i="23"/>
  <c r="M23" i="23"/>
  <c r="L23" i="23"/>
  <c r="K23" i="23"/>
  <c r="J23" i="23"/>
  <c r="N22" i="23"/>
  <c r="M22" i="23"/>
  <c r="L22" i="23"/>
  <c r="K22" i="23"/>
  <c r="J22" i="23"/>
  <c r="N21" i="23"/>
  <c r="M21" i="23"/>
  <c r="L21" i="23"/>
  <c r="K21" i="23"/>
  <c r="J21" i="23"/>
  <c r="N20" i="23"/>
  <c r="M20" i="23"/>
  <c r="L20" i="23"/>
  <c r="K20" i="23"/>
  <c r="J20" i="23"/>
  <c r="N19" i="23"/>
  <c r="M19" i="23"/>
  <c r="L19" i="23"/>
  <c r="K19" i="23"/>
  <c r="J19" i="23"/>
  <c r="N18" i="23"/>
  <c r="M18" i="23"/>
  <c r="L18" i="23"/>
  <c r="K18" i="23"/>
  <c r="J18" i="23"/>
  <c r="B35" i="23" l="1"/>
  <c r="B36" i="23" s="1"/>
  <c r="B37" i="23" s="1"/>
  <c r="B38" i="23" s="1"/>
  <c r="B39" i="23" s="1"/>
  <c r="B40" i="23" s="1"/>
  <c r="B41" i="23" s="1"/>
  <c r="B42" i="23" s="1"/>
  <c r="B43" i="23" s="1"/>
  <c r="B46" i="23" s="1"/>
  <c r="B47" i="23" s="1"/>
  <c r="B48" i="23" s="1"/>
  <c r="B49" i="23" s="1"/>
  <c r="B52" i="23" s="1"/>
  <c r="B53" i="23" s="1"/>
  <c r="B54" i="23" s="1"/>
  <c r="B55" i="23" s="1"/>
  <c r="B58" i="23" s="1"/>
  <c r="B59" i="23" s="1"/>
  <c r="B60" i="23" s="1"/>
  <c r="B61" i="23" s="1"/>
  <c r="B62" i="23" s="1"/>
  <c r="B63" i="23" s="1"/>
  <c r="B66" i="23" s="1"/>
  <c r="B67" i="23" s="1"/>
  <c r="B68" i="23" s="1"/>
  <c r="B69" i="23" s="1"/>
  <c r="B70" i="23" s="1"/>
  <c r="B71" i="23" s="1"/>
  <c r="B72" i="23" s="1"/>
  <c r="B73" i="23" s="1"/>
  <c r="B74" i="23" s="1"/>
  <c r="B75" i="23" s="1"/>
  <c r="B78" i="23" s="1"/>
  <c r="B79" i="23" s="1"/>
  <c r="B80" i="23" s="1"/>
  <c r="B81" i="23" s="1"/>
  <c r="B82" i="23" s="1"/>
  <c r="B83" i="23" s="1"/>
  <c r="B84" i="23" s="1"/>
  <c r="P84" i="23"/>
  <c r="S84" i="23"/>
  <c r="R84" i="23"/>
  <c r="T84" i="23" s="1"/>
  <c r="P63" i="23"/>
  <c r="R39" i="23"/>
  <c r="T39" i="23" s="1"/>
  <c r="S28" i="23"/>
  <c r="R47" i="23"/>
  <c r="T47" i="23" s="1"/>
  <c r="R57" i="23"/>
  <c r="T57" i="23" s="1"/>
  <c r="S68" i="23"/>
  <c r="R70" i="23"/>
  <c r="T70" i="23" s="1"/>
  <c r="S53" i="23"/>
  <c r="R51" i="23"/>
  <c r="T51" i="23" s="1"/>
  <c r="S51" i="23"/>
  <c r="R25" i="23"/>
  <c r="T25" i="23" s="1"/>
  <c r="S40" i="23"/>
  <c r="S42" i="23"/>
  <c r="R43" i="23"/>
  <c r="T43" i="23" s="1"/>
  <c r="R27" i="23"/>
  <c r="T27" i="23" s="1"/>
  <c r="S65" i="23"/>
  <c r="S24" i="23"/>
  <c r="S45" i="23"/>
  <c r="S25" i="23"/>
  <c r="S48" i="23"/>
  <c r="S43" i="23"/>
  <c r="S66" i="23"/>
  <c r="R21" i="23"/>
  <c r="T21" i="23" s="1"/>
  <c r="R37" i="23"/>
  <c r="T37" i="23" s="1"/>
  <c r="S38" i="23"/>
  <c r="R24" i="23"/>
  <c r="T24" i="23" s="1"/>
  <c r="P36" i="23"/>
  <c r="R54" i="23"/>
  <c r="T54" i="23" s="1"/>
  <c r="P57" i="23"/>
  <c r="S77" i="23"/>
  <c r="R28" i="23"/>
  <c r="T28" i="23" s="1"/>
  <c r="S32" i="23"/>
  <c r="P68" i="23"/>
  <c r="S72" i="23"/>
  <c r="R80" i="23"/>
  <c r="T80" i="23" s="1"/>
  <c r="P46" i="23"/>
  <c r="P52" i="23"/>
  <c r="P60" i="23"/>
  <c r="S54" i="23"/>
  <c r="P83" i="23"/>
  <c r="P35" i="23"/>
  <c r="S71" i="23"/>
  <c r="S83" i="23"/>
  <c r="P80" i="23"/>
  <c r="S20" i="23"/>
  <c r="R49" i="23"/>
  <c r="T49" i="23" s="1"/>
  <c r="R71" i="23"/>
  <c r="T71" i="23" s="1"/>
  <c r="S78" i="23"/>
  <c r="P81" i="23"/>
  <c r="P40" i="23"/>
  <c r="S47" i="23"/>
  <c r="R65" i="23"/>
  <c r="T65" i="23" s="1"/>
  <c r="P74" i="23"/>
  <c r="R81" i="23"/>
  <c r="T81" i="23" s="1"/>
  <c r="S46" i="23"/>
  <c r="S60" i="23"/>
  <c r="S41" i="23"/>
  <c r="P58" i="23"/>
  <c r="S58" i="23"/>
  <c r="R26" i="23"/>
  <c r="T26" i="23" s="1"/>
  <c r="R42" i="23"/>
  <c r="T42" i="23" s="1"/>
  <c r="R45" i="23"/>
  <c r="T45" i="23" s="1"/>
  <c r="S69" i="23"/>
  <c r="P72" i="23"/>
  <c r="R74" i="23"/>
  <c r="T74" i="23" s="1"/>
  <c r="S81" i="23"/>
  <c r="S52" i="23"/>
  <c r="S59" i="23"/>
  <c r="S21" i="23"/>
  <c r="P24" i="23"/>
  <c r="S37" i="23"/>
  <c r="P43" i="23"/>
  <c r="S49" i="23"/>
  <c r="P54" i="23"/>
  <c r="S57" i="23"/>
  <c r="S75" i="23"/>
  <c r="R40" i="23"/>
  <c r="T40" i="23" s="1"/>
  <c r="P22" i="23"/>
  <c r="P73" i="23"/>
  <c r="S79" i="23"/>
  <c r="R53" i="23"/>
  <c r="T53" i="23" s="1"/>
  <c r="S73" i="23"/>
  <c r="P29" i="23"/>
  <c r="R75" i="23"/>
  <c r="T75" i="23" s="1"/>
  <c r="S22" i="23"/>
  <c r="R48" i="23"/>
  <c r="T48" i="23" s="1"/>
  <c r="R20" i="23"/>
  <c r="T20" i="23" s="1"/>
  <c r="S26" i="23"/>
  <c r="P39" i="23"/>
  <c r="P48" i="23"/>
  <c r="P67" i="23"/>
  <c r="S80" i="23"/>
  <c r="S31" i="23"/>
  <c r="R69" i="23"/>
  <c r="T69" i="23" s="1"/>
  <c r="S19" i="23"/>
  <c r="R32" i="23"/>
  <c r="T32" i="23" s="1"/>
  <c r="R58" i="23"/>
  <c r="T58" i="23" s="1"/>
  <c r="R78" i="23"/>
  <c r="T78" i="23" s="1"/>
  <c r="R30" i="23"/>
  <c r="T30" i="23" s="1"/>
  <c r="S39" i="23"/>
  <c r="S67" i="23"/>
  <c r="R72" i="23"/>
  <c r="T72" i="23" s="1"/>
  <c r="S74" i="23"/>
  <c r="P25" i="23"/>
  <c r="P51" i="23"/>
  <c r="R34" i="23"/>
  <c r="T34" i="23" s="1"/>
  <c r="R61" i="23"/>
  <c r="T61" i="23" s="1"/>
  <c r="S34" i="23"/>
  <c r="R38" i="23"/>
  <c r="T38" i="23" s="1"/>
  <c r="P45" i="23"/>
  <c r="R63" i="23"/>
  <c r="T63" i="23" s="1"/>
  <c r="R77" i="23"/>
  <c r="T77" i="23" s="1"/>
  <c r="S82" i="23"/>
  <c r="S27" i="23"/>
  <c r="P23" i="23"/>
  <c r="S30" i="23"/>
  <c r="R36" i="23"/>
  <c r="T36" i="23" s="1"/>
  <c r="P47" i="23"/>
  <c r="S61" i="23"/>
  <c r="R66" i="23"/>
  <c r="T66" i="23" s="1"/>
  <c r="S70" i="23"/>
  <c r="R23" i="23"/>
  <c r="T23" i="23" s="1"/>
  <c r="S36" i="23"/>
  <c r="R52" i="23"/>
  <c r="T52" i="23" s="1"/>
  <c r="S63" i="23"/>
  <c r="P71" i="23"/>
  <c r="R79" i="23"/>
  <c r="T79" i="23" s="1"/>
  <c r="R31" i="23"/>
  <c r="T31" i="23" s="1"/>
  <c r="R60" i="23"/>
  <c r="T60" i="23" s="1"/>
  <c r="P61" i="23"/>
  <c r="R22" i="23"/>
  <c r="T22" i="23" s="1"/>
  <c r="P31" i="23"/>
  <c r="P32" i="23"/>
  <c r="S29" i="23"/>
  <c r="P66" i="23"/>
  <c r="P78" i="23"/>
  <c r="P18" i="23"/>
  <c r="R62" i="23"/>
  <c r="T62" i="23" s="1"/>
  <c r="R73" i="23"/>
  <c r="T73" i="23" s="1"/>
  <c r="P19" i="23"/>
  <c r="S35" i="23"/>
  <c r="R46" i="23"/>
  <c r="T46" i="23" s="1"/>
  <c r="R59" i="23"/>
  <c r="T59" i="23" s="1"/>
  <c r="P62" i="23"/>
  <c r="R19" i="23"/>
  <c r="T19" i="23" s="1"/>
  <c r="P59" i="23"/>
  <c r="P75" i="23"/>
  <c r="R18" i="23"/>
  <c r="P20" i="23"/>
  <c r="P21" i="23"/>
  <c r="P28" i="23"/>
  <c r="P37" i="23"/>
  <c r="S18" i="23"/>
  <c r="P26" i="23"/>
  <c r="P34" i="23"/>
  <c r="P49" i="23"/>
  <c r="S23" i="23"/>
  <c r="R41" i="23"/>
  <c r="T41" i="23" s="1"/>
  <c r="R67" i="23"/>
  <c r="T67" i="23" s="1"/>
  <c r="R68" i="23"/>
  <c r="T68" i="23" s="1"/>
  <c r="R29" i="23"/>
  <c r="T29" i="23" s="1"/>
  <c r="P30" i="23"/>
  <c r="P41" i="23"/>
  <c r="P42" i="23"/>
  <c r="P65" i="23"/>
  <c r="P70" i="23"/>
  <c r="P77" i="23"/>
  <c r="P53" i="23"/>
  <c r="R82" i="23"/>
  <c r="T82" i="23" s="1"/>
  <c r="P82" i="23"/>
  <c r="S62" i="23"/>
  <c r="P27" i="23"/>
  <c r="R35" i="23"/>
  <c r="T35" i="23" s="1"/>
  <c r="P38" i="23"/>
  <c r="P69" i="23"/>
  <c r="P79" i="23"/>
  <c r="T18" i="23" l="1"/>
  <c r="G81" i="9" l="1"/>
  <c r="B78" i="9"/>
  <c r="B79" i="9" s="1"/>
  <c r="B80" i="9" s="1"/>
  <c r="B19" i="9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2" i="9" s="1"/>
  <c r="B43" i="9" s="1"/>
  <c r="B44" i="9" s="1"/>
  <c r="B45" i="9" s="1"/>
  <c r="B46" i="9" s="1"/>
  <c r="B49" i="9" s="1"/>
  <c r="B50" i="9" s="1"/>
  <c r="B51" i="9" s="1"/>
  <c r="B52" i="9" s="1"/>
  <c r="B53" i="9" s="1"/>
  <c r="B54" i="9" s="1"/>
  <c r="B55" i="9" s="1"/>
  <c r="B56" i="9" s="1"/>
  <c r="B59" i="9" s="1"/>
  <c r="B60" i="9" s="1"/>
  <c r="B63" i="9" s="1"/>
  <c r="B64" i="9" s="1"/>
  <c r="B65" i="9" s="1"/>
  <c r="B66" i="9" s="1"/>
  <c r="B67" i="9" s="1"/>
  <c r="B68" i="9" s="1"/>
  <c r="B69" i="9" s="1"/>
  <c r="B72" i="9" s="1"/>
  <c r="B73" i="9" s="1"/>
  <c r="B74" i="9" s="1"/>
  <c r="B75" i="9" s="1"/>
  <c r="J69" i="9"/>
  <c r="K69" i="9"/>
  <c r="L69" i="9"/>
  <c r="M69" i="9"/>
  <c r="N69" i="9"/>
  <c r="Q81" i="9"/>
  <c r="O81" i="9"/>
  <c r="I81" i="9"/>
  <c r="H81" i="9"/>
  <c r="N80" i="9"/>
  <c r="M80" i="9"/>
  <c r="L80" i="9"/>
  <c r="K80" i="9"/>
  <c r="J80" i="9"/>
  <c r="N79" i="9"/>
  <c r="M79" i="9"/>
  <c r="L79" i="9"/>
  <c r="K79" i="9"/>
  <c r="J79" i="9"/>
  <c r="R79" i="9" s="1"/>
  <c r="T79" i="9" s="1"/>
  <c r="AA70" i="9"/>
  <c r="Y70" i="9"/>
  <c r="N78" i="9"/>
  <c r="M78" i="9"/>
  <c r="L78" i="9"/>
  <c r="K78" i="9"/>
  <c r="J78" i="9"/>
  <c r="N77" i="9"/>
  <c r="M77" i="9"/>
  <c r="L77" i="9"/>
  <c r="K77" i="9"/>
  <c r="J77" i="9"/>
  <c r="N75" i="9"/>
  <c r="M75" i="9"/>
  <c r="L75" i="9"/>
  <c r="K75" i="9"/>
  <c r="J75" i="9"/>
  <c r="N74" i="9"/>
  <c r="M74" i="9"/>
  <c r="L74" i="9"/>
  <c r="K74" i="9"/>
  <c r="J74" i="9"/>
  <c r="N73" i="9"/>
  <c r="M73" i="9"/>
  <c r="L73" i="9"/>
  <c r="K73" i="9"/>
  <c r="J73" i="9"/>
  <c r="N72" i="9"/>
  <c r="M72" i="9"/>
  <c r="L72" i="9"/>
  <c r="K72" i="9"/>
  <c r="J72" i="9"/>
  <c r="AA39" i="9"/>
  <c r="Y39" i="9"/>
  <c r="N71" i="9"/>
  <c r="M71" i="9"/>
  <c r="L71" i="9"/>
  <c r="K71" i="9"/>
  <c r="J71" i="9"/>
  <c r="N68" i="9"/>
  <c r="M68" i="9"/>
  <c r="L68" i="9"/>
  <c r="K68" i="9"/>
  <c r="J68" i="9"/>
  <c r="N67" i="9"/>
  <c r="M67" i="9"/>
  <c r="L67" i="9"/>
  <c r="K67" i="9"/>
  <c r="J67" i="9"/>
  <c r="N66" i="9"/>
  <c r="M66" i="9"/>
  <c r="L66" i="9"/>
  <c r="K66" i="9"/>
  <c r="J66" i="9"/>
  <c r="N65" i="9"/>
  <c r="M65" i="9"/>
  <c r="L65" i="9"/>
  <c r="K65" i="9"/>
  <c r="J65" i="9"/>
  <c r="AA52" i="9"/>
  <c r="Y52" i="9"/>
  <c r="N64" i="9"/>
  <c r="M64" i="9"/>
  <c r="L64" i="9"/>
  <c r="K64" i="9"/>
  <c r="J64" i="9"/>
  <c r="N63" i="9"/>
  <c r="M63" i="9"/>
  <c r="L63" i="9"/>
  <c r="K63" i="9"/>
  <c r="J63" i="9"/>
  <c r="N62" i="9"/>
  <c r="M62" i="9"/>
  <c r="L62" i="9"/>
  <c r="K62" i="9"/>
  <c r="J62" i="9"/>
  <c r="N60" i="9"/>
  <c r="M60" i="9"/>
  <c r="L60" i="9"/>
  <c r="K60" i="9"/>
  <c r="J60" i="9"/>
  <c r="N59" i="9"/>
  <c r="M59" i="9"/>
  <c r="L59" i="9"/>
  <c r="K59" i="9"/>
  <c r="J59" i="9"/>
  <c r="N58" i="9"/>
  <c r="M58" i="9"/>
  <c r="L58" i="9"/>
  <c r="K58" i="9"/>
  <c r="J58" i="9"/>
  <c r="N56" i="9"/>
  <c r="M56" i="9"/>
  <c r="L56" i="9"/>
  <c r="K56" i="9"/>
  <c r="J56" i="9"/>
  <c r="N55" i="9"/>
  <c r="M55" i="9"/>
  <c r="L55" i="9"/>
  <c r="K55" i="9"/>
  <c r="J55" i="9"/>
  <c r="N54" i="9"/>
  <c r="M54" i="9"/>
  <c r="L54" i="9"/>
  <c r="K54" i="9"/>
  <c r="J54" i="9"/>
  <c r="AA19" i="9"/>
  <c r="Y19" i="9"/>
  <c r="N53" i="9"/>
  <c r="M53" i="9"/>
  <c r="L53" i="9"/>
  <c r="K53" i="9"/>
  <c r="J53" i="9"/>
  <c r="N52" i="9"/>
  <c r="M52" i="9"/>
  <c r="L52" i="9"/>
  <c r="K52" i="9"/>
  <c r="J52" i="9"/>
  <c r="AA27" i="9"/>
  <c r="Y27" i="9"/>
  <c r="N51" i="9"/>
  <c r="M51" i="9"/>
  <c r="L51" i="9"/>
  <c r="K51" i="9"/>
  <c r="J51" i="9"/>
  <c r="N50" i="9"/>
  <c r="M50" i="9"/>
  <c r="L50" i="9"/>
  <c r="K50" i="9"/>
  <c r="J50" i="9"/>
  <c r="N49" i="9"/>
  <c r="M49" i="9"/>
  <c r="L49" i="9"/>
  <c r="K49" i="9"/>
  <c r="J49" i="9"/>
  <c r="N48" i="9"/>
  <c r="M48" i="9"/>
  <c r="L48" i="9"/>
  <c r="K48" i="9"/>
  <c r="J48" i="9"/>
  <c r="N46" i="9"/>
  <c r="M46" i="9"/>
  <c r="L46" i="9"/>
  <c r="K46" i="9"/>
  <c r="J46" i="9"/>
  <c r="N45" i="9"/>
  <c r="M45" i="9"/>
  <c r="L45" i="9"/>
  <c r="K45" i="9"/>
  <c r="J45" i="9"/>
  <c r="N44" i="9"/>
  <c r="M44" i="9"/>
  <c r="L44" i="9"/>
  <c r="K44" i="9"/>
  <c r="J44" i="9"/>
  <c r="AA41" i="9"/>
  <c r="Z41" i="9" s="1"/>
  <c r="Y41" i="9"/>
  <c r="N43" i="9"/>
  <c r="M43" i="9"/>
  <c r="L43" i="9"/>
  <c r="K43" i="9"/>
  <c r="J43" i="9"/>
  <c r="N42" i="9"/>
  <c r="M42" i="9"/>
  <c r="L42" i="9"/>
  <c r="K42" i="9"/>
  <c r="J42" i="9"/>
  <c r="N41" i="9"/>
  <c r="M41" i="9"/>
  <c r="L41" i="9"/>
  <c r="K41" i="9"/>
  <c r="J41" i="9"/>
  <c r="R41" i="9" s="1"/>
  <c r="T41" i="9" s="1"/>
  <c r="N39" i="9"/>
  <c r="M39" i="9"/>
  <c r="L39" i="9"/>
  <c r="K39" i="9"/>
  <c r="J39" i="9"/>
  <c r="N38" i="9"/>
  <c r="M38" i="9"/>
  <c r="L38" i="9"/>
  <c r="K38" i="9"/>
  <c r="J38" i="9"/>
  <c r="N37" i="9"/>
  <c r="M37" i="9"/>
  <c r="L37" i="9"/>
  <c r="K37" i="9"/>
  <c r="J37" i="9"/>
  <c r="N36" i="9"/>
  <c r="M36" i="9"/>
  <c r="L36" i="9"/>
  <c r="K36" i="9"/>
  <c r="J36" i="9"/>
  <c r="R36" i="9" s="1"/>
  <c r="T36" i="9" s="1"/>
  <c r="N35" i="9"/>
  <c r="M35" i="9"/>
  <c r="L35" i="9"/>
  <c r="K35" i="9"/>
  <c r="J35" i="9"/>
  <c r="N34" i="9"/>
  <c r="M34" i="9"/>
  <c r="L34" i="9"/>
  <c r="K34" i="9"/>
  <c r="J34" i="9"/>
  <c r="N33" i="9"/>
  <c r="M33" i="9"/>
  <c r="L33" i="9"/>
  <c r="K33" i="9"/>
  <c r="J33" i="9"/>
  <c r="N32" i="9"/>
  <c r="M32" i="9"/>
  <c r="L32" i="9"/>
  <c r="K32" i="9"/>
  <c r="J32" i="9"/>
  <c r="R32" i="9" s="1"/>
  <c r="T32" i="9" s="1"/>
  <c r="N31" i="9"/>
  <c r="M31" i="9"/>
  <c r="L31" i="9"/>
  <c r="K31" i="9"/>
  <c r="J31" i="9"/>
  <c r="N30" i="9"/>
  <c r="M30" i="9"/>
  <c r="L30" i="9"/>
  <c r="K30" i="9"/>
  <c r="J30" i="9"/>
  <c r="N29" i="9"/>
  <c r="M29" i="9"/>
  <c r="L29" i="9"/>
  <c r="K29" i="9"/>
  <c r="J29" i="9"/>
  <c r="N28" i="9"/>
  <c r="M28" i="9"/>
  <c r="L28" i="9"/>
  <c r="K28" i="9"/>
  <c r="J28" i="9"/>
  <c r="R28" i="9" s="1"/>
  <c r="T28" i="9" s="1"/>
  <c r="N27" i="9"/>
  <c r="M27" i="9"/>
  <c r="L27" i="9"/>
  <c r="K27" i="9"/>
  <c r="J27" i="9"/>
  <c r="N26" i="9"/>
  <c r="M26" i="9"/>
  <c r="L26" i="9"/>
  <c r="K26" i="9"/>
  <c r="J26" i="9"/>
  <c r="N25" i="9"/>
  <c r="M25" i="9"/>
  <c r="L25" i="9"/>
  <c r="K25" i="9"/>
  <c r="J25" i="9"/>
  <c r="N24" i="9"/>
  <c r="M24" i="9"/>
  <c r="L24" i="9"/>
  <c r="K24" i="9"/>
  <c r="J24" i="9"/>
  <c r="N23" i="9"/>
  <c r="M23" i="9"/>
  <c r="L23" i="9"/>
  <c r="K23" i="9"/>
  <c r="J23" i="9"/>
  <c r="N22" i="9"/>
  <c r="M22" i="9"/>
  <c r="L22" i="9"/>
  <c r="K22" i="9"/>
  <c r="J22" i="9"/>
  <c r="N21" i="9"/>
  <c r="M21" i="9"/>
  <c r="L21" i="9"/>
  <c r="K21" i="9"/>
  <c r="J21" i="9"/>
  <c r="N20" i="9"/>
  <c r="M20" i="9"/>
  <c r="L20" i="9"/>
  <c r="K20" i="9"/>
  <c r="J20" i="9"/>
  <c r="N19" i="9"/>
  <c r="M19" i="9"/>
  <c r="L19" i="9"/>
  <c r="K19" i="9"/>
  <c r="J19" i="9"/>
  <c r="N18" i="9"/>
  <c r="M18" i="9"/>
  <c r="L18" i="9"/>
  <c r="K18" i="9"/>
  <c r="J18" i="9"/>
  <c r="AA17" i="9"/>
  <c r="Y17" i="9"/>
  <c r="Z70" i="9" l="1"/>
  <c r="S69" i="9"/>
  <c r="R54" i="9"/>
  <c r="T54" i="9" s="1"/>
  <c r="R58" i="9"/>
  <c r="T58" i="9" s="1"/>
  <c r="S67" i="9"/>
  <c r="R73" i="9"/>
  <c r="T73" i="9" s="1"/>
  <c r="S77" i="9"/>
  <c r="R69" i="9"/>
  <c r="T69" i="9" s="1"/>
  <c r="P69" i="9"/>
  <c r="R52" i="9"/>
  <c r="T52" i="9" s="1"/>
  <c r="R60" i="9"/>
  <c r="T60" i="9" s="1"/>
  <c r="R46" i="9"/>
  <c r="T46" i="9" s="1"/>
  <c r="S65" i="9"/>
  <c r="R42" i="9"/>
  <c r="T42" i="9" s="1"/>
  <c r="S51" i="9"/>
  <c r="Z27" i="9"/>
  <c r="R26" i="9"/>
  <c r="T26" i="9" s="1"/>
  <c r="R30" i="9"/>
  <c r="T30" i="9" s="1"/>
  <c r="R34" i="9"/>
  <c r="T34" i="9" s="1"/>
  <c r="R38" i="9"/>
  <c r="T38" i="9" s="1"/>
  <c r="S38" i="9"/>
  <c r="Z17" i="9"/>
  <c r="S20" i="9"/>
  <c r="S21" i="9"/>
  <c r="R24" i="9"/>
  <c r="T24" i="9" s="1"/>
  <c r="R51" i="9"/>
  <c r="T51" i="9" s="1"/>
  <c r="S27" i="9"/>
  <c r="S31" i="9"/>
  <c r="S35" i="9"/>
  <c r="P43" i="9"/>
  <c r="S45" i="9"/>
  <c r="R50" i="9"/>
  <c r="T50" i="9" s="1"/>
  <c r="P62" i="9"/>
  <c r="R63" i="9"/>
  <c r="T63" i="9" s="1"/>
  <c r="R66" i="9"/>
  <c r="T66" i="9" s="1"/>
  <c r="S72" i="9"/>
  <c r="R78" i="9"/>
  <c r="T78" i="9" s="1"/>
  <c r="P79" i="9"/>
  <c r="P24" i="9"/>
  <c r="S49" i="9"/>
  <c r="P52" i="9"/>
  <c r="S59" i="9"/>
  <c r="R64" i="9"/>
  <c r="T64" i="9" s="1"/>
  <c r="S74" i="9"/>
  <c r="S80" i="9"/>
  <c r="R19" i="9"/>
  <c r="T19" i="9" s="1"/>
  <c r="R22" i="9"/>
  <c r="T22" i="9" s="1"/>
  <c r="S22" i="9"/>
  <c r="S29" i="9"/>
  <c r="S37" i="9"/>
  <c r="P41" i="9"/>
  <c r="R44" i="9"/>
  <c r="T44" i="9" s="1"/>
  <c r="R48" i="9"/>
  <c r="T48" i="9" s="1"/>
  <c r="S48" i="9"/>
  <c r="R55" i="9"/>
  <c r="T55" i="9" s="1"/>
  <c r="S63" i="9"/>
  <c r="R68" i="9"/>
  <c r="T68" i="9" s="1"/>
  <c r="R75" i="9"/>
  <c r="T75" i="9" s="1"/>
  <c r="S78" i="9"/>
  <c r="P19" i="9"/>
  <c r="M81" i="9"/>
  <c r="P22" i="9"/>
  <c r="S25" i="9"/>
  <c r="S32" i="9"/>
  <c r="P34" i="9"/>
  <c r="P36" i="9"/>
  <c r="P38" i="9"/>
  <c r="S41" i="9"/>
  <c r="R43" i="9"/>
  <c r="T43" i="9" s="1"/>
  <c r="P50" i="9"/>
  <c r="S53" i="9"/>
  <c r="S58" i="9"/>
  <c r="S60" i="9"/>
  <c r="P64" i="9"/>
  <c r="R80" i="9"/>
  <c r="T80" i="9" s="1"/>
  <c r="S23" i="9"/>
  <c r="S30" i="9"/>
  <c r="P32" i="9"/>
  <c r="S39" i="9"/>
  <c r="S42" i="9"/>
  <c r="S43" i="9"/>
  <c r="P44" i="9"/>
  <c r="S46" i="9"/>
  <c r="P49" i="9"/>
  <c r="S54" i="9"/>
  <c r="S56" i="9"/>
  <c r="P58" i="9"/>
  <c r="P60" i="9"/>
  <c r="P66" i="9"/>
  <c r="P68" i="9"/>
  <c r="P73" i="9"/>
  <c r="S75" i="9"/>
  <c r="N81" i="9"/>
  <c r="S24" i="9"/>
  <c r="P26" i="9"/>
  <c r="P28" i="9"/>
  <c r="P30" i="9"/>
  <c r="S33" i="9"/>
  <c r="P46" i="9"/>
  <c r="R49" i="9"/>
  <c r="T49" i="9" s="1"/>
  <c r="S52" i="9"/>
  <c r="Z19" i="9"/>
  <c r="R56" i="9"/>
  <c r="T56" i="9" s="1"/>
  <c r="R62" i="9"/>
  <c r="T62" i="9" s="1"/>
  <c r="R71" i="9"/>
  <c r="T71" i="9" s="1"/>
  <c r="S71" i="9"/>
  <c r="P75" i="9"/>
  <c r="S79" i="9"/>
  <c r="R25" i="9"/>
  <c r="T25" i="9" s="1"/>
  <c r="P25" i="9"/>
  <c r="R65" i="9"/>
  <c r="T65" i="9" s="1"/>
  <c r="P65" i="9"/>
  <c r="K81" i="9"/>
  <c r="R23" i="9"/>
  <c r="T23" i="9" s="1"/>
  <c r="P23" i="9"/>
  <c r="R31" i="9"/>
  <c r="T31" i="9" s="1"/>
  <c r="P31" i="9"/>
  <c r="R39" i="9"/>
  <c r="T39" i="9" s="1"/>
  <c r="P39" i="9"/>
  <c r="P42" i="9"/>
  <c r="R53" i="9"/>
  <c r="T53" i="9" s="1"/>
  <c r="P53" i="9"/>
  <c r="R59" i="9"/>
  <c r="T59" i="9" s="1"/>
  <c r="P59" i="9"/>
  <c r="Z39" i="9"/>
  <c r="L81" i="9"/>
  <c r="R21" i="9"/>
  <c r="T21" i="9" s="1"/>
  <c r="P21" i="9"/>
  <c r="S28" i="9"/>
  <c r="R29" i="9"/>
  <c r="T29" i="9" s="1"/>
  <c r="P29" i="9"/>
  <c r="S36" i="9"/>
  <c r="R37" i="9"/>
  <c r="T37" i="9" s="1"/>
  <c r="P37" i="9"/>
  <c r="S44" i="9"/>
  <c r="R45" i="9"/>
  <c r="T45" i="9" s="1"/>
  <c r="P45" i="9"/>
  <c r="S55" i="9"/>
  <c r="P56" i="9"/>
  <c r="S64" i="9"/>
  <c r="Z52" i="9"/>
  <c r="S68" i="9"/>
  <c r="P71" i="9"/>
  <c r="S73" i="9"/>
  <c r="R74" i="9"/>
  <c r="T74" i="9" s="1"/>
  <c r="P74" i="9"/>
  <c r="R18" i="9"/>
  <c r="T18" i="9" s="1"/>
  <c r="P18" i="9"/>
  <c r="J81" i="9"/>
  <c r="R33" i="9"/>
  <c r="T33" i="9" s="1"/>
  <c r="P33" i="9"/>
  <c r="R77" i="9"/>
  <c r="T77" i="9" s="1"/>
  <c r="P77" i="9"/>
  <c r="S18" i="9"/>
  <c r="P48" i="9"/>
  <c r="S19" i="9"/>
  <c r="R20" i="9"/>
  <c r="T20" i="9" s="1"/>
  <c r="P20" i="9"/>
  <c r="S26" i="9"/>
  <c r="R27" i="9"/>
  <c r="T27" i="9" s="1"/>
  <c r="P27" i="9"/>
  <c r="S34" i="9"/>
  <c r="R35" i="9"/>
  <c r="T35" i="9" s="1"/>
  <c r="P35" i="9"/>
  <c r="S50" i="9"/>
  <c r="P51" i="9"/>
  <c r="P54" i="9"/>
  <c r="P55" i="9"/>
  <c r="S62" i="9"/>
  <c r="P63" i="9"/>
  <c r="S66" i="9"/>
  <c r="R67" i="9"/>
  <c r="T67" i="9" s="1"/>
  <c r="P67" i="9"/>
  <c r="R72" i="9"/>
  <c r="T72" i="9" s="1"/>
  <c r="P72" i="9"/>
  <c r="P78" i="9"/>
  <c r="P80" i="9"/>
  <c r="T81" i="9" l="1"/>
  <c r="S81" i="9"/>
  <c r="R81" i="9"/>
  <c r="P81" i="9"/>
</calcChain>
</file>

<file path=xl/sharedStrings.xml><?xml version="1.0" encoding="utf-8"?>
<sst xmlns="http://schemas.openxmlformats.org/spreadsheetml/2006/main" count="5303" uniqueCount="396">
  <si>
    <t>Dirección de Recursos Humanos</t>
  </si>
  <si>
    <t>No.</t>
  </si>
  <si>
    <t>Nombre</t>
  </si>
  <si>
    <t>Cargo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</si>
  <si>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</si>
  <si>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</si>
  <si>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</si>
  <si>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</si>
  <si>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</si>
  <si>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</si>
  <si>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</si>
  <si>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</si>
  <si>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</si>
  <si>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</si>
  <si>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</si>
  <si>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</si>
  <si>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</si>
  <si>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</si>
  <si>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</si>
  <si>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</si>
  <si>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</si>
  <si>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</si>
  <si>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</si>
  <si>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</si>
  <si>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</si>
  <si>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de Registro, Control y Nómina</t>
  </si>
  <si>
    <t>ALBERTO ISAIAS GARCIA HERNANDEZ</t>
  </si>
  <si>
    <t>ALEJANDRINA MIOLAN CABRERA</t>
  </si>
  <si>
    <t>ANA AURELINA DE LA CRUZ SANTANA</t>
  </si>
  <si>
    <t>ANA FELICIA CEPEDA FELIZ</t>
  </si>
  <si>
    <t>ANNELLY ALTAGRACIA MORA ESOTO</t>
  </si>
  <si>
    <t>ANTONIO ALBERTO DELGADO OLIVO</t>
  </si>
  <si>
    <t>ARIEL RAUL PAYANO REYES</t>
  </si>
  <si>
    <t>ARISMEILY REYES DE LA CRUZ</t>
  </si>
  <si>
    <t>BETANIA CORDERO TIBURCIO</t>
  </si>
  <si>
    <t>BRISANDY EVERTZ NOVAS</t>
  </si>
  <si>
    <t>CARMEN MATA</t>
  </si>
  <si>
    <t>CAROLINE MONTILLA RAMIREZ</t>
  </si>
  <si>
    <t>CATERINA GIANNECCHINI ROSARIO</t>
  </si>
  <si>
    <t>CEFERINA CABRERA FELIZ</t>
  </si>
  <si>
    <t>DALINA SEGURA DE LOS SANTOS</t>
  </si>
  <si>
    <t>DOMINGO ANTONIO SERRANO SANTANA</t>
  </si>
  <si>
    <t>EMILK EUGENIO AQUINO TORIBIO</t>
  </si>
  <si>
    <t>ESTHER DE JESUS LANTIGUA ROJAS</t>
  </si>
  <si>
    <t>FRANCISCO ANTONIO NUÑEZ GUILLEN</t>
  </si>
  <si>
    <t>JACQUELINE VALENZUELA</t>
  </si>
  <si>
    <t>JANE BERNALYS VILLAR DIAZ</t>
  </si>
  <si>
    <t>JHONNY MARCELO DIAZ FRANCISCO</t>
  </si>
  <si>
    <t>JOAN FRANCISCO JIMENEZ</t>
  </si>
  <si>
    <t>JOSE LUIS ESCALANTE JIMENEZ</t>
  </si>
  <si>
    <t>JOSE LUIS REINOSO GUZMAN</t>
  </si>
  <si>
    <t>JOSELYN ALTAGRACIA LARA ABREU</t>
  </si>
  <si>
    <t>JUAN ANTONIO MATOS PEÑA</t>
  </si>
  <si>
    <t>LISARY LAR PORTES</t>
  </si>
  <si>
    <t>LUZ IDANIA MORA LOPEZ</t>
  </si>
  <si>
    <t>MABEL VALDEZ DIONICIO</t>
  </si>
  <si>
    <t>MADELYN MERCEDES PEREZ GUZMAN</t>
  </si>
  <si>
    <t>MAIFER YOMAYRA MENDOZA VILLAR</t>
  </si>
  <si>
    <t>MARIO FERMIN LUNA MARTE</t>
  </si>
  <si>
    <t>MICHAEL LUIS SELMO MARTINEZ</t>
  </si>
  <si>
    <t>OMAR TEJEDA OGANDO</t>
  </si>
  <si>
    <t>ORLENDA ALTAGRACIA DE JESUS SALCEDO</t>
  </si>
  <si>
    <t>RAFELINA ALTAGRACIA LOPEZ</t>
  </si>
  <si>
    <t>RONALD RODRIGUEZ</t>
  </si>
  <si>
    <t>ROSA MARLEN JIMENEZ DE LOS SANTOS</t>
  </si>
  <si>
    <t>SABRINA MARIA RIVAS PEREZ</t>
  </si>
  <si>
    <t>SCAIRON GARCIA ENCARNACION</t>
  </si>
  <si>
    <t>VANESSA PAOLA RODRIGUEZ TORRES</t>
  </si>
  <si>
    <t>VICTOR ROMERO</t>
  </si>
  <si>
    <t>WILMA DIOMARIS FERRERAS FERRERAS</t>
  </si>
  <si>
    <t>SUPERVISOR DE ALMACEN</t>
  </si>
  <si>
    <t>AUXILIAR ADMINISTRATIVO I</t>
  </si>
  <si>
    <t>SOPORTE TECNICO</t>
  </si>
  <si>
    <t>COORDINADOR</t>
  </si>
  <si>
    <t>SECRETARIA  EJECUTIVA</t>
  </si>
  <si>
    <t>SECRETARIA</t>
  </si>
  <si>
    <t>ANALISTA DE CUENTAS POR PAGAR</t>
  </si>
  <si>
    <t>TECNICO ADM</t>
  </si>
  <si>
    <t>ENCARGADO</t>
  </si>
  <si>
    <t>COORDINADOR ADM</t>
  </si>
  <si>
    <t>AUXILIAR DE PUBLICACIONES</t>
  </si>
  <si>
    <t>SOPORTE TÉCNICO INFORMÁTICO</t>
  </si>
  <si>
    <t>TÉCNICO DE CONTABILIDAD</t>
  </si>
  <si>
    <t>SOPORTE TECNICO INFORMATICO</t>
  </si>
  <si>
    <t>ANALISTA DE COMPRAS Y CONTRAT</t>
  </si>
  <si>
    <t>Masc</t>
  </si>
  <si>
    <t>Fem</t>
  </si>
  <si>
    <t>Recinto Eugenio María de Hostos</t>
  </si>
  <si>
    <t>Recinto Emilio Prud´Homme</t>
  </si>
  <si>
    <t>Recinto Félix Evaristo Mejía</t>
  </si>
  <si>
    <t>Recinto Juan Vicente Moscoso</t>
  </si>
  <si>
    <t>Recinto Luis Napoleón Núñez Molina</t>
  </si>
  <si>
    <t>Recinto Urania Montas</t>
  </si>
  <si>
    <t xml:space="preserve">  DEPARTAMENTO DE COMPRAS Y CONTRATACIONES </t>
  </si>
  <si>
    <t xml:space="preserve">  DEPARTAMENTO DE PUBLICACIONES </t>
  </si>
  <si>
    <t xml:space="preserve">  DEPARTAMENTO DE RECLUTAMIENTO Y SELECCION </t>
  </si>
  <si>
    <t xml:space="preserve">  DEPARTAMENTO DE REGISTRO, CONTROL Y NOMINA </t>
  </si>
  <si>
    <t xml:space="preserve">  DEPARTAMENTO JURIDICO  </t>
  </si>
  <si>
    <t xml:space="preserve">  DIRECCION DE RECURSOS HUMANOS </t>
  </si>
  <si>
    <t xml:space="preserve">  DIVISION DE ALMACEN Y SUMINISTRO </t>
  </si>
  <si>
    <t xml:space="preserve">  INSTITUTO SUPERIOR DE FORMACION DOCENTE SALOME UREÑA </t>
  </si>
  <si>
    <t xml:space="preserve">  VICERRECTORIA DE DESARROLLO E INNOVACION  </t>
  </si>
  <si>
    <t xml:space="preserve">  VICERRECTORIA DE INVESTIGACION Y POSTGRADO  </t>
  </si>
  <si>
    <t xml:space="preserve">  OFICINA DE ACCESO A LA INFORMACION  </t>
  </si>
  <si>
    <t xml:space="preserve">  DIVISION DE OPERACIONES TIC </t>
  </si>
  <si>
    <t xml:space="preserve">  DIVISION DE CONTABILIDAD </t>
  </si>
  <si>
    <t xml:space="preserve">  DIVISION DE TESORERIA </t>
  </si>
  <si>
    <t xml:space="preserve">  RECINTO URANIA MONTAS </t>
  </si>
  <si>
    <t xml:space="preserve">  DIRECCION ACADEMICA </t>
  </si>
  <si>
    <t xml:space="preserve">  DIVISION DE AREA ACADEMICAS </t>
  </si>
  <si>
    <t xml:space="preserve">  DIRECCION ADMINISTRATIVA FINANCIERA </t>
  </si>
  <si>
    <t xml:space="preserve">  DIVISION DE RECURSOS HUMANOS </t>
  </si>
  <si>
    <t xml:space="preserve">  DIVISION DE REGISTRO Y DOCUMENTACION ACADEMICA </t>
  </si>
  <si>
    <t xml:space="preserve">  DIVISION DE TECNOLOGIA DE LA INFORMACION Y COMUNICACIONR </t>
  </si>
  <si>
    <t xml:space="preserve">  DIVISION DE AREAS ACADEMICAS </t>
  </si>
  <si>
    <t xml:space="preserve">  DIVISION DE TECNOLOGIAS DE LA INFORMACION Y COMUNICACION </t>
  </si>
  <si>
    <t xml:space="preserve">  DEPARTAMENTO DE BIENESTAR ESTUDIANTIL </t>
  </si>
  <si>
    <t xml:space="preserve">VICERECTORA EJECUTIVA - INTERINO </t>
  </si>
  <si>
    <t>COORDINADO DOCENTE - INTERINO</t>
  </si>
  <si>
    <t>20230425</t>
  </si>
  <si>
    <t>MANUEL DE JESUS CRUZ FERNANDEZ</t>
  </si>
  <si>
    <t>GLADYS IVELISSE GARCIA GUZMAN</t>
  </si>
  <si>
    <t>ANALISTA LEGAL</t>
  </si>
  <si>
    <t>JOSE ELIAS HERNANDEZ FRIAS</t>
  </si>
  <si>
    <t>PROGRAMADOR DE SOFTWARE</t>
  </si>
  <si>
    <t>EDDY ANTONIO ALMONTE ALVAREZ</t>
  </si>
  <si>
    <t>ANALISTA</t>
  </si>
  <si>
    <t>ROSANNY JOSEFINA TAVAREZ ORTEGA</t>
  </si>
  <si>
    <t>ANALISTA DE BIENESTAR ESTUDIAN</t>
  </si>
  <si>
    <t>GIOVANNA ESTELA SALVUCCI MUESES</t>
  </si>
  <si>
    <t>AUXILIAR DE BIBLIOTECA</t>
  </si>
  <si>
    <t>fecha</t>
  </si>
  <si>
    <t>sbase</t>
  </si>
  <si>
    <t>otros ing.</t>
  </si>
  <si>
    <t>totaling</t>
  </si>
  <si>
    <t>AFP</t>
  </si>
  <si>
    <t>ISR</t>
  </si>
  <si>
    <t>SFS</t>
  </si>
  <si>
    <t>DIVISION DE DESARROLLO E IMPLEMENTACION DE SISTEMA</t>
  </si>
  <si>
    <t>DEPARTAMENTO DE BIENESTAR ESTUDIANTIL</t>
  </si>
  <si>
    <t>DIVISION DE RECURSOS PAR EL APRENDISAJE</t>
  </si>
  <si>
    <t xml:space="preserve">DIVISION DE REGISTRO Y DOCUMENTACION ACADEMICA </t>
  </si>
  <si>
    <t>KATHERINE MARIEL MONTERO GONZALEZ</t>
  </si>
  <si>
    <t>LUCIA ACOSTA SANTOS</t>
  </si>
  <si>
    <t>MARKYS FLORENTINO COMAS</t>
  </si>
  <si>
    <t>VICTORIA LENISSA LEBRON GUZMAN</t>
  </si>
  <si>
    <t>DIRECCION DE DESARROLLO PROFESORA</t>
  </si>
  <si>
    <t>VICERRECTORIA DE INVESTIGACION Y POSTGRADO</t>
  </si>
  <si>
    <t>DEPARTAMENTO DE RELACIONES INTERINSTITUCIONALES</t>
  </si>
  <si>
    <t>DEPARTAMENTO DE RECLUTAMIENTO Y SELECCION</t>
  </si>
  <si>
    <t>YESENIA CONSUELO PAULINO ROSA</t>
  </si>
  <si>
    <t>MILAGROS ALTAGRACIA ACOSTA DE LA CRU</t>
  </si>
  <si>
    <t>ROBERTO CARLOS MAYI SANTANA</t>
  </si>
  <si>
    <t>Nómina Personal de Interinato -JULIO  2023</t>
  </si>
  <si>
    <t>A</t>
  </si>
  <si>
    <t>0206</t>
  </si>
  <si>
    <t>01</t>
  </si>
  <si>
    <t>0008</t>
  </si>
  <si>
    <t>18</t>
  </si>
  <si>
    <t>00</t>
  </si>
  <si>
    <t>00000</t>
  </si>
  <si>
    <t>0100</t>
  </si>
  <si>
    <t>100</t>
  </si>
  <si>
    <t>000ADM41</t>
  </si>
  <si>
    <t>SECRETARIA EJECUTIVA</t>
  </si>
  <si>
    <t>INTERINATO ADM JULIO 2023</t>
  </si>
  <si>
    <t>05600969827</t>
  </si>
  <si>
    <t>20230725</t>
  </si>
  <si>
    <t>ISFODOSU</t>
  </si>
  <si>
    <t>101010106</t>
  </si>
  <si>
    <t>CA</t>
  </si>
  <si>
    <t>0000000000</t>
  </si>
  <si>
    <t>98</t>
  </si>
  <si>
    <t>99</t>
  </si>
  <si>
    <t>9999</t>
  </si>
  <si>
    <t>4.4.04</t>
  </si>
  <si>
    <t>2.1.1.2.11</t>
  </si>
  <si>
    <t>0001</t>
  </si>
  <si>
    <t>000ADM42</t>
  </si>
  <si>
    <t>40234182273</t>
  </si>
  <si>
    <t>DEP. RELACIONES INTERINSTITUCIONALES</t>
  </si>
  <si>
    <t>000ADM43</t>
  </si>
  <si>
    <t>40221178847</t>
  </si>
  <si>
    <t>DEP. DE DESEMPEÑO Y CAPACITACION</t>
  </si>
  <si>
    <t>000ADM44</t>
  </si>
  <si>
    <t>40222844157</t>
  </si>
  <si>
    <t>DIRECCION ADMINISTRATIVA FINANCIERA RLNN</t>
  </si>
  <si>
    <t>000ADM45</t>
  </si>
  <si>
    <t>YOESKI VILASECA PANIAGUA</t>
  </si>
  <si>
    <t>AUXILIAR ADMINISTRATIVO</t>
  </si>
  <si>
    <t>01201019666</t>
  </si>
  <si>
    <t>DIRECCION ACADEMICA</t>
  </si>
  <si>
    <t>03</t>
  </si>
  <si>
    <t>0003</t>
  </si>
  <si>
    <t>000ADM01</t>
  </si>
  <si>
    <t>40222674406</t>
  </si>
  <si>
    <t>DIRECCION ACADEMICA RFEM</t>
  </si>
  <si>
    <t>000ADM02</t>
  </si>
  <si>
    <t>01201103577</t>
  </si>
  <si>
    <t>RECINTO URANIA MONTAS ISFODOSU</t>
  </si>
  <si>
    <t>000ADM03</t>
  </si>
  <si>
    <t>00114694177</t>
  </si>
  <si>
    <t>DIVISION DE OPERACIONES TIC</t>
  </si>
  <si>
    <t>000ADM04</t>
  </si>
  <si>
    <t>09300567519</t>
  </si>
  <si>
    <t>DIVISIÓN DE ALMACEN Y SUMINISTRO</t>
  </si>
  <si>
    <t>000ADM05</t>
  </si>
  <si>
    <t>09500170403</t>
  </si>
  <si>
    <t>DIVISION DE REGISTRO Y DOC ACADEMICA RLN</t>
  </si>
  <si>
    <t>000ADM06</t>
  </si>
  <si>
    <t>40222195915</t>
  </si>
  <si>
    <t>000ADM07</t>
  </si>
  <si>
    <t>01201188289</t>
  </si>
  <si>
    <t>DEP. REGISTRO, CONTROL Y NOMINA</t>
  </si>
  <si>
    <t>000ADM08</t>
  </si>
  <si>
    <t>00110163664</t>
  </si>
  <si>
    <t>DIVISION DE RECURSOS HUMANOS REMH</t>
  </si>
  <si>
    <t>000ADM09</t>
  </si>
  <si>
    <t>02301252595</t>
  </si>
  <si>
    <t>DIRECCION ADMINISTRATIVA FINANCIERA RJVM</t>
  </si>
  <si>
    <t>000ADM10</t>
  </si>
  <si>
    <t>40221172329</t>
  </si>
  <si>
    <t>DIVISION DE TESORERIA</t>
  </si>
  <si>
    <t>000ADM12</t>
  </si>
  <si>
    <t>TECNICO DE CONTABILIDAD</t>
  </si>
  <si>
    <t>00115371452</t>
  </si>
  <si>
    <t>DIVISION DE CONTABILIDAD</t>
  </si>
  <si>
    <t>000ADM13</t>
  </si>
  <si>
    <t>00113339667</t>
  </si>
  <si>
    <t>DIRECCION ADMINISTRATIVA FINANCIERA RFEM</t>
  </si>
  <si>
    <t>000ADM14</t>
  </si>
  <si>
    <t>22301320929</t>
  </si>
  <si>
    <t>DEP. DE COMPRAS Y CONTRATACIONES</t>
  </si>
  <si>
    <t>000ADM15</t>
  </si>
  <si>
    <t>07800068053</t>
  </si>
  <si>
    <t>DIRECCION ADMINISTRATIVA FINANCIERA REMH</t>
  </si>
  <si>
    <t>000ADM16</t>
  </si>
  <si>
    <t>22900104427</t>
  </si>
  <si>
    <t>DIVISION DE RECURSOS HUMANOS RFEM</t>
  </si>
  <si>
    <t>000ADM17</t>
  </si>
  <si>
    <t>22300714510</t>
  </si>
  <si>
    <t>DIVISION DE TEC DE LA INFORMAC Y COM RFE</t>
  </si>
  <si>
    <t>000ADM18</t>
  </si>
  <si>
    <t>40209667019</t>
  </si>
  <si>
    <t>DIRECCION DE RECURSOS HUMANOS</t>
  </si>
  <si>
    <t>000ADM19</t>
  </si>
  <si>
    <t>40243232184</t>
  </si>
  <si>
    <t>VIC. DE DESARROLLO E INNOVACION</t>
  </si>
  <si>
    <t>000ADM20</t>
  </si>
  <si>
    <t>00117931360</t>
  </si>
  <si>
    <t>DIVISION DE REGISTRO Y DOC ACADEMICA REM</t>
  </si>
  <si>
    <t>000ADM21</t>
  </si>
  <si>
    <t>00108853789</t>
  </si>
  <si>
    <t>000ADM22</t>
  </si>
  <si>
    <t>22400791384</t>
  </si>
  <si>
    <t>DEP. DE RECLUTAMIENTO Y SELECCION</t>
  </si>
  <si>
    <t>000ADM23</t>
  </si>
  <si>
    <t>40221023282</t>
  </si>
  <si>
    <t>000ADM24</t>
  </si>
  <si>
    <t>MAYRENI FIDELINA ARIAS GERMAN</t>
  </si>
  <si>
    <t>00114463359</t>
  </si>
  <si>
    <t>000ADM25</t>
  </si>
  <si>
    <t>40223125978</t>
  </si>
  <si>
    <t>000ADM26</t>
  </si>
  <si>
    <t>04900638851</t>
  </si>
  <si>
    <t>DIVISION DE REGISTRO Y DOC ACADEMICA RFE</t>
  </si>
  <si>
    <t>000ADM28</t>
  </si>
  <si>
    <t>40224663928</t>
  </si>
  <si>
    <t>VIC. DE INVESTIGACION Y POSTGRADO</t>
  </si>
  <si>
    <t>000ADM30</t>
  </si>
  <si>
    <t>SUPERVISOR DE ALMACEN Y SUMINI</t>
  </si>
  <si>
    <t>00105689202</t>
  </si>
  <si>
    <t>000ADM31</t>
  </si>
  <si>
    <t>00100918622</t>
  </si>
  <si>
    <t>DIVISION DE REGISTRO RFEM</t>
  </si>
  <si>
    <t>000ADM32</t>
  </si>
  <si>
    <t>01201076732</t>
  </si>
  <si>
    <t>DIVISION TECNOLOGIA DE LA INFORMACION Y</t>
  </si>
  <si>
    <t>000ADM33</t>
  </si>
  <si>
    <t>00100102524</t>
  </si>
  <si>
    <t>OFICINA DE ACCESO A LA INFORMACION</t>
  </si>
  <si>
    <t>000ADM34</t>
  </si>
  <si>
    <t>AUXILIAR DE PUBLICACION</t>
  </si>
  <si>
    <t>40233749775</t>
  </si>
  <si>
    <t>000ADM35</t>
  </si>
  <si>
    <t>00117913855</t>
  </si>
  <si>
    <t>DEP. JURIDICO ISFODOSU</t>
  </si>
  <si>
    <t>000ADM36</t>
  </si>
  <si>
    <t>40221876762</t>
  </si>
  <si>
    <t>000ADM37</t>
  </si>
  <si>
    <t>00119261337</t>
  </si>
  <si>
    <t>000ADM38</t>
  </si>
  <si>
    <t>00105703284</t>
  </si>
  <si>
    <t>000ADM39</t>
  </si>
  <si>
    <t>05401238919</t>
  </si>
  <si>
    <t>000ADM40</t>
  </si>
  <si>
    <t>00101050557</t>
  </si>
  <si>
    <t>000ADM46</t>
  </si>
  <si>
    <t>JOSE ERNESTO JIMENEZ CONCEPCION</t>
  </si>
  <si>
    <t>ENCARGADO DEP. FINANCIERO</t>
  </si>
  <si>
    <t>00101403814</t>
  </si>
  <si>
    <t>RECTORIA</t>
  </si>
  <si>
    <t>000ADM47</t>
  </si>
  <si>
    <t>OSCAR MANUEL MARTINEZ VARGAS</t>
  </si>
  <si>
    <t>ENCARGADO DE TECNOLOGÍA</t>
  </si>
  <si>
    <t>02200280192</t>
  </si>
  <si>
    <t>ACADEMICO</t>
  </si>
  <si>
    <t/>
  </si>
  <si>
    <t>D</t>
  </si>
  <si>
    <t>02002000</t>
  </si>
  <si>
    <t>43014945400SEGURIDAD SOCIAL</t>
  </si>
  <si>
    <t>02001000</t>
  </si>
  <si>
    <t>49999998400IMPUESTO SOBRE LA R</t>
  </si>
  <si>
    <t>03007000</t>
  </si>
  <si>
    <t>43014945400APORTE SEG. FAMILIA</t>
  </si>
  <si>
    <t>NERIS ADALGISA ORTEGA GOMEZ</t>
  </si>
  <si>
    <t>ANALISTA DE CONTROL INTERNO</t>
  </si>
  <si>
    <t>DEPARTAMENTO DE FISCALIZACIÓN- ISFODOSU</t>
  </si>
  <si>
    <t>DIVISION DE RECURSOS HUMANOS- REPH</t>
  </si>
  <si>
    <t>ALTAGRACIA MORAIMA CANELA PEREZ</t>
  </si>
  <si>
    <t>ANTONIA ALTAGRACIA MORILLO GUZMAN</t>
  </si>
  <si>
    <t>DIVISION DE REGISTRO LNNM</t>
  </si>
  <si>
    <t xml:space="preserve">DIRECCION ADMINISTRATIVA FINANCIERA </t>
  </si>
  <si>
    <t xml:space="preserve">DIVISION DE ALMACEN Y SUMINISTRO </t>
  </si>
  <si>
    <t xml:space="preserve">OFICINA DE ACCESO A LA INFORMACION  </t>
  </si>
  <si>
    <t xml:space="preserve">DIVISION DE TECNOLOGIAS DE LA INFORMACION Y COMUNICACION </t>
  </si>
  <si>
    <t xml:space="preserve">DIRECCION ACADEMICA </t>
  </si>
  <si>
    <t xml:space="preserve">DIVISION DE AREA ACADEMICAS </t>
  </si>
  <si>
    <t xml:space="preserve">DIVISION DE RECURSOS HUMANOS </t>
  </si>
  <si>
    <t xml:space="preserve">DIVISION DE AREAS ACADEMICAS </t>
  </si>
  <si>
    <t xml:space="preserve">RECINTO URANIA MONTAS </t>
  </si>
  <si>
    <t xml:space="preserve"> DEPARTAMENTO DE BIENESTAR ESTUDIANTIL </t>
  </si>
  <si>
    <t>MAESTRO EDUC SUP ISF</t>
  </si>
  <si>
    <t>CAREN JULISSA CRUZ NUÑEZ</t>
  </si>
  <si>
    <t>CARLOS ARTURO GONZALEZ LARA</t>
  </si>
  <si>
    <t>EFRAIN AMBIORIX LOPEZ TEJEDA</t>
  </si>
  <si>
    <t>EMMANUEL REYES</t>
  </si>
  <si>
    <t>FRANZIZKA PEUKER BECKMANN</t>
  </si>
  <si>
    <t>JOHANNY JONAIRY MERCEDES BERROA</t>
  </si>
  <si>
    <t>JOSE MIGUEL SUERO RICO</t>
  </si>
  <si>
    <t>JUAN FRANCISCO CRUCETA GUTIERREZ</t>
  </si>
  <si>
    <t>KIMBERLEE ESTHER ADAMS</t>
  </si>
  <si>
    <t>LEILANY BALBUENA MARTINEZ</t>
  </si>
  <si>
    <t>LUCIA ALTAGRACIA QUEZADA MENDOZA</t>
  </si>
  <si>
    <t>LUIS ALBERTO MONCION GUZMAN</t>
  </si>
  <si>
    <t>MARIA NELY CALDERON MORA</t>
  </si>
  <si>
    <t>MARIA TRINIDAD ASTWOOD CONTRERAS</t>
  </si>
  <si>
    <t>RUBEN GUILLERMO ZABALA MORETA</t>
  </si>
  <si>
    <t>RUDY HERNANDEZ PUJOLS DIAZ</t>
  </si>
  <si>
    <t>DIRECCION ACADEMICA- RUM</t>
  </si>
  <si>
    <t>DIVISION DE AREAS ACADEMICAS- REMH</t>
  </si>
  <si>
    <t xml:space="preserve"> DIVISION DE AREAS ACADEMICAS- REMH</t>
  </si>
  <si>
    <t>DIRECCION ACADEMICA- RJVM</t>
  </si>
  <si>
    <t>DIVISION DE AREAS ACADEMICAS- RUM</t>
  </si>
  <si>
    <t>DIRECCION ACADEMICA- RLNNM</t>
  </si>
  <si>
    <t>DIVISION DE AREAS ACADEMICAS- RLNNM</t>
  </si>
  <si>
    <t>DIVISION DE AREA ACADEMICAS- REPH</t>
  </si>
  <si>
    <t xml:space="preserve"> DIVISION DE EXTENSION- REMH</t>
  </si>
  <si>
    <t>AMAURY RAFAEL BELTRE GARCIA</t>
  </si>
  <si>
    <t>MAESTRO POR CONTRATO</t>
  </si>
  <si>
    <t>ANTHONY PANIAGUA BERIGUETE</t>
  </si>
  <si>
    <t>DIRECTOR ACADEMICO</t>
  </si>
  <si>
    <t>PATRICIA MIRIEL PAYANO BURET</t>
  </si>
  <si>
    <t>MAESTRO DE EDUC SUPERIOR</t>
  </si>
  <si>
    <t>BLADIMIR ANTONIO CORNELIO</t>
  </si>
  <si>
    <t>JOSE LUIS ABREU SANTOS</t>
  </si>
  <si>
    <t>LUISA MARIA ACOSTA CABA</t>
  </si>
  <si>
    <t>COORDINADOR(A) DOCENTE</t>
  </si>
  <si>
    <t>SANDRA PATRICIA ALVARADO BORDAS</t>
  </si>
  <si>
    <t>DIVISION DE AREA ACADEMIVA - REPH</t>
  </si>
  <si>
    <t>DIRECCION ACADEMICA - RJVM</t>
  </si>
  <si>
    <t>DIRECCION ACADEMICA- RFEM</t>
  </si>
  <si>
    <t>PABLO MODESTO ESPINOSA LEBRON</t>
  </si>
  <si>
    <t>JOSE ENRIQUE JIMENEZ JIMENEZ</t>
  </si>
  <si>
    <t>KIRSIS ARLENNE FELIZ CAVALLO</t>
  </si>
  <si>
    <t>NATALIA ELISA JIMENEZ FELIZ</t>
  </si>
  <si>
    <t>SHEILA NATHALIE ROSARIO CARELA</t>
  </si>
  <si>
    <t>RECEPCIONISTA</t>
  </si>
  <si>
    <t>DIVISION DE EVENTOS Y PROTOCOLO - ISFODOSU</t>
  </si>
  <si>
    <t>DIVISION DE TECNOLOGIA DE LA INFORMACION Y COMUNICACIÓN - REPH</t>
  </si>
  <si>
    <t>DIVISION DE ADMISIONES - REMH</t>
  </si>
  <si>
    <t>DIVISION DE RECURSOS HUMANOS - REPH</t>
  </si>
  <si>
    <t>DIRECCION ACADEMICA - RUM</t>
  </si>
  <si>
    <t>DEPARTAMENTO DE REGISTRO, CONTROL Y NOMINA</t>
  </si>
  <si>
    <t>DEPARTAMENTO JURIDICO-  ISFODOSU</t>
  </si>
  <si>
    <t>DIVISION DE OPERACIONES TIC- ISFODOSU</t>
  </si>
  <si>
    <t>DIVISION DE RECURSOS PARA EL APRENDIZAJE- RFEM</t>
  </si>
  <si>
    <t>VICERRECTORIA DE INVESTIGACION Y POSTGRADO-  ISFODOSU</t>
  </si>
  <si>
    <t>DIRECCION ADMINISTRATIVA FINANCIERA- RUM</t>
  </si>
  <si>
    <t>DIVISION DE DESARROLLO E IMPLEMENTACION DE SISTEMAS- ISFODOSU</t>
  </si>
  <si>
    <t>DEPARTAMENTO DE RECLUTAMIENTO Y SELECCION- ISFODOSU</t>
  </si>
  <si>
    <t>DIRECCION ADMINISTRATIVA FINANCIERA- RFEM</t>
  </si>
  <si>
    <t>MARCEL MENDEZ FORTUNA</t>
  </si>
  <si>
    <t>WENDY ORTIZ</t>
  </si>
  <si>
    <t>VICERRRECTORIA EJECUTIVA - RJVM</t>
  </si>
  <si>
    <t>Nómina Personal de Interinato - JULIO 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</si>
</sst>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 style="thin">
        <color rgb="FF002060"/>
      </right>
      <top style="thin">
        <color theme="8" tint="-0.499984740745262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4">
    <xf numFmtId="0" fontId="0" fillId="0" borderId="0" xfId="0"/>
    <xf numFmtId="164" fontId="2" fillId="0" borderId="0" xfId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11" xfId="0" applyFont="1" applyBorder="1" applyAlignment="1">
      <alignment horizontal="right"/>
    </xf>
    <xf numFmtId="0" fontId="10" fillId="7" borderId="12" xfId="0" applyFont="1" applyFill="1" applyBorder="1"/>
    <xf numFmtId="164" fontId="0" fillId="0" borderId="0" xfId="1" applyFont="1"/>
    <xf numFmtId="164" fontId="7" fillId="0" borderId="0" xfId="1" applyFont="1" applyBorder="1" applyAlignment="1">
      <alignment horizontal="center"/>
    </xf>
    <xf numFmtId="164" fontId="13" fillId="0" borderId="0" xfId="1" applyFont="1" applyAlignment="1">
      <alignment horizontal="center"/>
    </xf>
    <xf numFmtId="0" fontId="10" fillId="7" borderId="7" xfId="0" applyFont="1" applyFill="1" applyBorder="1"/>
    <xf numFmtId="0" fontId="8" fillId="5" borderId="9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164" fontId="6" fillId="4" borderId="8" xfId="1" applyFont="1" applyFill="1" applyBorder="1" applyAlignment="1">
      <alignment horizontal="center" wrapText="1"/>
    </xf>
    <xf numFmtId="164" fontId="6" fillId="4" borderId="9" xfId="1" applyFont="1" applyFill="1" applyBorder="1" applyAlignment="1">
      <alignment horizontal="center" wrapText="1"/>
    </xf>
    <xf numFmtId="164" fontId="10" fillId="4" borderId="9" xfId="1" applyFont="1" applyFill="1" applyBorder="1" applyAlignment="1">
      <alignment horizontal="center" wrapText="1"/>
    </xf>
    <xf numFmtId="164" fontId="6" fillId="4" borderId="10" xfId="1" applyFont="1" applyFill="1" applyBorder="1" applyAlignment="1">
      <alignment horizontal="center" wrapText="1"/>
    </xf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0" fillId="0" borderId="8" xfId="1" applyFont="1" applyBorder="1"/>
    <xf numFmtId="0" fontId="8" fillId="5" borderId="0" xfId="0" applyFont="1" applyFill="1" applyAlignment="1">
      <alignment horizontal="left"/>
    </xf>
    <xf numFmtId="0" fontId="8" fillId="5" borderId="12" xfId="0" applyFont="1" applyFill="1" applyBorder="1" applyAlignment="1">
      <alignment horizontal="left"/>
    </xf>
    <xf numFmtId="0" fontId="10" fillId="7" borderId="0" xfId="0" applyFont="1" applyFill="1"/>
    <xf numFmtId="164" fontId="0" fillId="0" borderId="0" xfId="1" applyFont="1" applyBorder="1"/>
    <xf numFmtId="0" fontId="8" fillId="5" borderId="7" xfId="0" applyFont="1" applyFill="1" applyBorder="1" applyAlignment="1">
      <alignment horizontal="left" vertical="center"/>
    </xf>
    <xf numFmtId="0" fontId="7" fillId="0" borderId="8" xfId="0" applyFont="1" applyBorder="1"/>
    <xf numFmtId="0" fontId="8" fillId="5" borderId="7" xfId="0" applyFont="1" applyFill="1" applyBorder="1" applyAlignment="1">
      <alignment vertical="center"/>
    </xf>
    <xf numFmtId="43" fontId="7" fillId="0" borderId="0" xfId="0" applyNumberFormat="1" applyFont="1"/>
    <xf numFmtId="0" fontId="10" fillId="4" borderId="8" xfId="0" applyFont="1" applyFill="1" applyBorder="1" applyAlignment="1">
      <alignment horizontal="left"/>
    </xf>
    <xf numFmtId="0" fontId="10" fillId="4" borderId="7" xfId="0" applyFont="1" applyFill="1" applyBorder="1"/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8" fillId="5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13" xfId="0" applyFont="1" applyBorder="1" applyAlignment="1">
      <alignment horizontal="center"/>
    </xf>
  </cellXfs>
  <cellStyles count="3">
    <cellStyle name="Millares" xfId="1" builtinId="3"/>
    <cellStyle name="Millares 2" xfId="2" xr:uid="{4797576A-FC7C-4787-A2D9-FD1F15B9DC60}"/>
    <cellStyle name="Normal" xfId="0" builtinId="0"/>
  </cellStyles>
  <dxfs count="6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498512D-9C60-4A86-ACD5-622DA93A11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20021" y="199231"/>
          <a:ext cx="952763" cy="12877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A46CC4-FFF0-4F0A-B7F3-B007DAD19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9834" y="203994"/>
          <a:ext cx="955144" cy="13448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A4B9B-93E6-456F-BC1B-A6F2D331D5F8}">
  <sheetPr>
    <pageSetUpPr fitToPage="1"/>
  </sheetPr>
  <dimension ref="B1:AA90"/>
  <sheetViews>
    <sheetView showGridLines="0" tabSelected="1" topLeftCell="K1" zoomScale="90" zoomScaleNormal="90" zoomScaleSheetLayoutView="85" workbookViewId="0">
      <selection activeCell="X73" sqref="X73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46.42578125" style="25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18" style="5" customWidth="1"/>
    <col min="21" max="21" width="15.140625" style="5" customWidth="1"/>
    <col min="22" max="22" width="31.5703125" style="5" customWidth="1"/>
    <col min="23" max="23" width="22.42578125" style="5" customWidth="1"/>
    <col min="24" max="16384" width="10.85546875" style="5"/>
  </cols>
  <sheetData>
    <row r="1" spans="2:20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0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0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0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0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0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0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0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0" s="44" customFormat="1" ht="18" x14ac:dyDescent="0.25">
      <c r="B10" s="59" t="s">
        <v>0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</row>
    <row r="11" spans="2:20" s="44" customFormat="1" ht="18" customHeight="1" x14ac:dyDescent="0.2">
      <c r="B11" s="60" t="s">
        <v>25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pans="2:20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0" s="44" customFormat="1" ht="15.75" x14ac:dyDescent="0.25">
      <c r="B13" s="61" t="s">
        <v>395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</row>
    <row r="14" spans="2:20" x14ac:dyDescent="0.2">
      <c r="B14" s="62" t="s">
        <v>1</v>
      </c>
      <c r="C14" s="4"/>
      <c r="D14" s="63" t="s">
        <v>2</v>
      </c>
      <c r="E14" s="63" t="s">
        <v>3</v>
      </c>
      <c r="F14" s="64" t="s">
        <v>4</v>
      </c>
      <c r="G14" s="65" t="s">
        <v>5</v>
      </c>
      <c r="H14" s="65" t="s">
        <v>6</v>
      </c>
      <c r="I14" s="65" t="s">
        <v>7</v>
      </c>
      <c r="J14" s="62" t="s">
        <v>8</v>
      </c>
      <c r="K14" s="62"/>
      <c r="L14" s="62"/>
      <c r="M14" s="62"/>
      <c r="N14" s="62"/>
      <c r="O14" s="62"/>
      <c r="P14" s="62"/>
      <c r="Q14" s="28"/>
      <c r="R14" s="66" t="s">
        <v>9</v>
      </c>
      <c r="S14" s="66"/>
      <c r="T14" s="65" t="s">
        <v>10</v>
      </c>
    </row>
    <row r="15" spans="2:20" x14ac:dyDescent="0.2">
      <c r="B15" s="62"/>
      <c r="C15" s="6"/>
      <c r="D15" s="63"/>
      <c r="E15" s="63"/>
      <c r="F15" s="64"/>
      <c r="G15" s="65"/>
      <c r="H15" s="65"/>
      <c r="I15" s="65"/>
      <c r="J15" s="67" t="s">
        <v>11</v>
      </c>
      <c r="K15" s="67"/>
      <c r="L15" s="7"/>
      <c r="M15" s="67" t="s">
        <v>12</v>
      </c>
      <c r="N15" s="67"/>
      <c r="O15" s="68" t="s">
        <v>13</v>
      </c>
      <c r="P15" s="68" t="s">
        <v>14</v>
      </c>
      <c r="Q15" s="68" t="s">
        <v>15</v>
      </c>
      <c r="R15" s="68" t="s">
        <v>16</v>
      </c>
      <c r="S15" s="68" t="s">
        <v>17</v>
      </c>
      <c r="T15" s="65"/>
    </row>
    <row r="16" spans="2:20" s="9" customFormat="1" ht="24" x14ac:dyDescent="0.2">
      <c r="B16" s="62"/>
      <c r="C16" s="8" t="s">
        <v>18</v>
      </c>
      <c r="D16" s="63"/>
      <c r="E16" s="63"/>
      <c r="F16" s="64"/>
      <c r="G16" s="65"/>
      <c r="H16" s="65"/>
      <c r="I16" s="65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68"/>
      <c r="P16" s="68"/>
      <c r="Q16" s="68"/>
      <c r="R16" s="68"/>
      <c r="S16" s="68"/>
      <c r="T16" s="65"/>
    </row>
    <row r="17" spans="2:22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</row>
    <row r="18" spans="2:22" ht="17.25" customHeight="1" x14ac:dyDescent="0.25">
      <c r="B18" s="16">
        <v>1</v>
      </c>
      <c r="C18" s="53" t="s">
        <v>317</v>
      </c>
      <c r="D18" s="18" t="s">
        <v>319</v>
      </c>
      <c r="E18" s="18" t="s">
        <v>316</v>
      </c>
      <c r="F18" s="18" t="s">
        <v>86</v>
      </c>
      <c r="G18" s="20">
        <v>45000</v>
      </c>
      <c r="H18" s="20">
        <v>10179.57</v>
      </c>
      <c r="I18" s="20"/>
      <c r="J18" s="20">
        <f>+G18*2.87%</f>
        <v>1291.5</v>
      </c>
      <c r="K18" s="20">
        <f>G18*7.1%</f>
        <v>3194.9999999999995</v>
      </c>
      <c r="L18" s="20">
        <f>G18*1.15%</f>
        <v>517.5</v>
      </c>
      <c r="M18" s="20">
        <f>+G18*3.04%</f>
        <v>1368</v>
      </c>
      <c r="N18" s="20">
        <f>G18*7.09%</f>
        <v>3190.5</v>
      </c>
      <c r="O18" s="20"/>
      <c r="P18" s="20">
        <f>J18+K18+L18+M18+N18</f>
        <v>9562.5</v>
      </c>
      <c r="Q18" s="20"/>
      <c r="R18" s="20">
        <f>+J18+M18+O18+Q18+H18</f>
        <v>12839.07</v>
      </c>
      <c r="S18" s="20">
        <f>+N18+L18+K18</f>
        <v>6903</v>
      </c>
      <c r="T18" s="21">
        <f>+G18-R18</f>
        <v>32160.93</v>
      </c>
      <c r="U18" s="56"/>
      <c r="V18"/>
    </row>
    <row r="19" spans="2:22" ht="16.5" customHeight="1" x14ac:dyDescent="0.25">
      <c r="B19" s="16">
        <f>1+B18</f>
        <v>2</v>
      </c>
      <c r="C19" s="53" t="s">
        <v>384</v>
      </c>
      <c r="D19" s="54" t="s">
        <v>33</v>
      </c>
      <c r="E19" s="54" t="s">
        <v>71</v>
      </c>
      <c r="F19" s="18" t="s">
        <v>86</v>
      </c>
      <c r="G19" s="20">
        <v>45000</v>
      </c>
      <c r="H19" s="20">
        <v>6309.35</v>
      </c>
      <c r="I19" s="20"/>
      <c r="J19" s="20">
        <f>+G19*2.87%</f>
        <v>1291.5</v>
      </c>
      <c r="K19" s="20">
        <f>G19*7.1%</f>
        <v>3194.9999999999995</v>
      </c>
      <c r="L19" s="20">
        <f>G19*1.15%</f>
        <v>517.5</v>
      </c>
      <c r="M19" s="20">
        <f>+G19*3.04%</f>
        <v>1368</v>
      </c>
      <c r="N19" s="20">
        <f>G19*7.09%</f>
        <v>3190.5</v>
      </c>
      <c r="O19" s="20"/>
      <c r="P19" s="20">
        <f>J19+K19+L19+M19+N19</f>
        <v>9562.5</v>
      </c>
      <c r="Q19" s="20"/>
      <c r="R19" s="20">
        <f>+J19+M19+O19+Q19+H19</f>
        <v>8968.85</v>
      </c>
      <c r="S19" s="20">
        <f>+N19+L19+K19</f>
        <v>6903</v>
      </c>
      <c r="T19" s="21">
        <f>+G19-R19</f>
        <v>36031.15</v>
      </c>
      <c r="U19" s="56"/>
      <c r="V19"/>
    </row>
    <row r="20" spans="2:22" ht="15" customHeight="1" x14ac:dyDescent="0.25">
      <c r="B20" s="16">
        <f t="shared" ref="B20:B54" si="0">1+B19</f>
        <v>3</v>
      </c>
      <c r="C20" s="53" t="s">
        <v>324</v>
      </c>
      <c r="D20" s="18" t="s">
        <v>34</v>
      </c>
      <c r="E20" s="18" t="s">
        <v>73</v>
      </c>
      <c r="F20" s="18" t="s">
        <v>86</v>
      </c>
      <c r="G20" s="20">
        <v>30500</v>
      </c>
      <c r="H20" s="20">
        <v>7174.43</v>
      </c>
      <c r="I20" s="20"/>
      <c r="J20" s="20">
        <f>+G20*2.87%</f>
        <v>875.35</v>
      </c>
      <c r="K20" s="20">
        <f>G20*7.1%</f>
        <v>2165.5</v>
      </c>
      <c r="L20" s="20">
        <f>G20*1.15%</f>
        <v>350.75</v>
      </c>
      <c r="M20" s="20">
        <f>+G20*3.04%</f>
        <v>927.2</v>
      </c>
      <c r="N20" s="20">
        <f>G20*7.09%</f>
        <v>2162.4500000000003</v>
      </c>
      <c r="O20" s="20"/>
      <c r="P20" s="20">
        <f>J20+K20+L20+M20+N20</f>
        <v>6481.25</v>
      </c>
      <c r="Q20" s="20"/>
      <c r="R20" s="20">
        <f>+J20+M20+O20+Q20+H20</f>
        <v>8976.98</v>
      </c>
      <c r="S20" s="20">
        <f>+N20+L20+K20</f>
        <v>4678.7000000000007</v>
      </c>
      <c r="T20" s="21">
        <f>+G20-R20</f>
        <v>21523.02</v>
      </c>
      <c r="U20" s="56"/>
      <c r="V20"/>
    </row>
    <row r="21" spans="2:22" ht="12.75" customHeight="1" x14ac:dyDescent="0.25">
      <c r="B21" s="16">
        <f t="shared" si="0"/>
        <v>4</v>
      </c>
      <c r="C21" s="53" t="s">
        <v>383</v>
      </c>
      <c r="D21" s="54" t="s">
        <v>37</v>
      </c>
      <c r="E21" s="54" t="s">
        <v>71</v>
      </c>
      <c r="F21" s="18" t="s">
        <v>86</v>
      </c>
      <c r="G21" s="20">
        <v>25000</v>
      </c>
      <c r="H21" s="20">
        <v>3741.37</v>
      </c>
      <c r="I21" s="20"/>
      <c r="J21" s="20">
        <f>+G21*2.87%</f>
        <v>717.5</v>
      </c>
      <c r="K21" s="20">
        <f>G21*7.1%</f>
        <v>1774.9999999999998</v>
      </c>
      <c r="L21" s="20">
        <f>G21*1.15%</f>
        <v>287.5</v>
      </c>
      <c r="M21" s="20">
        <f>+G21*3.04%</f>
        <v>760</v>
      </c>
      <c r="N21" s="20">
        <f>G21*7.09%</f>
        <v>1772.5000000000002</v>
      </c>
      <c r="O21" s="20"/>
      <c r="P21" s="20">
        <f>J21+K21+L21+M21+N21</f>
        <v>5312.5</v>
      </c>
      <c r="Q21" s="20"/>
      <c r="R21" s="20">
        <f>+J21+M21+O21+Q21+H21</f>
        <v>5218.87</v>
      </c>
      <c r="S21" s="20">
        <f>+N21+L21+K21</f>
        <v>3835</v>
      </c>
      <c r="T21" s="21">
        <f>+G21-R21</f>
        <v>19781.13</v>
      </c>
      <c r="U21" s="56"/>
      <c r="V21"/>
    </row>
    <row r="22" spans="2:22" ht="12" customHeight="1" x14ac:dyDescent="0.25">
      <c r="B22" s="16">
        <f t="shared" si="0"/>
        <v>5</v>
      </c>
      <c r="C22" s="53" t="s">
        <v>385</v>
      </c>
      <c r="D22" s="54" t="s">
        <v>125</v>
      </c>
      <c r="E22" s="54" t="s">
        <v>126</v>
      </c>
      <c r="F22" s="18" t="s">
        <v>85</v>
      </c>
      <c r="G22" s="20">
        <v>25000</v>
      </c>
      <c r="H22" s="20">
        <v>5239.84</v>
      </c>
      <c r="I22" s="20"/>
      <c r="J22" s="20">
        <f>+G22*2.87%</f>
        <v>717.5</v>
      </c>
      <c r="K22" s="20">
        <f>G22*7.1%</f>
        <v>1774.9999999999998</v>
      </c>
      <c r="L22" s="20">
        <f>G22*1.15%</f>
        <v>287.5</v>
      </c>
      <c r="M22" s="20">
        <f>+G22*3.04%</f>
        <v>760</v>
      </c>
      <c r="N22" s="20">
        <f>G22*7.09%</f>
        <v>1772.5000000000002</v>
      </c>
      <c r="O22" s="20"/>
      <c r="P22" s="20">
        <f>J22+K22+L22+M22+N22</f>
        <v>5312.5</v>
      </c>
      <c r="Q22" s="20"/>
      <c r="R22" s="20">
        <f>+J22+M22+O22+Q22+H22</f>
        <v>6717.34</v>
      </c>
      <c r="S22" s="20">
        <f>+N22+L22+K22</f>
        <v>3835</v>
      </c>
      <c r="T22" s="21">
        <f>+G22-R22</f>
        <v>18282.66</v>
      </c>
      <c r="U22" s="56"/>
      <c r="V22"/>
    </row>
    <row r="23" spans="2:22" ht="15" customHeight="1" x14ac:dyDescent="0.25">
      <c r="B23" s="16">
        <f t="shared" si="0"/>
        <v>6</v>
      </c>
      <c r="C23" s="55" t="s">
        <v>104</v>
      </c>
      <c r="D23" s="18" t="s">
        <v>42</v>
      </c>
      <c r="E23" s="18" t="s">
        <v>72</v>
      </c>
      <c r="F23" s="18" t="s">
        <v>85</v>
      </c>
      <c r="G23" s="20">
        <v>63000</v>
      </c>
      <c r="H23" s="20">
        <v>13497.54</v>
      </c>
      <c r="I23" s="20"/>
      <c r="J23" s="20">
        <f>+G23*2.87%</f>
        <v>1808.1</v>
      </c>
      <c r="K23" s="20">
        <f>G23*7.1%</f>
        <v>4473</v>
      </c>
      <c r="L23" s="20">
        <f>G23*1.15%</f>
        <v>724.5</v>
      </c>
      <c r="M23" s="20">
        <f>+G23*3.04%</f>
        <v>1915.2</v>
      </c>
      <c r="N23" s="20">
        <f>G23*7.09%</f>
        <v>4466.7000000000007</v>
      </c>
      <c r="O23" s="20"/>
      <c r="P23" s="20">
        <f>J23+K23+L23+M23+N23</f>
        <v>13387.500000000002</v>
      </c>
      <c r="Q23" s="20"/>
      <c r="R23" s="20">
        <f>+J23+M23+O23+Q23+H23</f>
        <v>17220.84</v>
      </c>
      <c r="S23" s="20">
        <f>+N23+L23+K23</f>
        <v>9664.2000000000007</v>
      </c>
      <c r="T23" s="21">
        <f>+G23-R23</f>
        <v>45779.16</v>
      </c>
      <c r="U23" s="56"/>
      <c r="V23"/>
    </row>
    <row r="24" spans="2:22" ht="15" customHeight="1" x14ac:dyDescent="0.25">
      <c r="B24" s="16">
        <f t="shared" si="0"/>
        <v>7</v>
      </c>
      <c r="C24" s="55" t="s">
        <v>97</v>
      </c>
      <c r="D24" s="18" t="s">
        <v>121</v>
      </c>
      <c r="E24" s="18" t="s">
        <v>122</v>
      </c>
      <c r="F24" s="18" t="s">
        <v>86</v>
      </c>
      <c r="G24" s="20">
        <v>15000</v>
      </c>
      <c r="H24" s="20">
        <v>3443.81</v>
      </c>
      <c r="I24" s="20"/>
      <c r="J24" s="20">
        <f>+G24*2.87%</f>
        <v>430.5</v>
      </c>
      <c r="K24" s="20">
        <f>G24*7.1%</f>
        <v>1065</v>
      </c>
      <c r="L24" s="20">
        <f>G24*1.15%</f>
        <v>172.5</v>
      </c>
      <c r="M24" s="20">
        <f>+G24*3.04%</f>
        <v>456</v>
      </c>
      <c r="N24" s="20">
        <f>G24*7.09%</f>
        <v>1063.5</v>
      </c>
      <c r="O24" s="20"/>
      <c r="P24" s="20">
        <f>J24+K24+L24+M24+N24</f>
        <v>3187.5</v>
      </c>
      <c r="Q24" s="20"/>
      <c r="R24" s="20">
        <f>+J24+M24+O24+Q24+H24</f>
        <v>4330.3099999999995</v>
      </c>
      <c r="S24" s="20">
        <f>+N24+L24+K24</f>
        <v>2301</v>
      </c>
      <c r="T24" s="21">
        <f>+G24-R24</f>
        <v>10669.69</v>
      </c>
      <c r="U24" s="56"/>
      <c r="V24"/>
    </row>
    <row r="25" spans="2:22" ht="15" customHeight="1" x14ac:dyDescent="0.25">
      <c r="B25" s="16">
        <f t="shared" si="0"/>
        <v>8</v>
      </c>
      <c r="C25" s="53" t="s">
        <v>323</v>
      </c>
      <c r="D25" s="18" t="s">
        <v>47</v>
      </c>
      <c r="E25" s="18" t="s">
        <v>77</v>
      </c>
      <c r="F25" s="18" t="s">
        <v>85</v>
      </c>
      <c r="G25" s="20">
        <v>38250</v>
      </c>
      <c r="H25" s="20">
        <v>7652.2</v>
      </c>
      <c r="I25" s="20"/>
      <c r="J25" s="20">
        <f>+G25*2.87%</f>
        <v>1097.7750000000001</v>
      </c>
      <c r="K25" s="20">
        <f>G25*7.1%</f>
        <v>2715.7499999999995</v>
      </c>
      <c r="L25" s="20">
        <f>G25*1.15%</f>
        <v>439.875</v>
      </c>
      <c r="M25" s="20">
        <f>+G25*3.04%</f>
        <v>1162.8</v>
      </c>
      <c r="N25" s="20">
        <f>G25*7.09%</f>
        <v>2711.9250000000002</v>
      </c>
      <c r="O25" s="20"/>
      <c r="P25" s="20">
        <f>J25+K25+L25+M25+N25</f>
        <v>8128.125</v>
      </c>
      <c r="Q25" s="20"/>
      <c r="R25" s="20">
        <f>+J25+M25+O25+Q25+H25</f>
        <v>9912.7749999999996</v>
      </c>
      <c r="S25" s="20">
        <f>+N25+L25+K25</f>
        <v>5867.5499999999993</v>
      </c>
      <c r="T25" s="21">
        <f>+G25-R25</f>
        <v>28337.224999999999</v>
      </c>
      <c r="U25" s="56"/>
      <c r="V25"/>
    </row>
    <row r="26" spans="2:22" ht="12" customHeight="1" x14ac:dyDescent="0.25">
      <c r="B26" s="16">
        <f t="shared" si="0"/>
        <v>9</v>
      </c>
      <c r="C26" s="53" t="s">
        <v>378</v>
      </c>
      <c r="D26" s="18" t="s">
        <v>374</v>
      </c>
      <c r="E26" s="18" t="s">
        <v>377</v>
      </c>
      <c r="F26" s="18" t="s">
        <v>86</v>
      </c>
      <c r="G26" s="20">
        <v>15000</v>
      </c>
      <c r="H26" s="20">
        <v>891.01</v>
      </c>
      <c r="I26" s="20"/>
      <c r="J26" s="20">
        <f>+G26*2.87%</f>
        <v>430.5</v>
      </c>
      <c r="K26" s="20">
        <f>G26*7.1%</f>
        <v>1065</v>
      </c>
      <c r="L26" s="20">
        <f>G26*1.15%</f>
        <v>172.5</v>
      </c>
      <c r="M26" s="20">
        <f>+G26*3.04%</f>
        <v>456</v>
      </c>
      <c r="N26" s="20">
        <f>G26*7.09%</f>
        <v>1063.5</v>
      </c>
      <c r="O26" s="20"/>
      <c r="P26" s="20">
        <f>J26+K26+L26+M26+N26</f>
        <v>3187.5</v>
      </c>
      <c r="Q26" s="20"/>
      <c r="R26" s="20">
        <f>+J26+M26+O26+Q26+H26</f>
        <v>1777.51</v>
      </c>
      <c r="S26" s="20">
        <f>+N26+L26+K26</f>
        <v>2301</v>
      </c>
      <c r="T26" s="21">
        <f>+G26-R26</f>
        <v>13222.49</v>
      </c>
      <c r="U26" s="56"/>
      <c r="V26"/>
    </row>
    <row r="27" spans="2:22" ht="15" customHeight="1" x14ac:dyDescent="0.25">
      <c r="B27" s="16">
        <f t="shared" si="0"/>
        <v>10</v>
      </c>
      <c r="C27" s="53" t="s">
        <v>387</v>
      </c>
      <c r="D27" s="54" t="s">
        <v>55</v>
      </c>
      <c r="E27" s="54" t="s">
        <v>79</v>
      </c>
      <c r="F27" s="18" t="s">
        <v>86</v>
      </c>
      <c r="G27" s="20">
        <v>35000</v>
      </c>
      <c r="H27" s="20">
        <v>8232.94</v>
      </c>
      <c r="I27" s="20"/>
      <c r="J27" s="20">
        <f>+G27*2.87%</f>
        <v>1004.5</v>
      </c>
      <c r="K27" s="20">
        <f>G27*7.1%</f>
        <v>2485</v>
      </c>
      <c r="L27" s="20">
        <f>G27*1.15%</f>
        <v>402.5</v>
      </c>
      <c r="M27" s="20">
        <f>+G27*3.04%</f>
        <v>1064</v>
      </c>
      <c r="N27" s="20">
        <f>G27*7.09%</f>
        <v>2481.5</v>
      </c>
      <c r="O27" s="20"/>
      <c r="P27" s="20">
        <f>J27+K27+L27+M27+N27</f>
        <v>7437.5</v>
      </c>
      <c r="Q27" s="20"/>
      <c r="R27" s="20">
        <f>+J27+M27+O27+Q27+H27</f>
        <v>10301.44</v>
      </c>
      <c r="S27" s="20">
        <f>+N27+L27+K27</f>
        <v>5369</v>
      </c>
      <c r="T27" s="21">
        <f>+G27-R27</f>
        <v>24698.559999999998</v>
      </c>
      <c r="U27" s="56"/>
      <c r="V27"/>
    </row>
    <row r="28" spans="2:22" ht="15" customHeight="1" x14ac:dyDescent="0.25">
      <c r="B28" s="16">
        <f t="shared" si="0"/>
        <v>11</v>
      </c>
      <c r="C28" s="55" t="s">
        <v>104</v>
      </c>
      <c r="D28" s="18" t="s">
        <v>59</v>
      </c>
      <c r="E28" s="18" t="s">
        <v>81</v>
      </c>
      <c r="F28" s="18" t="s">
        <v>85</v>
      </c>
      <c r="G28" s="20">
        <v>40000</v>
      </c>
      <c r="H28" s="20">
        <v>7899.19</v>
      </c>
      <c r="I28" s="20"/>
      <c r="J28" s="20">
        <f>+G28*2.87%</f>
        <v>1148</v>
      </c>
      <c r="K28" s="20">
        <f>G28*7.1%</f>
        <v>2839.9999999999995</v>
      </c>
      <c r="L28" s="20">
        <f>G28*1.15%</f>
        <v>460</v>
      </c>
      <c r="M28" s="20">
        <f>+G28*3.04%</f>
        <v>1216</v>
      </c>
      <c r="N28" s="20">
        <f>G28*7.09%</f>
        <v>2836</v>
      </c>
      <c r="O28" s="20"/>
      <c r="P28" s="20">
        <f>J28+K28+L28+M28+N28</f>
        <v>8500</v>
      </c>
      <c r="Q28" s="20"/>
      <c r="R28" s="20">
        <f>+J28+M28+O28+Q28+H28</f>
        <v>10263.189999999999</v>
      </c>
      <c r="S28" s="20">
        <f>+N28+L28+K28</f>
        <v>6136</v>
      </c>
      <c r="T28" s="21">
        <f>+G28-R28</f>
        <v>29736.81</v>
      </c>
      <c r="U28" s="56"/>
      <c r="V28"/>
    </row>
    <row r="29" spans="2:22" ht="15" x14ac:dyDescent="0.25">
      <c r="B29" s="16">
        <f t="shared" si="0"/>
        <v>12</v>
      </c>
      <c r="C29" s="53" t="s">
        <v>244</v>
      </c>
      <c r="D29" s="54" t="s">
        <v>362</v>
      </c>
      <c r="E29" s="54" t="s">
        <v>126</v>
      </c>
      <c r="F29" s="18" t="s">
        <v>86</v>
      </c>
      <c r="G29" s="20">
        <v>40000</v>
      </c>
      <c r="H29" s="20">
        <v>9324.43</v>
      </c>
      <c r="I29" s="20"/>
      <c r="J29" s="20">
        <f>+G29*2.87%</f>
        <v>1148</v>
      </c>
      <c r="K29" s="20">
        <f>G29*7.1%</f>
        <v>2839.9999999999995</v>
      </c>
      <c r="L29" s="20">
        <f>G29*1.15%</f>
        <v>460</v>
      </c>
      <c r="M29" s="20">
        <f>+G29*3.04%</f>
        <v>1216</v>
      </c>
      <c r="N29" s="20">
        <f>G29*7.09%</f>
        <v>2836</v>
      </c>
      <c r="O29" s="20"/>
      <c r="P29" s="20">
        <f>J29+K29+L29+M29+N29</f>
        <v>8500</v>
      </c>
      <c r="Q29" s="20"/>
      <c r="R29" s="20">
        <f>+J29+M29+O29+Q29+H29</f>
        <v>11688.43</v>
      </c>
      <c r="S29" s="20">
        <f>+N29+L29+K29</f>
        <v>6136</v>
      </c>
      <c r="T29" s="21">
        <f>+G29-R29</f>
        <v>28311.57</v>
      </c>
      <c r="U29" s="56"/>
      <c r="V29"/>
    </row>
    <row r="30" spans="2:22" ht="15" customHeight="1" x14ac:dyDescent="0.25">
      <c r="B30" s="16">
        <f t="shared" si="0"/>
        <v>13</v>
      </c>
      <c r="C30" s="53" t="s">
        <v>389</v>
      </c>
      <c r="D30" s="54" t="s">
        <v>152</v>
      </c>
      <c r="E30" s="54" t="s">
        <v>124</v>
      </c>
      <c r="F30" s="18" t="s">
        <v>85</v>
      </c>
      <c r="G30" s="20">
        <v>25000</v>
      </c>
      <c r="H30" s="20">
        <v>5325.61</v>
      </c>
      <c r="I30" s="20"/>
      <c r="J30" s="20">
        <f>+G30*2.87%</f>
        <v>717.5</v>
      </c>
      <c r="K30" s="20">
        <f>G30*7.1%</f>
        <v>1774.9999999999998</v>
      </c>
      <c r="L30" s="20">
        <f>G30*1.15%</f>
        <v>287.5</v>
      </c>
      <c r="M30" s="20">
        <f>+G30*3.04%</f>
        <v>760</v>
      </c>
      <c r="N30" s="20">
        <f>G30*7.09%</f>
        <v>1772.5000000000002</v>
      </c>
      <c r="O30" s="20"/>
      <c r="P30" s="20">
        <f>J30+K30+L30+M30+N30</f>
        <v>5312.5</v>
      </c>
      <c r="Q30" s="20"/>
      <c r="R30" s="20">
        <f>+J30+M30+O30+Q30+H30</f>
        <v>6803.11</v>
      </c>
      <c r="S30" s="20">
        <f>+N30+L30+K30</f>
        <v>3835</v>
      </c>
      <c r="T30" s="21">
        <f>+G30-R30</f>
        <v>18196.89</v>
      </c>
      <c r="U30" s="56"/>
      <c r="V30"/>
    </row>
    <row r="31" spans="2:22" ht="15" x14ac:dyDescent="0.25">
      <c r="B31" s="16">
        <f t="shared" si="0"/>
        <v>14</v>
      </c>
      <c r="C31" s="53" t="s">
        <v>105</v>
      </c>
      <c r="D31" s="18" t="s">
        <v>63</v>
      </c>
      <c r="E31" s="18" t="s">
        <v>82</v>
      </c>
      <c r="F31" s="18" t="s">
        <v>85</v>
      </c>
      <c r="G31" s="20">
        <v>43470</v>
      </c>
      <c r="H31" s="20">
        <v>8388.93</v>
      </c>
      <c r="I31" s="20"/>
      <c r="J31" s="20">
        <f>+G31*2.87%</f>
        <v>1247.5889999999999</v>
      </c>
      <c r="K31" s="20">
        <f>G31*7.1%</f>
        <v>3086.37</v>
      </c>
      <c r="L31" s="20">
        <f>G31*1.15%</f>
        <v>499.90499999999997</v>
      </c>
      <c r="M31" s="20">
        <f>+G31*3.04%</f>
        <v>1321.4880000000001</v>
      </c>
      <c r="N31" s="20">
        <f>G31*7.09%</f>
        <v>3082.0230000000001</v>
      </c>
      <c r="O31" s="20"/>
      <c r="P31" s="20">
        <f>J31+K31+L31+M31+N31</f>
        <v>9237.375</v>
      </c>
      <c r="Q31" s="20"/>
      <c r="R31" s="20">
        <f>+J31+M31+O31+Q31+H31</f>
        <v>10958.007000000001</v>
      </c>
      <c r="S31" s="20">
        <f>+N31+L31+K31</f>
        <v>6668.2979999999998</v>
      </c>
      <c r="T31" s="21">
        <f>+G31-R31</f>
        <v>32511.992999999999</v>
      </c>
      <c r="U31" s="56"/>
      <c r="V31"/>
    </row>
    <row r="32" spans="2:22" ht="12.75" customHeight="1" x14ac:dyDescent="0.25">
      <c r="B32" s="16">
        <f t="shared" si="0"/>
        <v>15</v>
      </c>
      <c r="C32" s="53" t="s">
        <v>390</v>
      </c>
      <c r="D32" s="54" t="s">
        <v>145</v>
      </c>
      <c r="E32" s="54" t="s">
        <v>71</v>
      </c>
      <c r="F32" s="18"/>
      <c r="G32" s="20">
        <v>15500</v>
      </c>
      <c r="H32" s="20">
        <v>2644.12</v>
      </c>
      <c r="I32" s="20"/>
      <c r="J32" s="20">
        <f>+G32*2.87%</f>
        <v>444.85</v>
      </c>
      <c r="K32" s="20">
        <f>G32*7.1%</f>
        <v>1100.5</v>
      </c>
      <c r="L32" s="20">
        <f>G32*1.15%</f>
        <v>178.25</v>
      </c>
      <c r="M32" s="20">
        <f>+G32*3.04%</f>
        <v>471.2</v>
      </c>
      <c r="N32" s="20">
        <f>G32*7.09%</f>
        <v>1098.95</v>
      </c>
      <c r="O32" s="20"/>
      <c r="P32" s="20">
        <f>J32+K32+L32+M32+N32</f>
        <v>3293.75</v>
      </c>
      <c r="Q32" s="20"/>
      <c r="R32" s="20">
        <f>+J32+M32+O32+Q32+H32</f>
        <v>3560.17</v>
      </c>
      <c r="S32" s="20">
        <f>+N32+L32+K32</f>
        <v>2377.6999999999998</v>
      </c>
      <c r="T32" s="21">
        <f>+G32-R32</f>
        <v>11939.83</v>
      </c>
      <c r="U32" s="56"/>
      <c r="V32"/>
    </row>
    <row r="33" spans="2:22" ht="15" x14ac:dyDescent="0.25">
      <c r="B33" s="37"/>
      <c r="C33" s="57" t="s">
        <v>88</v>
      </c>
      <c r="D33" s="37"/>
      <c r="E33" s="37"/>
      <c r="F33" s="38"/>
      <c r="G33" s="40"/>
      <c r="H33" s="40"/>
      <c r="I33" s="40"/>
      <c r="J33" s="40"/>
      <c r="K33" s="40"/>
      <c r="L33" s="41"/>
      <c r="M33" s="40"/>
      <c r="N33" s="40"/>
      <c r="O33" s="41"/>
      <c r="P33" s="41"/>
      <c r="Q33" s="41"/>
      <c r="R33" s="41"/>
      <c r="S33" s="41"/>
      <c r="T33" s="42"/>
      <c r="U33" s="56"/>
      <c r="V33"/>
    </row>
    <row r="34" spans="2:22" ht="15" customHeight="1" x14ac:dyDescent="0.25">
      <c r="B34" s="16">
        <f>1+B32</f>
        <v>16</v>
      </c>
      <c r="C34" s="17" t="s">
        <v>356</v>
      </c>
      <c r="D34" s="18" t="s">
        <v>333</v>
      </c>
      <c r="E34" s="18" t="s">
        <v>332</v>
      </c>
      <c r="F34" s="18" t="s">
        <v>86</v>
      </c>
      <c r="G34" s="20">
        <v>10000</v>
      </c>
      <c r="H34" s="20">
        <v>2352.3200000000002</v>
      </c>
      <c r="I34" s="20"/>
      <c r="J34" s="20">
        <f>+G34*2.87%</f>
        <v>287</v>
      </c>
      <c r="K34" s="20">
        <f>G34*7.1%</f>
        <v>709.99999999999989</v>
      </c>
      <c r="L34" s="20">
        <f>G34*1.15%</f>
        <v>115</v>
      </c>
      <c r="M34" s="20">
        <f>+G34*3.04%</f>
        <v>304</v>
      </c>
      <c r="N34" s="20">
        <f>G34*7.09%</f>
        <v>709</v>
      </c>
      <c r="O34" s="20">
        <v>3430.92</v>
      </c>
      <c r="P34" s="20">
        <f>J34+K34+L34+M34+N34</f>
        <v>2125</v>
      </c>
      <c r="Q34" s="20"/>
      <c r="R34" s="20">
        <f>+J34+M34+O34+Q34+H34</f>
        <v>6374.24</v>
      </c>
      <c r="S34" s="20">
        <f>+N34+L34+K34</f>
        <v>1534</v>
      </c>
      <c r="T34" s="21">
        <f>+G34-R34</f>
        <v>3625.76</v>
      </c>
      <c r="U34" s="56"/>
      <c r="V34"/>
    </row>
    <row r="35" spans="2:22" ht="15" customHeight="1" x14ac:dyDescent="0.25">
      <c r="B35" s="16">
        <f t="shared" si="0"/>
        <v>17</v>
      </c>
      <c r="C35" s="17" t="s">
        <v>379</v>
      </c>
      <c r="D35" s="18" t="s">
        <v>373</v>
      </c>
      <c r="E35" s="18" t="s">
        <v>83</v>
      </c>
      <c r="F35" s="18" t="s">
        <v>85</v>
      </c>
      <c r="G35" s="20">
        <v>29502.91</v>
      </c>
      <c r="H35" s="20">
        <v>5090.87</v>
      </c>
      <c r="I35" s="20"/>
      <c r="J35" s="20">
        <f>+G35*2.87%</f>
        <v>846.73351700000001</v>
      </c>
      <c r="K35" s="20">
        <f>G35*7.1%</f>
        <v>2094.7066099999997</v>
      </c>
      <c r="L35" s="20">
        <f>G35*1.15%</f>
        <v>339.28346499999998</v>
      </c>
      <c r="M35" s="20">
        <f>+G35*3.04%</f>
        <v>896.888464</v>
      </c>
      <c r="N35" s="20">
        <f>G35*7.09%</f>
        <v>2091.7563190000001</v>
      </c>
      <c r="O35" s="20"/>
      <c r="P35" s="20">
        <f>J35+K35+L35+M35+N35</f>
        <v>6269.368375</v>
      </c>
      <c r="Q35" s="20"/>
      <c r="R35" s="20">
        <f>+J35+M35+O35+Q35+H35</f>
        <v>6834.4919810000001</v>
      </c>
      <c r="S35" s="20">
        <f>+N35+L35+K35</f>
        <v>4525.7463939999998</v>
      </c>
      <c r="T35" s="21">
        <f>+G35-R35</f>
        <v>22668.418019000001</v>
      </c>
      <c r="U35" s="56"/>
      <c r="V35"/>
    </row>
    <row r="36" spans="2:22" ht="15" customHeight="1" x14ac:dyDescent="0.25">
      <c r="B36" s="16">
        <f t="shared" si="0"/>
        <v>18</v>
      </c>
      <c r="C36" s="17" t="s">
        <v>369</v>
      </c>
      <c r="D36" s="18" t="s">
        <v>365</v>
      </c>
      <c r="E36" s="18" t="s">
        <v>359</v>
      </c>
      <c r="F36" s="18" t="s">
        <v>85</v>
      </c>
      <c r="G36" s="20">
        <v>10000</v>
      </c>
      <c r="H36" s="20">
        <v>2352.3200000000002</v>
      </c>
      <c r="I36" s="20"/>
      <c r="J36" s="20">
        <f>+G36*2.87%</f>
        <v>287</v>
      </c>
      <c r="K36" s="20">
        <f>G36*7.1%</f>
        <v>709.99999999999989</v>
      </c>
      <c r="L36" s="20">
        <f>G36*1.15%</f>
        <v>115</v>
      </c>
      <c r="M36" s="20">
        <f>+G36*3.04%</f>
        <v>304</v>
      </c>
      <c r="N36" s="20">
        <f>G36*7.09%</f>
        <v>709</v>
      </c>
      <c r="O36" s="20"/>
      <c r="P36" s="20">
        <f>J36+K36+L36+M36+N36</f>
        <v>2125</v>
      </c>
      <c r="Q36" s="20"/>
      <c r="R36" s="20">
        <f>+J36+M36+O36+Q36+H36</f>
        <v>2943.32</v>
      </c>
      <c r="S36" s="20">
        <f>+N36+L36+K36</f>
        <v>1534</v>
      </c>
      <c r="T36" s="21">
        <f>+G36-R36</f>
        <v>7056.68</v>
      </c>
      <c r="U36" s="56"/>
      <c r="V36"/>
    </row>
    <row r="37" spans="2:22" ht="15" customHeight="1" x14ac:dyDescent="0.25">
      <c r="B37" s="16">
        <f t="shared" si="0"/>
        <v>19</v>
      </c>
      <c r="C37" s="17" t="s">
        <v>326</v>
      </c>
      <c r="D37" s="18" t="s">
        <v>49</v>
      </c>
      <c r="E37" s="18" t="s">
        <v>118</v>
      </c>
      <c r="F37" s="18" t="s">
        <v>85</v>
      </c>
      <c r="G37" s="19">
        <v>10000</v>
      </c>
      <c r="H37" s="20">
        <v>2352.3200000000002</v>
      </c>
      <c r="I37" s="20"/>
      <c r="J37" s="20">
        <f>+G37*2.87%</f>
        <v>287</v>
      </c>
      <c r="K37" s="20">
        <f>G37*7.1%</f>
        <v>709.99999999999989</v>
      </c>
      <c r="L37" s="20">
        <f>G37*1.15%</f>
        <v>115</v>
      </c>
      <c r="M37" s="20">
        <f>+G37*3.04%</f>
        <v>304</v>
      </c>
      <c r="N37" s="20">
        <f>G37*7.09%</f>
        <v>709</v>
      </c>
      <c r="O37" s="20"/>
      <c r="P37" s="20">
        <f>J37+K37+L37+M37+N37</f>
        <v>2125</v>
      </c>
      <c r="Q37" s="20"/>
      <c r="R37" s="20">
        <f>+J37+M37+O37+Q37+H37</f>
        <v>2943.32</v>
      </c>
      <c r="S37" s="20">
        <f>+N37+L37+K37</f>
        <v>1534</v>
      </c>
      <c r="T37" s="21">
        <f>+G37-R37</f>
        <v>7056.68</v>
      </c>
      <c r="U37" s="56"/>
      <c r="V37"/>
    </row>
    <row r="38" spans="2:22" ht="15" x14ac:dyDescent="0.25">
      <c r="B38" s="16">
        <f t="shared" si="0"/>
        <v>20</v>
      </c>
      <c r="C38" s="17" t="s">
        <v>327</v>
      </c>
      <c r="D38" s="70" t="s">
        <v>50</v>
      </c>
      <c r="E38" s="70" t="s">
        <v>118</v>
      </c>
      <c r="F38" s="18" t="s">
        <v>85</v>
      </c>
      <c r="G38" s="33">
        <v>10000</v>
      </c>
      <c r="H38" s="20">
        <v>2352.3200000000002</v>
      </c>
      <c r="I38" s="20"/>
      <c r="J38" s="20">
        <f>+G38*2.87%</f>
        <v>287</v>
      </c>
      <c r="K38" s="20">
        <f>G38*7.1%</f>
        <v>709.99999999999989</v>
      </c>
      <c r="L38" s="20">
        <f>G38*1.15%</f>
        <v>115</v>
      </c>
      <c r="M38" s="20">
        <f>+G38*3.04%</f>
        <v>304</v>
      </c>
      <c r="N38" s="20">
        <f>G38*7.09%</f>
        <v>709</v>
      </c>
      <c r="O38" s="20"/>
      <c r="P38" s="20">
        <f>J38+K38+L38+M38+N38</f>
        <v>2125</v>
      </c>
      <c r="Q38" s="20"/>
      <c r="R38" s="20">
        <f>+J38+M38+O38+Q38+H38</f>
        <v>2943.32</v>
      </c>
      <c r="S38" s="20">
        <f>+N38+L38+K38</f>
        <v>1534</v>
      </c>
      <c r="T38" s="21">
        <f>+G38-R38</f>
        <v>7056.68</v>
      </c>
      <c r="U38" s="56"/>
      <c r="V38"/>
    </row>
    <row r="39" spans="2:22" ht="15" customHeight="1" x14ac:dyDescent="0.25">
      <c r="B39" s="16">
        <f t="shared" si="0"/>
        <v>21</v>
      </c>
      <c r="C39" s="17" t="s">
        <v>369</v>
      </c>
      <c r="D39" s="18" t="s">
        <v>366</v>
      </c>
      <c r="E39" s="18" t="s">
        <v>367</v>
      </c>
      <c r="F39" s="18" t="s">
        <v>86</v>
      </c>
      <c r="G39" s="20">
        <v>25000</v>
      </c>
      <c r="H39" s="20">
        <v>5880.7</v>
      </c>
      <c r="I39" s="20"/>
      <c r="J39" s="20">
        <f>+G39*2.87%</f>
        <v>717.5</v>
      </c>
      <c r="K39" s="20">
        <f>G39*7.1%</f>
        <v>1774.9999999999998</v>
      </c>
      <c r="L39" s="20">
        <f>G39*1.15%</f>
        <v>287.5</v>
      </c>
      <c r="M39" s="20">
        <f>+G39*3.04%</f>
        <v>760</v>
      </c>
      <c r="N39" s="20">
        <f>G39*7.09%</f>
        <v>1772.5000000000002</v>
      </c>
      <c r="O39" s="20">
        <v>1715.46</v>
      </c>
      <c r="P39" s="20">
        <f>J39+K39+L39+M39+N39</f>
        <v>5312.5</v>
      </c>
      <c r="Q39" s="20"/>
      <c r="R39" s="20">
        <f>+J39+M39+O39+Q39+H39</f>
        <v>9073.66</v>
      </c>
      <c r="S39" s="20">
        <f>+N39+L39+K39</f>
        <v>3835</v>
      </c>
      <c r="T39" s="21">
        <f>+G39-R39</f>
        <v>15926.34</v>
      </c>
      <c r="U39" s="56"/>
      <c r="V39"/>
    </row>
    <row r="40" spans="2:22" ht="15" x14ac:dyDescent="0.25">
      <c r="B40" s="16">
        <f t="shared" si="0"/>
        <v>22</v>
      </c>
      <c r="C40" s="17" t="s">
        <v>356</v>
      </c>
      <c r="D40" s="18" t="s">
        <v>345</v>
      </c>
      <c r="E40" s="18" t="s">
        <v>332</v>
      </c>
      <c r="F40" s="18" t="s">
        <v>86</v>
      </c>
      <c r="G40" s="20">
        <v>10000</v>
      </c>
      <c r="H40" s="20">
        <v>2352.3200000000002</v>
      </c>
      <c r="I40" s="20"/>
      <c r="J40" s="20">
        <f>+G40*2.87%</f>
        <v>287</v>
      </c>
      <c r="K40" s="20">
        <f>G40*7.1%</f>
        <v>709.99999999999989</v>
      </c>
      <c r="L40" s="20">
        <f>G40*1.15%</f>
        <v>115</v>
      </c>
      <c r="M40" s="20">
        <f>+G40*3.04%</f>
        <v>304</v>
      </c>
      <c r="N40" s="20">
        <f>G40*7.09%</f>
        <v>709</v>
      </c>
      <c r="O40" s="20">
        <v>1715.46</v>
      </c>
      <c r="P40" s="20">
        <f>J40+K40+L40+M40+N40</f>
        <v>2125</v>
      </c>
      <c r="Q40" s="20"/>
      <c r="R40" s="20">
        <f>+J40+M40+O40+Q40+H40</f>
        <v>4658.7800000000007</v>
      </c>
      <c r="S40" s="20">
        <f>+N40+L40+K40</f>
        <v>1534</v>
      </c>
      <c r="T40" s="21">
        <f>+G40-R40</f>
        <v>5341.2199999999993</v>
      </c>
      <c r="U40" s="56"/>
      <c r="V40"/>
    </row>
    <row r="41" spans="2:22" ht="15" customHeight="1" x14ac:dyDescent="0.25">
      <c r="B41" s="16">
        <f t="shared" si="0"/>
        <v>23</v>
      </c>
      <c r="C41" s="17" t="s">
        <v>318</v>
      </c>
      <c r="D41" s="18" t="s">
        <v>315</v>
      </c>
      <c r="E41" s="18" t="s">
        <v>75</v>
      </c>
      <c r="F41" s="18" t="s">
        <v>86</v>
      </c>
      <c r="G41" s="20">
        <v>12534.24</v>
      </c>
      <c r="H41" s="20">
        <v>1148.32</v>
      </c>
      <c r="I41" s="20"/>
      <c r="J41" s="20">
        <f>+G41*2.87%</f>
        <v>359.732688</v>
      </c>
      <c r="K41" s="20">
        <f>G41*7.1%</f>
        <v>889.93103999999994</v>
      </c>
      <c r="L41" s="20">
        <f>G41*1.15%</f>
        <v>144.14375999999999</v>
      </c>
      <c r="M41" s="20">
        <f>+G41*3.04%</f>
        <v>381.04089599999998</v>
      </c>
      <c r="N41" s="20">
        <f>G41*7.09%</f>
        <v>888.67761600000006</v>
      </c>
      <c r="O41" s="20"/>
      <c r="P41" s="20">
        <f>J41+K41+L41+M41+N41</f>
        <v>2663.5259999999998</v>
      </c>
      <c r="Q41" s="20"/>
      <c r="R41" s="20">
        <f>+J41+M41+O41+Q41+H41</f>
        <v>1889.093584</v>
      </c>
      <c r="S41" s="20">
        <f>+N41+L41+K41</f>
        <v>1922.752416</v>
      </c>
      <c r="T41" s="21">
        <f>+G41-R41</f>
        <v>10645.146416</v>
      </c>
      <c r="U41" s="56"/>
      <c r="V41"/>
    </row>
    <row r="42" spans="2:22" ht="12" customHeight="1" x14ac:dyDescent="0.25">
      <c r="B42" s="16">
        <f t="shared" si="0"/>
        <v>24</v>
      </c>
      <c r="C42" s="53" t="s">
        <v>381</v>
      </c>
      <c r="D42" s="18" t="s">
        <v>376</v>
      </c>
      <c r="E42" s="18" t="s">
        <v>71</v>
      </c>
      <c r="F42" s="18" t="s">
        <v>86</v>
      </c>
      <c r="G42" s="20">
        <v>15000</v>
      </c>
      <c r="H42" s="20">
        <v>1148.32</v>
      </c>
      <c r="I42" s="20"/>
      <c r="J42" s="20">
        <f>+G42*2.87%</f>
        <v>430.5</v>
      </c>
      <c r="K42" s="20">
        <f>G42*7.1%</f>
        <v>1065</v>
      </c>
      <c r="L42" s="20">
        <f>G42*1.15%</f>
        <v>172.5</v>
      </c>
      <c r="M42" s="20">
        <f>+G42*3.04%</f>
        <v>456</v>
      </c>
      <c r="N42" s="20">
        <f>G42*7.09%</f>
        <v>1063.5</v>
      </c>
      <c r="O42" s="20"/>
      <c r="P42" s="20">
        <f>J42+K42+L42+M42+N42</f>
        <v>3187.5</v>
      </c>
      <c r="Q42" s="20"/>
      <c r="R42" s="20">
        <f>+J42+M42+O42+Q42+H42</f>
        <v>2034.82</v>
      </c>
      <c r="S42" s="20">
        <f>+N42+L42+K42</f>
        <v>2301</v>
      </c>
      <c r="T42" s="21">
        <f>+G42-R42</f>
        <v>12965.18</v>
      </c>
      <c r="U42" s="56"/>
      <c r="V42"/>
    </row>
    <row r="43" spans="2:22" ht="12" customHeight="1" x14ac:dyDescent="0.25">
      <c r="B43" s="16">
        <f t="shared" si="0"/>
        <v>25</v>
      </c>
      <c r="C43" s="17" t="s">
        <v>326</v>
      </c>
      <c r="D43" s="18" t="s">
        <v>68</v>
      </c>
      <c r="E43" s="18" t="s">
        <v>118</v>
      </c>
      <c r="F43" s="18" t="s">
        <v>85</v>
      </c>
      <c r="G43" s="20">
        <v>10000</v>
      </c>
      <c r="H43" s="20">
        <v>2352.3200000000002</v>
      </c>
      <c r="I43" s="20"/>
      <c r="J43" s="20">
        <f>+G43*2.87%</f>
        <v>287</v>
      </c>
      <c r="K43" s="20">
        <f>G43*7.1%</f>
        <v>709.99999999999989</v>
      </c>
      <c r="L43" s="20">
        <f>G43*1.15%</f>
        <v>115</v>
      </c>
      <c r="M43" s="20">
        <f>+G43*3.04%</f>
        <v>304</v>
      </c>
      <c r="N43" s="20">
        <f>G43*7.09%</f>
        <v>709</v>
      </c>
      <c r="O43" s="20"/>
      <c r="P43" s="20">
        <f>J43+K43+L43+M43+N43</f>
        <v>2125</v>
      </c>
      <c r="Q43" s="20"/>
      <c r="R43" s="20">
        <f>+J43+M43+O43+Q43+H43</f>
        <v>2943.32</v>
      </c>
      <c r="S43" s="20">
        <f>+N43+L43+K43</f>
        <v>1534</v>
      </c>
      <c r="T43" s="21">
        <f>+G43-R43</f>
        <v>7056.68</v>
      </c>
      <c r="U43" s="56"/>
      <c r="V43"/>
    </row>
    <row r="44" spans="2:22" ht="12.75" customHeight="1" x14ac:dyDescent="0.25">
      <c r="B44" s="37"/>
      <c r="C44" s="58" t="s">
        <v>89</v>
      </c>
      <c r="D44" s="37"/>
      <c r="E44" s="37"/>
      <c r="F44" s="38"/>
      <c r="G44" s="40"/>
      <c r="H44" s="40"/>
      <c r="I44" s="40"/>
      <c r="J44" s="40"/>
      <c r="K44" s="40"/>
      <c r="L44" s="41"/>
      <c r="M44" s="40"/>
      <c r="N44" s="40"/>
      <c r="O44" s="41"/>
      <c r="P44" s="41"/>
      <c r="Q44" s="41"/>
      <c r="R44" s="41"/>
      <c r="S44" s="41"/>
      <c r="T44" s="42"/>
      <c r="U44" s="56"/>
      <c r="V44"/>
    </row>
    <row r="45" spans="2:22" ht="15" x14ac:dyDescent="0.25">
      <c r="B45" s="16">
        <f>1+B43</f>
        <v>26</v>
      </c>
      <c r="C45" s="17" t="s">
        <v>322</v>
      </c>
      <c r="D45" s="18" t="s">
        <v>26</v>
      </c>
      <c r="E45" s="18" t="s">
        <v>70</v>
      </c>
      <c r="F45" s="18" t="s">
        <v>85</v>
      </c>
      <c r="G45" s="20">
        <v>30000</v>
      </c>
      <c r="H45" s="20">
        <v>5161.0200000000004</v>
      </c>
      <c r="I45" s="20"/>
      <c r="J45" s="20">
        <f>+G45*2.87%</f>
        <v>861</v>
      </c>
      <c r="K45" s="20">
        <f>G45*7.1%</f>
        <v>2130</v>
      </c>
      <c r="L45" s="20">
        <f>G45*1.15%</f>
        <v>345</v>
      </c>
      <c r="M45" s="20">
        <f>+G45*3.04%</f>
        <v>912</v>
      </c>
      <c r="N45" s="20">
        <f>G45*7.09%</f>
        <v>2127</v>
      </c>
      <c r="O45" s="20"/>
      <c r="P45" s="20">
        <f>J45+K45+L45+M45+N45</f>
        <v>6375</v>
      </c>
      <c r="Q45" s="20"/>
      <c r="R45" s="20">
        <f>+J45+M45+O45+Q45+H45</f>
        <v>6934.02</v>
      </c>
      <c r="S45" s="20">
        <f>+N45+L45+K45</f>
        <v>4602</v>
      </c>
      <c r="T45" s="21">
        <f>+G45-R45</f>
        <v>23065.98</v>
      </c>
      <c r="U45" s="56"/>
      <c r="V45"/>
    </row>
    <row r="46" spans="2:22" ht="15" x14ac:dyDescent="0.25">
      <c r="B46" s="16">
        <f t="shared" si="0"/>
        <v>27</v>
      </c>
      <c r="C46" s="53" t="s">
        <v>386</v>
      </c>
      <c r="D46" s="54" t="s">
        <v>129</v>
      </c>
      <c r="E46" s="54" t="s">
        <v>130</v>
      </c>
      <c r="F46" s="18" t="s">
        <v>86</v>
      </c>
      <c r="G46" s="19">
        <v>15000</v>
      </c>
      <c r="H46" s="20">
        <v>1148.32</v>
      </c>
      <c r="I46" s="20"/>
      <c r="J46" s="20">
        <f>+G46*2.87%</f>
        <v>430.5</v>
      </c>
      <c r="K46" s="20">
        <f>G46*7.1%</f>
        <v>1065</v>
      </c>
      <c r="L46" s="20">
        <f>G46*1.15%</f>
        <v>172.5</v>
      </c>
      <c r="M46" s="20">
        <f>+G46*3.04%</f>
        <v>456</v>
      </c>
      <c r="N46" s="20">
        <f>G46*7.09%</f>
        <v>1063.5</v>
      </c>
      <c r="O46" s="20"/>
      <c r="P46" s="20">
        <f>J46+K46+L46+M46+N46</f>
        <v>3187.5</v>
      </c>
      <c r="Q46" s="20"/>
      <c r="R46" s="20">
        <f>+J46+M46+O46+Q46+H46</f>
        <v>2034.82</v>
      </c>
      <c r="S46" s="20">
        <f>+N46+L46+K46</f>
        <v>2301</v>
      </c>
      <c r="T46" s="21">
        <f>+G46-R46</f>
        <v>12965.18</v>
      </c>
      <c r="U46" s="56"/>
      <c r="V46"/>
    </row>
    <row r="47" spans="2:22" ht="12" customHeight="1" x14ac:dyDescent="0.25">
      <c r="B47" s="16">
        <f t="shared" si="0"/>
        <v>28</v>
      </c>
      <c r="C47" s="17" t="s">
        <v>141</v>
      </c>
      <c r="D47" s="18" t="s">
        <v>51</v>
      </c>
      <c r="E47" s="18" t="s">
        <v>75</v>
      </c>
      <c r="F47" s="18" t="s">
        <v>85</v>
      </c>
      <c r="G47" s="20">
        <v>10500</v>
      </c>
      <c r="H47" s="20">
        <v>891.01</v>
      </c>
      <c r="I47" s="20"/>
      <c r="J47" s="20">
        <f>+G47*2.87%</f>
        <v>301.35000000000002</v>
      </c>
      <c r="K47" s="20">
        <f>G47*7.1%</f>
        <v>745.49999999999989</v>
      </c>
      <c r="L47" s="20">
        <f>G47*1.15%</f>
        <v>120.75</v>
      </c>
      <c r="M47" s="20">
        <f>+G47*3.04%</f>
        <v>319.2</v>
      </c>
      <c r="N47" s="20">
        <f>G47*7.09%</f>
        <v>744.45</v>
      </c>
      <c r="O47" s="20">
        <v>1715.46</v>
      </c>
      <c r="P47" s="20">
        <f>J47+K47+L47+M47+N47</f>
        <v>2231.25</v>
      </c>
      <c r="Q47" s="20"/>
      <c r="R47" s="20">
        <f>+J47+M47+O47+Q47+H47</f>
        <v>3227.0200000000004</v>
      </c>
      <c r="S47" s="20">
        <f>+N47+L47+K47</f>
        <v>1610.6999999999998</v>
      </c>
      <c r="T47" s="21">
        <f>+G47-R47</f>
        <v>7272.98</v>
      </c>
      <c r="U47" s="56"/>
      <c r="V47"/>
    </row>
    <row r="48" spans="2:22" ht="15" x14ac:dyDescent="0.25">
      <c r="B48" s="16">
        <f t="shared" si="0"/>
        <v>29</v>
      </c>
      <c r="C48" s="53" t="s">
        <v>391</v>
      </c>
      <c r="D48" s="54" t="s">
        <v>64</v>
      </c>
      <c r="E48" s="54" t="s">
        <v>71</v>
      </c>
      <c r="F48" s="18" t="s">
        <v>86</v>
      </c>
      <c r="G48" s="20">
        <v>10500</v>
      </c>
      <c r="H48" s="20">
        <v>1148.32</v>
      </c>
      <c r="I48" s="20"/>
      <c r="J48" s="20">
        <f>+G48*2.87%</f>
        <v>301.35000000000002</v>
      </c>
      <c r="K48" s="20">
        <f>G48*7.1%</f>
        <v>745.49999999999989</v>
      </c>
      <c r="L48" s="20">
        <f>G48*1.15%</f>
        <v>120.75</v>
      </c>
      <c r="M48" s="20">
        <f>+G48*3.04%</f>
        <v>319.2</v>
      </c>
      <c r="N48" s="20">
        <f>G48*7.09%</f>
        <v>744.45</v>
      </c>
      <c r="O48" s="20"/>
      <c r="P48" s="20">
        <f>J48+K48+L48+M48+N48</f>
        <v>2231.25</v>
      </c>
      <c r="Q48" s="20"/>
      <c r="R48" s="20">
        <f>+J48+M48+O48+Q48+H48</f>
        <v>1768.87</v>
      </c>
      <c r="S48" s="20">
        <f>+N48+L48+K48</f>
        <v>1610.6999999999998</v>
      </c>
      <c r="T48" s="21">
        <f>+G48-R48</f>
        <v>8731.130000000001</v>
      </c>
      <c r="U48" s="56"/>
      <c r="V48"/>
    </row>
    <row r="49" spans="2:22" ht="15" x14ac:dyDescent="0.25">
      <c r="B49" s="16">
        <f t="shared" si="0"/>
        <v>30</v>
      </c>
      <c r="C49" s="17" t="s">
        <v>371</v>
      </c>
      <c r="D49" s="18" t="s">
        <v>368</v>
      </c>
      <c r="E49" s="18" t="s">
        <v>359</v>
      </c>
      <c r="F49" s="18" t="s">
        <v>86</v>
      </c>
      <c r="G49" s="33">
        <v>10000</v>
      </c>
      <c r="H49" s="20">
        <v>2352.3200000000002</v>
      </c>
      <c r="I49" s="20"/>
      <c r="J49" s="20">
        <f>+G49*2.87%</f>
        <v>287</v>
      </c>
      <c r="K49" s="20">
        <f>G49*7.1%</f>
        <v>709.99999999999989</v>
      </c>
      <c r="L49" s="20">
        <f>G49*1.15%</f>
        <v>115</v>
      </c>
      <c r="M49" s="20">
        <f>+G49*3.04%</f>
        <v>304</v>
      </c>
      <c r="N49" s="20">
        <f>G49*7.09%</f>
        <v>709</v>
      </c>
      <c r="O49" s="20"/>
      <c r="P49" s="20">
        <f>J49+K49+L49+M49+N49</f>
        <v>2125</v>
      </c>
      <c r="Q49" s="20"/>
      <c r="R49" s="20">
        <f>+J49+M49+O49+Q49+H49</f>
        <v>2943.32</v>
      </c>
      <c r="S49" s="20">
        <f>+N49+L49+K49</f>
        <v>1534</v>
      </c>
      <c r="T49" s="21">
        <f>+G49-R49</f>
        <v>7056.68</v>
      </c>
      <c r="U49" s="56"/>
      <c r="V49"/>
    </row>
    <row r="50" spans="2:22" ht="15" customHeight="1" x14ac:dyDescent="0.25">
      <c r="B50" s="37"/>
      <c r="C50" s="58" t="s">
        <v>90</v>
      </c>
      <c r="D50" s="37"/>
      <c r="E50" s="37"/>
      <c r="F50" s="38"/>
      <c r="G50" s="14"/>
      <c r="H50" s="40"/>
      <c r="I50" s="40"/>
      <c r="J50" s="40"/>
      <c r="K50" s="40"/>
      <c r="L50" s="41"/>
      <c r="M50" s="40"/>
      <c r="N50" s="40"/>
      <c r="O50" s="41"/>
      <c r="P50" s="41"/>
      <c r="Q50" s="41"/>
      <c r="R50" s="41"/>
      <c r="S50" s="41"/>
      <c r="T50" s="42"/>
      <c r="U50" s="56"/>
      <c r="V50"/>
    </row>
    <row r="51" spans="2:22" ht="15" x14ac:dyDescent="0.25">
      <c r="B51" s="16">
        <f>1+B49</f>
        <v>31</v>
      </c>
      <c r="C51" s="17" t="s">
        <v>370</v>
      </c>
      <c r="D51" s="54" t="s">
        <v>364</v>
      </c>
      <c r="E51" s="54" t="s">
        <v>363</v>
      </c>
      <c r="F51" s="18" t="s">
        <v>85</v>
      </c>
      <c r="G51" s="19">
        <v>10000</v>
      </c>
      <c r="H51" s="20">
        <v>2352.3200000000002</v>
      </c>
      <c r="I51" s="20"/>
      <c r="J51" s="20">
        <f>+G51*2.87%</f>
        <v>287</v>
      </c>
      <c r="K51" s="20">
        <f>G51*7.1%</f>
        <v>709.99999999999989</v>
      </c>
      <c r="L51" s="20">
        <f>G51*1.15%</f>
        <v>115</v>
      </c>
      <c r="M51" s="20">
        <f>+G51*3.04%</f>
        <v>304</v>
      </c>
      <c r="N51" s="20">
        <f>G51*7.09%</f>
        <v>709</v>
      </c>
      <c r="O51" s="20"/>
      <c r="P51" s="20">
        <f>J51+K51+L51+M51+N51</f>
        <v>2125</v>
      </c>
      <c r="Q51" s="20"/>
      <c r="R51" s="20">
        <f>+J51+M51+O51+Q51+H51</f>
        <v>2943.32</v>
      </c>
      <c r="S51" s="20">
        <f>+N51+L51+K51</f>
        <v>1534</v>
      </c>
      <c r="T51" s="21">
        <f>+G51-R51</f>
        <v>7056.68</v>
      </c>
      <c r="U51" s="56"/>
      <c r="V51"/>
    </row>
    <row r="52" spans="2:22" ht="15" customHeight="1" x14ac:dyDescent="0.25">
      <c r="B52" s="16">
        <f t="shared" si="0"/>
        <v>32</v>
      </c>
      <c r="C52" s="17" t="s">
        <v>352</v>
      </c>
      <c r="D52" s="18" t="s">
        <v>338</v>
      </c>
      <c r="E52" s="18" t="s">
        <v>332</v>
      </c>
      <c r="F52" s="18" t="s">
        <v>86</v>
      </c>
      <c r="G52" s="19">
        <v>10000</v>
      </c>
      <c r="H52" s="20">
        <v>2352.3200000000002</v>
      </c>
      <c r="I52" s="20"/>
      <c r="J52" s="20">
        <f>+G52*2.87%</f>
        <v>287</v>
      </c>
      <c r="K52" s="20">
        <f>G52*7.1%</f>
        <v>709.99999999999989</v>
      </c>
      <c r="L52" s="20">
        <f>G52*1.15%</f>
        <v>115</v>
      </c>
      <c r="M52" s="20">
        <f>+G52*3.04%</f>
        <v>304</v>
      </c>
      <c r="N52" s="20">
        <f>G52*7.09%</f>
        <v>709</v>
      </c>
      <c r="O52" s="20"/>
      <c r="P52" s="20">
        <f>J52+K52+L52+M52+N52</f>
        <v>2125</v>
      </c>
      <c r="Q52" s="20"/>
      <c r="R52" s="20">
        <f>+J52+M52+O52+Q52+H52</f>
        <v>2943.32</v>
      </c>
      <c r="S52" s="20">
        <f>+N52+L52+K52</f>
        <v>1534</v>
      </c>
      <c r="T52" s="21">
        <f>+G52-R52</f>
        <v>7056.68</v>
      </c>
      <c r="U52" s="56"/>
      <c r="V52"/>
    </row>
    <row r="53" spans="2:22" ht="15" customHeight="1" x14ac:dyDescent="0.25">
      <c r="B53" s="16">
        <f t="shared" si="0"/>
        <v>33</v>
      </c>
      <c r="C53" s="17" t="s">
        <v>352</v>
      </c>
      <c r="D53" s="18" t="s">
        <v>341</v>
      </c>
      <c r="E53" s="18" t="s">
        <v>332</v>
      </c>
      <c r="F53" s="18" t="s">
        <v>86</v>
      </c>
      <c r="G53" s="19">
        <v>10000</v>
      </c>
      <c r="H53" s="20">
        <v>2352.3200000000002</v>
      </c>
      <c r="I53" s="20"/>
      <c r="J53" s="20">
        <f>+G53*2.87%</f>
        <v>287</v>
      </c>
      <c r="K53" s="20">
        <f>G53*7.1%</f>
        <v>709.99999999999989</v>
      </c>
      <c r="L53" s="20">
        <f>G53*1.15%</f>
        <v>115</v>
      </c>
      <c r="M53" s="20">
        <f>+G53*3.04%</f>
        <v>304</v>
      </c>
      <c r="N53" s="20">
        <f>G53*7.09%</f>
        <v>709</v>
      </c>
      <c r="O53" s="20">
        <v>1715.46</v>
      </c>
      <c r="P53" s="20">
        <f>J53+K53+L53+M53+N53</f>
        <v>2125</v>
      </c>
      <c r="Q53" s="20"/>
      <c r="R53" s="20">
        <f>+J53+M53+O53+Q53+H53</f>
        <v>4658.7800000000007</v>
      </c>
      <c r="S53" s="20">
        <f>+N53+L53+K53</f>
        <v>1534</v>
      </c>
      <c r="T53" s="21">
        <f>+G53-R53</f>
        <v>5341.2199999999993</v>
      </c>
      <c r="U53" s="56"/>
      <c r="V53"/>
    </row>
    <row r="54" spans="2:22" ht="15" x14ac:dyDescent="0.25">
      <c r="B54" s="16">
        <f t="shared" si="0"/>
        <v>34</v>
      </c>
      <c r="C54" s="17" t="s">
        <v>322</v>
      </c>
      <c r="D54" s="18" t="s">
        <v>53</v>
      </c>
      <c r="E54" s="18" t="s">
        <v>71</v>
      </c>
      <c r="F54" s="18" t="s">
        <v>86</v>
      </c>
      <c r="G54" s="20">
        <v>45000</v>
      </c>
      <c r="H54" s="20">
        <v>6309.35</v>
      </c>
      <c r="I54" s="20"/>
      <c r="J54" s="20">
        <f>+G54*2.87%</f>
        <v>1291.5</v>
      </c>
      <c r="K54" s="20">
        <f>G54*7.1%</f>
        <v>3194.9999999999995</v>
      </c>
      <c r="L54" s="20">
        <f>G54*1.15%</f>
        <v>517.5</v>
      </c>
      <c r="M54" s="20">
        <f>+G54*3.04%</f>
        <v>1368</v>
      </c>
      <c r="N54" s="20">
        <f>G54*7.09%</f>
        <v>3190.5</v>
      </c>
      <c r="O54" s="20"/>
      <c r="P54" s="20">
        <f>J54+K54+L54+M54+N54</f>
        <v>9562.5</v>
      </c>
      <c r="Q54" s="20"/>
      <c r="R54" s="20">
        <f>+J54+M54+O54+Q54+H54</f>
        <v>8968.85</v>
      </c>
      <c r="S54" s="20">
        <f>+N54+L54+K54</f>
        <v>6903</v>
      </c>
      <c r="T54" s="21">
        <f>+G54-R54</f>
        <v>36031.15</v>
      </c>
      <c r="U54" s="56"/>
      <c r="V54"/>
    </row>
    <row r="55" spans="2:22" ht="15" x14ac:dyDescent="0.25">
      <c r="B55" s="16">
        <f>1+B54</f>
        <v>35</v>
      </c>
      <c r="C55" s="17" t="s">
        <v>394</v>
      </c>
      <c r="D55" s="18" t="s">
        <v>393</v>
      </c>
      <c r="E55" s="18" t="s">
        <v>164</v>
      </c>
      <c r="F55" s="18" t="s">
        <v>86</v>
      </c>
      <c r="G55" s="20">
        <v>32600</v>
      </c>
      <c r="H55" s="20">
        <v>7657.98</v>
      </c>
      <c r="I55" s="20"/>
      <c r="J55" s="20">
        <f>+G55*2.87%</f>
        <v>935.62</v>
      </c>
      <c r="K55" s="20">
        <f>G55*7.1%</f>
        <v>2314.6</v>
      </c>
      <c r="L55" s="20">
        <f>G55*1.15%</f>
        <v>374.9</v>
      </c>
      <c r="M55" s="20">
        <f>+G55*3.04%</f>
        <v>991.04</v>
      </c>
      <c r="N55" s="20">
        <f>G55*7.09%</f>
        <v>2311.34</v>
      </c>
      <c r="O55" s="20"/>
      <c r="P55" s="20">
        <f>J55+K55+L55+M55+N55</f>
        <v>6927.5</v>
      </c>
      <c r="Q55" s="20"/>
      <c r="R55" s="20">
        <f>+J55+M55+O55+Q55+H55</f>
        <v>9584.64</v>
      </c>
      <c r="S55" s="20">
        <f>+N55+L55+K55</f>
        <v>5000.84</v>
      </c>
      <c r="T55" s="21">
        <f>+G55-R55</f>
        <v>23015.360000000001</v>
      </c>
      <c r="U55" s="56"/>
      <c r="V55"/>
    </row>
    <row r="56" spans="2:22" ht="15" customHeight="1" x14ac:dyDescent="0.25">
      <c r="B56" s="37"/>
      <c r="C56" s="58" t="s">
        <v>91</v>
      </c>
      <c r="D56" s="37"/>
      <c r="E56" s="37"/>
      <c r="F56" s="38"/>
      <c r="G56" s="39"/>
      <c r="H56" s="40"/>
      <c r="I56" s="40"/>
      <c r="J56" s="40"/>
      <c r="K56" s="40"/>
      <c r="L56" s="41"/>
      <c r="M56" s="40"/>
      <c r="N56" s="40"/>
      <c r="O56" s="41"/>
      <c r="P56" s="41"/>
      <c r="Q56" s="41"/>
      <c r="R56" s="41"/>
      <c r="S56" s="41"/>
      <c r="T56" s="42"/>
      <c r="U56" s="56"/>
      <c r="V56"/>
    </row>
    <row r="57" spans="2:22" ht="15" customHeight="1" x14ac:dyDescent="0.25">
      <c r="B57" s="16">
        <f>1+B55</f>
        <v>36</v>
      </c>
      <c r="C57" s="17" t="s">
        <v>321</v>
      </c>
      <c r="D57" s="18" t="s">
        <v>320</v>
      </c>
      <c r="E57" s="18" t="s">
        <v>75</v>
      </c>
      <c r="F57" s="18" t="s">
        <v>86</v>
      </c>
      <c r="G57" s="20">
        <v>10500</v>
      </c>
      <c r="H57" s="20">
        <v>891.01</v>
      </c>
      <c r="I57" s="20"/>
      <c r="J57" s="20">
        <f>+G57*2.87%</f>
        <v>301.35000000000002</v>
      </c>
      <c r="K57" s="20">
        <f>G57*7.1%</f>
        <v>745.49999999999989</v>
      </c>
      <c r="L57" s="20">
        <f>G57*1.15%</f>
        <v>120.75</v>
      </c>
      <c r="M57" s="20">
        <f>+G57*3.04%</f>
        <v>319.2</v>
      </c>
      <c r="N57" s="20">
        <f>G57*7.09%</f>
        <v>744.45</v>
      </c>
      <c r="O57" s="20"/>
      <c r="P57" s="20">
        <f>J57+K57+L57+M57+N57</f>
        <v>2231.25</v>
      </c>
      <c r="Q57" s="20"/>
      <c r="R57" s="20">
        <f>+J57+M57+O57+Q57+H57</f>
        <v>1511.56</v>
      </c>
      <c r="S57" s="20">
        <f>+N57+L57+K57</f>
        <v>1610.6999999999998</v>
      </c>
      <c r="T57" s="21">
        <f>+G57-R57</f>
        <v>8988.44</v>
      </c>
      <c r="U57" s="56"/>
      <c r="V57"/>
    </row>
    <row r="58" spans="2:22" ht="12.75" customHeight="1" x14ac:dyDescent="0.25">
      <c r="B58" s="16">
        <f t="shared" ref="B57:B83" si="1">1+B57</f>
        <v>37</v>
      </c>
      <c r="C58" s="17" t="s">
        <v>329</v>
      </c>
      <c r="D58" s="18" t="s">
        <v>39</v>
      </c>
      <c r="E58" s="18" t="s">
        <v>118</v>
      </c>
      <c r="F58" s="18" t="s">
        <v>86</v>
      </c>
      <c r="G58" s="20">
        <v>10000</v>
      </c>
      <c r="H58" s="20">
        <v>2352.3200000000002</v>
      </c>
      <c r="I58" s="20"/>
      <c r="J58" s="20">
        <f>+G58*2.87%</f>
        <v>287</v>
      </c>
      <c r="K58" s="20">
        <f>G58*7.1%</f>
        <v>709.99999999999989</v>
      </c>
      <c r="L58" s="20">
        <f>G58*1.15%</f>
        <v>115</v>
      </c>
      <c r="M58" s="20">
        <f>+G58*3.04%</f>
        <v>304</v>
      </c>
      <c r="N58" s="20">
        <f>G58*7.09%</f>
        <v>709</v>
      </c>
      <c r="O58" s="20">
        <v>1715.46</v>
      </c>
      <c r="P58" s="20">
        <f>J58+K58+L58+M58+N58</f>
        <v>2125</v>
      </c>
      <c r="Q58" s="20"/>
      <c r="R58" s="20">
        <f>+J58+M58+O58+Q58+H58</f>
        <v>4658.7800000000007</v>
      </c>
      <c r="S58" s="20">
        <f>+N58+L58+K58</f>
        <v>1534</v>
      </c>
      <c r="T58" s="21">
        <f>+G58-R58</f>
        <v>5341.2199999999993</v>
      </c>
      <c r="U58" s="56"/>
      <c r="V58"/>
    </row>
    <row r="59" spans="2:22" ht="15" customHeight="1" x14ac:dyDescent="0.25">
      <c r="B59" s="16">
        <f t="shared" si="1"/>
        <v>38</v>
      </c>
      <c r="C59" s="17" t="s">
        <v>355</v>
      </c>
      <c r="D59" s="18" t="s">
        <v>337</v>
      </c>
      <c r="E59" s="18" t="s">
        <v>332</v>
      </c>
      <c r="F59" s="18" t="s">
        <v>86</v>
      </c>
      <c r="G59" s="20">
        <v>10000</v>
      </c>
      <c r="H59" s="20">
        <v>2352.3200000000002</v>
      </c>
      <c r="I59" s="20"/>
      <c r="J59" s="20">
        <f>+G59*2.87%</f>
        <v>287</v>
      </c>
      <c r="K59" s="20">
        <f>G59*7.1%</f>
        <v>709.99999999999989</v>
      </c>
      <c r="L59" s="20">
        <f>G59*1.15%</f>
        <v>115</v>
      </c>
      <c r="M59" s="20">
        <f>+G59*3.04%</f>
        <v>304</v>
      </c>
      <c r="N59" s="20">
        <f>G59*7.09%</f>
        <v>709</v>
      </c>
      <c r="O59" s="20"/>
      <c r="P59" s="20">
        <f>J59+K59+L59+M59+N59</f>
        <v>2125</v>
      </c>
      <c r="Q59" s="20"/>
      <c r="R59" s="20">
        <f>+J59+M59+O59+Q59+H59</f>
        <v>2943.32</v>
      </c>
      <c r="S59" s="20">
        <f>+N59+L59+K59</f>
        <v>1534</v>
      </c>
      <c r="T59" s="21">
        <f>+G59-R59</f>
        <v>7056.68</v>
      </c>
      <c r="U59" s="56"/>
      <c r="V59"/>
    </row>
    <row r="60" spans="2:22" ht="15" customHeight="1" x14ac:dyDescent="0.25">
      <c r="B60" s="16">
        <f t="shared" si="1"/>
        <v>39</v>
      </c>
      <c r="C60" s="17" t="s">
        <v>355</v>
      </c>
      <c r="D60" s="18" t="s">
        <v>340</v>
      </c>
      <c r="E60" s="18" t="s">
        <v>332</v>
      </c>
      <c r="F60" s="18" t="s">
        <v>85</v>
      </c>
      <c r="G60" s="20">
        <v>10000</v>
      </c>
      <c r="H60" s="20"/>
      <c r="I60" s="20"/>
      <c r="J60" s="20">
        <f>+G60*2.87%</f>
        <v>287</v>
      </c>
      <c r="K60" s="20">
        <f>G60*7.1%</f>
        <v>709.99999999999989</v>
      </c>
      <c r="L60" s="20">
        <f>G60*1.15%</f>
        <v>115</v>
      </c>
      <c r="M60" s="20">
        <f>+G60*3.04%</f>
        <v>304</v>
      </c>
      <c r="N60" s="20">
        <f>G60*7.09%</f>
        <v>709</v>
      </c>
      <c r="O60" s="20"/>
      <c r="P60" s="20">
        <f>J60+K60+L60+M60+N60</f>
        <v>2125</v>
      </c>
      <c r="Q60" s="20"/>
      <c r="R60" s="20">
        <f>+J60+M60+O60+Q60+H60</f>
        <v>591</v>
      </c>
      <c r="S60" s="20">
        <f>+N60+L60+K60</f>
        <v>1534</v>
      </c>
      <c r="T60" s="21">
        <f>+G60-R60</f>
        <v>9409</v>
      </c>
      <c r="U60" s="56"/>
      <c r="V60"/>
    </row>
    <row r="61" spans="2:22" ht="15" customHeight="1" x14ac:dyDescent="0.25">
      <c r="B61" s="16">
        <f t="shared" si="1"/>
        <v>40</v>
      </c>
      <c r="C61" s="36" t="s">
        <v>354</v>
      </c>
      <c r="D61" s="18" t="s">
        <v>342</v>
      </c>
      <c r="E61" s="18" t="s">
        <v>332</v>
      </c>
      <c r="F61" s="18" t="s">
        <v>85</v>
      </c>
      <c r="G61" s="20">
        <v>10000</v>
      </c>
      <c r="H61" s="20">
        <v>2352.3200000000002</v>
      </c>
      <c r="I61" s="20"/>
      <c r="J61" s="20">
        <f>+G61*2.87%</f>
        <v>287</v>
      </c>
      <c r="K61" s="20">
        <f>G61*7.1%</f>
        <v>709.99999999999989</v>
      </c>
      <c r="L61" s="20">
        <f>G61*1.15%</f>
        <v>115</v>
      </c>
      <c r="M61" s="20">
        <f>+G61*3.04%</f>
        <v>304</v>
      </c>
      <c r="N61" s="20">
        <f>G61*7.09%</f>
        <v>709</v>
      </c>
      <c r="O61" s="20">
        <v>3430.92</v>
      </c>
      <c r="P61" s="20">
        <f>J61+K61+L61+M61+N61</f>
        <v>2125</v>
      </c>
      <c r="Q61" s="20"/>
      <c r="R61" s="20">
        <f>+J61+M61+O61+Q61+H61</f>
        <v>6374.24</v>
      </c>
      <c r="S61" s="20">
        <f>+N61+L61+K61</f>
        <v>1534</v>
      </c>
      <c r="T61" s="21">
        <f>+G61-R61</f>
        <v>3625.76</v>
      </c>
      <c r="U61" s="56"/>
      <c r="V61"/>
    </row>
    <row r="62" spans="2:22" ht="15" customHeight="1" x14ac:dyDescent="0.25">
      <c r="B62" s="16">
        <f t="shared" si="1"/>
        <v>41</v>
      </c>
      <c r="C62" s="17" t="s">
        <v>355</v>
      </c>
      <c r="D62" s="18" t="s">
        <v>344</v>
      </c>
      <c r="E62" s="18" t="s">
        <v>332</v>
      </c>
      <c r="F62" s="18" t="s">
        <v>85</v>
      </c>
      <c r="G62" s="19">
        <v>10000</v>
      </c>
      <c r="H62" s="20">
        <v>2352.3200000000002</v>
      </c>
      <c r="I62" s="20"/>
      <c r="J62" s="20">
        <f>+G62*2.87%</f>
        <v>287</v>
      </c>
      <c r="K62" s="20">
        <f>G62*7.1%</f>
        <v>709.99999999999989</v>
      </c>
      <c r="L62" s="20">
        <f>G62*1.15%</f>
        <v>115</v>
      </c>
      <c r="M62" s="20">
        <f>+G62*3.04%</f>
        <v>304</v>
      </c>
      <c r="N62" s="20">
        <f>G62*7.09%</f>
        <v>709</v>
      </c>
      <c r="O62" s="20"/>
      <c r="P62" s="20">
        <f>J62+K62+L62+M62+N62</f>
        <v>2125</v>
      </c>
      <c r="Q62" s="20"/>
      <c r="R62" s="20">
        <f>+J62+M62+O62+Q62+H62</f>
        <v>2943.32</v>
      </c>
      <c r="S62" s="20">
        <f>+N62+L62+K62</f>
        <v>1534</v>
      </c>
      <c r="T62" s="21">
        <f>+G62-R62</f>
        <v>7056.68</v>
      </c>
      <c r="U62" s="56"/>
      <c r="V62"/>
    </row>
    <row r="63" spans="2:22" ht="12.75" customHeight="1" x14ac:dyDescent="0.25">
      <c r="B63" s="16">
        <f t="shared" si="1"/>
        <v>42</v>
      </c>
      <c r="C63" s="17" t="s">
        <v>141</v>
      </c>
      <c r="D63" s="18" t="s">
        <v>120</v>
      </c>
      <c r="E63" s="18" t="s">
        <v>83</v>
      </c>
      <c r="F63" s="18" t="s">
        <v>85</v>
      </c>
      <c r="G63" s="20">
        <v>15000</v>
      </c>
      <c r="H63" s="20">
        <v>2822.68</v>
      </c>
      <c r="I63" s="20"/>
      <c r="J63" s="20">
        <f>+G63*2.87%</f>
        <v>430.5</v>
      </c>
      <c r="K63" s="20">
        <f>G63*7.1%</f>
        <v>1065</v>
      </c>
      <c r="L63" s="20">
        <f>G63*1.15%</f>
        <v>172.5</v>
      </c>
      <c r="M63" s="20">
        <f>+G63*3.04%</f>
        <v>456</v>
      </c>
      <c r="N63" s="20">
        <f>G63*7.09%</f>
        <v>1063.5</v>
      </c>
      <c r="O63" s="20"/>
      <c r="P63" s="20">
        <f>J63+K63+L63+M63+N63</f>
        <v>3187.5</v>
      </c>
      <c r="Q63" s="20"/>
      <c r="R63" s="20">
        <f>+J63+M63+O63+Q63+H63</f>
        <v>3709.18</v>
      </c>
      <c r="S63" s="20">
        <f>+N63+L63+K63</f>
        <v>2301</v>
      </c>
      <c r="T63" s="21">
        <f>+G63-R63</f>
        <v>11290.82</v>
      </c>
      <c r="U63" s="56"/>
      <c r="V63"/>
    </row>
    <row r="64" spans="2:22" ht="12.75" customHeight="1" x14ac:dyDescent="0.25">
      <c r="B64" s="12"/>
      <c r="C64" s="58" t="s">
        <v>92</v>
      </c>
      <c r="D64" s="12"/>
      <c r="E64" s="12"/>
      <c r="F64" s="38"/>
      <c r="G64" s="40"/>
      <c r="H64" s="40"/>
      <c r="I64" s="40"/>
      <c r="J64" s="40"/>
      <c r="K64" s="40"/>
      <c r="L64" s="41"/>
      <c r="M64" s="40"/>
      <c r="N64" s="40"/>
      <c r="O64" s="41"/>
      <c r="P64" s="41"/>
      <c r="Q64" s="41"/>
      <c r="R64" s="41"/>
      <c r="S64" s="41"/>
      <c r="T64" s="42"/>
      <c r="U64" s="56"/>
      <c r="V64"/>
    </row>
    <row r="65" spans="2:27" ht="15" x14ac:dyDescent="0.25">
      <c r="B65" s="16">
        <f>1+B63</f>
        <v>43</v>
      </c>
      <c r="C65" s="17" t="s">
        <v>353</v>
      </c>
      <c r="D65" s="18" t="s">
        <v>358</v>
      </c>
      <c r="E65" s="18" t="s">
        <v>359</v>
      </c>
      <c r="F65" s="18" t="s">
        <v>85</v>
      </c>
      <c r="G65" s="20">
        <v>10000</v>
      </c>
      <c r="H65" s="20">
        <v>2352.3200000000002</v>
      </c>
      <c r="I65" s="20"/>
      <c r="J65" s="20">
        <f>+G65*2.87%</f>
        <v>287</v>
      </c>
      <c r="K65" s="20">
        <f>G65*7.1%</f>
        <v>709.99999999999989</v>
      </c>
      <c r="L65" s="20">
        <f>G65*1.15%</f>
        <v>115</v>
      </c>
      <c r="M65" s="20">
        <f>+G65*3.04%</f>
        <v>304</v>
      </c>
      <c r="N65" s="20">
        <f>G65*7.09%</f>
        <v>709</v>
      </c>
      <c r="O65" s="20"/>
      <c r="P65" s="20">
        <f>J65+K65+L65+M65+N65</f>
        <v>2125</v>
      </c>
      <c r="Q65" s="20"/>
      <c r="R65" s="20">
        <f>+J65+M65+O65+Q65+H65</f>
        <v>2943.32</v>
      </c>
      <c r="S65" s="20">
        <f>+N65+L65+K65</f>
        <v>1534</v>
      </c>
      <c r="T65" s="21">
        <f>+G65-R65</f>
        <v>7056.68</v>
      </c>
      <c r="U65" s="56"/>
      <c r="V65"/>
    </row>
    <row r="66" spans="2:27" ht="15" customHeight="1" x14ac:dyDescent="0.25">
      <c r="B66" s="16">
        <f t="shared" si="1"/>
        <v>44</v>
      </c>
      <c r="C66" s="17" t="s">
        <v>349</v>
      </c>
      <c r="D66" s="18" t="s">
        <v>360</v>
      </c>
      <c r="E66" s="18" t="s">
        <v>361</v>
      </c>
      <c r="F66" s="18" t="s">
        <v>85</v>
      </c>
      <c r="G66" s="20">
        <v>35500</v>
      </c>
      <c r="H66" s="20">
        <v>8365.56</v>
      </c>
      <c r="I66" s="20"/>
      <c r="J66" s="20">
        <f>+G66*2.87%</f>
        <v>1018.85</v>
      </c>
      <c r="K66" s="20">
        <f>G66*7.1%</f>
        <v>2520.5</v>
      </c>
      <c r="L66" s="20">
        <f>G66*1.15%</f>
        <v>408.25</v>
      </c>
      <c r="M66" s="20">
        <f>+G66*3.04%</f>
        <v>1079.2</v>
      </c>
      <c r="N66" s="20">
        <f>G66*7.09%</f>
        <v>2516.9500000000003</v>
      </c>
      <c r="O66" s="20">
        <v>1715.46</v>
      </c>
      <c r="P66" s="20">
        <f>J66+K66+L66+M66+N66</f>
        <v>7543.75</v>
      </c>
      <c r="Q66" s="20"/>
      <c r="R66" s="20">
        <f>+J66+M66+O66+Q66+H66</f>
        <v>12179.07</v>
      </c>
      <c r="S66" s="20">
        <f>+N66+L66+K66</f>
        <v>5445.7000000000007</v>
      </c>
      <c r="T66" s="21">
        <f>+G66-R66</f>
        <v>23320.93</v>
      </c>
      <c r="U66" s="56"/>
      <c r="V66"/>
    </row>
    <row r="67" spans="2:27" ht="12" customHeight="1" x14ac:dyDescent="0.25">
      <c r="B67" s="16">
        <f t="shared" si="1"/>
        <v>45</v>
      </c>
      <c r="C67" s="69" t="s">
        <v>349</v>
      </c>
      <c r="D67" s="18" t="s">
        <v>334</v>
      </c>
      <c r="E67" s="18" t="s">
        <v>332</v>
      </c>
      <c r="F67" s="18" t="s">
        <v>85</v>
      </c>
      <c r="G67" s="20">
        <v>10000</v>
      </c>
      <c r="H67" s="20">
        <v>2352.3200000000002</v>
      </c>
      <c r="I67" s="20"/>
      <c r="J67" s="20">
        <f>+G67*2.87%</f>
        <v>287</v>
      </c>
      <c r="K67" s="20">
        <f>G67*7.1%</f>
        <v>709.99999999999989</v>
      </c>
      <c r="L67" s="20">
        <f>G67*1.15%</f>
        <v>115</v>
      </c>
      <c r="M67" s="20">
        <f>+G67*3.04%</f>
        <v>304</v>
      </c>
      <c r="N67" s="20">
        <f>G67*7.09%</f>
        <v>709</v>
      </c>
      <c r="O67" s="20">
        <v>1715.46</v>
      </c>
      <c r="P67" s="20">
        <f>J67+K67+L67+M67+N67</f>
        <v>2125</v>
      </c>
      <c r="Q67" s="20"/>
      <c r="R67" s="20">
        <f>+J67+M67+O67+Q67+H67</f>
        <v>4658.7800000000007</v>
      </c>
      <c r="S67" s="20">
        <f>+N67+L67+K67</f>
        <v>1534</v>
      </c>
      <c r="T67" s="21">
        <f>+G67-R67</f>
        <v>5341.2199999999993</v>
      </c>
      <c r="U67" s="56"/>
      <c r="V67"/>
    </row>
    <row r="68" spans="2:27" ht="15" customHeight="1" x14ac:dyDescent="0.25">
      <c r="B68" s="16">
        <f t="shared" si="1"/>
        <v>46</v>
      </c>
      <c r="C68" s="50" t="s">
        <v>330</v>
      </c>
      <c r="D68" s="18" t="s">
        <v>40</v>
      </c>
      <c r="E68" s="18" t="s">
        <v>74</v>
      </c>
      <c r="F68" s="18" t="s">
        <v>86</v>
      </c>
      <c r="G68" s="20">
        <v>35000</v>
      </c>
      <c r="H68" s="20">
        <v>5866.7</v>
      </c>
      <c r="I68" s="20"/>
      <c r="J68" s="20">
        <f>+G68*2.87%</f>
        <v>1004.5</v>
      </c>
      <c r="K68" s="20">
        <f>G68*7.1%</f>
        <v>2485</v>
      </c>
      <c r="L68" s="20">
        <f>G68*1.15%</f>
        <v>402.5</v>
      </c>
      <c r="M68" s="20">
        <f>+G68*3.04%</f>
        <v>1064</v>
      </c>
      <c r="N68" s="20">
        <f>G68*7.09%</f>
        <v>2481.5</v>
      </c>
      <c r="O68" s="20"/>
      <c r="P68" s="20">
        <f>J68+K68+L68+M68+N68</f>
        <v>7437.5</v>
      </c>
      <c r="Q68" s="20"/>
      <c r="R68" s="20">
        <f>+J68+M68+O68+Q68+H68</f>
        <v>7935.2</v>
      </c>
      <c r="S68" s="20">
        <f>+N68+L68+K68</f>
        <v>5369</v>
      </c>
      <c r="T68" s="21">
        <f>+G68-R68</f>
        <v>27064.799999999999</v>
      </c>
      <c r="U68" s="56"/>
      <c r="V68"/>
    </row>
    <row r="69" spans="2:27" ht="15" customHeight="1" x14ac:dyDescent="0.25">
      <c r="B69" s="16">
        <f t="shared" si="1"/>
        <v>47</v>
      </c>
      <c r="C69" s="17" t="s">
        <v>353</v>
      </c>
      <c r="D69" s="18" t="s">
        <v>339</v>
      </c>
      <c r="E69" s="18" t="s">
        <v>332</v>
      </c>
      <c r="F69" s="18" t="s">
        <v>85</v>
      </c>
      <c r="G69" s="20">
        <v>10000</v>
      </c>
      <c r="H69" s="20">
        <v>2352.3200000000002</v>
      </c>
      <c r="I69" s="20"/>
      <c r="J69" s="20">
        <f>+G69*2.87%</f>
        <v>287</v>
      </c>
      <c r="K69" s="20">
        <f>G69*7.1%</f>
        <v>709.99999999999989</v>
      </c>
      <c r="L69" s="20">
        <f>G69*1.15%</f>
        <v>115</v>
      </c>
      <c r="M69" s="20">
        <f>+G69*3.04%</f>
        <v>304</v>
      </c>
      <c r="N69" s="20">
        <f>G69*7.09%</f>
        <v>709</v>
      </c>
      <c r="O69" s="20"/>
      <c r="P69" s="20">
        <f>J69+K69+L69+M69+N69</f>
        <v>2125</v>
      </c>
      <c r="Q69" s="20"/>
      <c r="R69" s="20">
        <f>+J69+M69+O69+Q69+H69</f>
        <v>2943.32</v>
      </c>
      <c r="S69" s="20">
        <f>+N69+L69+K69</f>
        <v>1534</v>
      </c>
      <c r="T69" s="21">
        <f>+G69-R69</f>
        <v>7056.68</v>
      </c>
      <c r="U69" s="56"/>
      <c r="V69"/>
    </row>
    <row r="70" spans="2:27" ht="15" customHeight="1" x14ac:dyDescent="0.25">
      <c r="B70" s="16">
        <f t="shared" si="1"/>
        <v>48</v>
      </c>
      <c r="C70" s="17" t="s">
        <v>331</v>
      </c>
      <c r="D70" s="54" t="s">
        <v>54</v>
      </c>
      <c r="E70" s="54" t="s">
        <v>118</v>
      </c>
      <c r="F70" s="18" t="s">
        <v>86</v>
      </c>
      <c r="G70" s="20">
        <v>10000</v>
      </c>
      <c r="H70" s="20">
        <v>2352.3200000000002</v>
      </c>
      <c r="I70" s="20"/>
      <c r="J70" s="20">
        <f>+G70*2.87%</f>
        <v>287</v>
      </c>
      <c r="K70" s="20">
        <f>G70*7.1%</f>
        <v>709.99999999999989</v>
      </c>
      <c r="L70" s="20">
        <f>G70*1.15%</f>
        <v>115</v>
      </c>
      <c r="M70" s="20">
        <f>+G70*3.04%</f>
        <v>304</v>
      </c>
      <c r="N70" s="20">
        <f>G70*7.09%</f>
        <v>709</v>
      </c>
      <c r="O70" s="20"/>
      <c r="P70" s="20">
        <f>J70+K70+L70+M70+N70</f>
        <v>2125</v>
      </c>
      <c r="Q70" s="20"/>
      <c r="R70" s="20">
        <f>+J70+M70+O70+Q70+H70</f>
        <v>2943.32</v>
      </c>
      <c r="S70" s="20">
        <f>+N70+L70+K70</f>
        <v>1534</v>
      </c>
      <c r="T70" s="21">
        <f>+G70-R70</f>
        <v>7056.68</v>
      </c>
      <c r="U70" s="56"/>
      <c r="V70"/>
    </row>
    <row r="71" spans="2:27" ht="15" customHeight="1" x14ac:dyDescent="0.25">
      <c r="B71" s="16">
        <f t="shared" si="1"/>
        <v>49</v>
      </c>
      <c r="C71" s="17" t="s">
        <v>382</v>
      </c>
      <c r="D71" s="54" t="s">
        <v>372</v>
      </c>
      <c r="E71" s="54" t="s">
        <v>332</v>
      </c>
      <c r="F71" s="18" t="s">
        <v>85</v>
      </c>
      <c r="G71" s="20">
        <v>40000</v>
      </c>
      <c r="H71" s="20">
        <v>9409.07</v>
      </c>
      <c r="I71" s="20"/>
      <c r="J71" s="20">
        <f>+G71*2.87%</f>
        <v>1148</v>
      </c>
      <c r="K71" s="20">
        <f>G71*7.1%</f>
        <v>2839.9999999999995</v>
      </c>
      <c r="L71" s="20">
        <f>G71*1.15%</f>
        <v>460</v>
      </c>
      <c r="M71" s="20">
        <f>+G71*3.04%</f>
        <v>1216</v>
      </c>
      <c r="N71" s="20">
        <f>G71*7.09%</f>
        <v>2836</v>
      </c>
      <c r="O71" s="20">
        <v>1715.46</v>
      </c>
      <c r="P71" s="20">
        <f>J71+K71+L71+M71+N71</f>
        <v>8500</v>
      </c>
      <c r="Q71" s="20"/>
      <c r="R71" s="20">
        <f>+J71+M71+O71+Q71+H71</f>
        <v>13488.529999999999</v>
      </c>
      <c r="S71" s="20">
        <f>+N71+L71+K71</f>
        <v>6136</v>
      </c>
      <c r="T71" s="21">
        <f>+G71-R71</f>
        <v>26511.47</v>
      </c>
      <c r="U71" s="56"/>
      <c r="V71"/>
    </row>
    <row r="72" spans="2:27" ht="15" x14ac:dyDescent="0.25">
      <c r="B72" s="16">
        <f t="shared" si="1"/>
        <v>50</v>
      </c>
      <c r="C72" s="17" t="s">
        <v>353</v>
      </c>
      <c r="D72" s="18" t="s">
        <v>347</v>
      </c>
      <c r="E72" s="18" t="s">
        <v>332</v>
      </c>
      <c r="F72" s="18" t="s">
        <v>85</v>
      </c>
      <c r="G72" s="19">
        <v>10000</v>
      </c>
      <c r="H72" s="20">
        <v>2352.3200000000002</v>
      </c>
      <c r="I72" s="20"/>
      <c r="J72" s="20">
        <f>+G72*2.87%</f>
        <v>287</v>
      </c>
      <c r="K72" s="20">
        <f>G72*7.1%</f>
        <v>709.99999999999989</v>
      </c>
      <c r="L72" s="20">
        <f>G72*1.15%</f>
        <v>115</v>
      </c>
      <c r="M72" s="20">
        <f>+G72*3.04%</f>
        <v>304</v>
      </c>
      <c r="N72" s="20">
        <f>G72*7.09%</f>
        <v>709</v>
      </c>
      <c r="O72" s="20"/>
      <c r="P72" s="20">
        <f>J72+K72+L72+M72+N72</f>
        <v>2125</v>
      </c>
      <c r="Q72" s="20"/>
      <c r="R72" s="20">
        <f>+J72+M72+O72+Q72+H72</f>
        <v>2943.32</v>
      </c>
      <c r="S72" s="20">
        <f>+N72+L72+K72</f>
        <v>1534</v>
      </c>
      <c r="T72" s="21">
        <f>+G72-R72</f>
        <v>7056.68</v>
      </c>
      <c r="U72" s="56"/>
      <c r="V72"/>
    </row>
    <row r="73" spans="2:27" ht="15" customHeight="1" x14ac:dyDescent="0.25">
      <c r="B73" s="16">
        <f t="shared" si="1"/>
        <v>51</v>
      </c>
      <c r="C73" s="17" t="s">
        <v>353</v>
      </c>
      <c r="D73" s="18" t="s">
        <v>348</v>
      </c>
      <c r="E73" s="18" t="s">
        <v>332</v>
      </c>
      <c r="F73" s="18" t="s">
        <v>85</v>
      </c>
      <c r="G73" s="19">
        <v>10000</v>
      </c>
      <c r="H73" s="20">
        <v>2352.3200000000002</v>
      </c>
      <c r="I73" s="20"/>
      <c r="J73" s="20">
        <f>+G73*2.87%</f>
        <v>287</v>
      </c>
      <c r="K73" s="20">
        <f>G73*7.1%</f>
        <v>709.99999999999989</v>
      </c>
      <c r="L73" s="20">
        <f>G73*1.15%</f>
        <v>115</v>
      </c>
      <c r="M73" s="20">
        <f>+G73*3.04%</f>
        <v>304</v>
      </c>
      <c r="N73" s="20">
        <f>G73*7.09%</f>
        <v>709</v>
      </c>
      <c r="O73" s="20"/>
      <c r="P73" s="20">
        <f>J73+K73+L73+M73+N73</f>
        <v>2125</v>
      </c>
      <c r="Q73" s="20"/>
      <c r="R73" s="20">
        <f>+J73+M73+O73+Q73+H73</f>
        <v>2943.32</v>
      </c>
      <c r="S73" s="20">
        <f>+N73+L73+K73</f>
        <v>1534</v>
      </c>
      <c r="T73" s="21">
        <f>+G73-R73</f>
        <v>7056.68</v>
      </c>
      <c r="U73" s="56"/>
      <c r="V73"/>
    </row>
    <row r="74" spans="2:27" ht="15" x14ac:dyDescent="0.25">
      <c r="B74" s="16">
        <f t="shared" si="1"/>
        <v>52</v>
      </c>
      <c r="C74" s="17" t="s">
        <v>325</v>
      </c>
      <c r="D74" s="18" t="s">
        <v>66</v>
      </c>
      <c r="E74" s="18" t="s">
        <v>83</v>
      </c>
      <c r="F74" s="18" t="s">
        <v>85</v>
      </c>
      <c r="G74" s="19">
        <v>25000</v>
      </c>
      <c r="H74" s="20">
        <v>5880.7</v>
      </c>
      <c r="I74" s="20"/>
      <c r="J74" s="20">
        <f>+G74*2.87%</f>
        <v>717.5</v>
      </c>
      <c r="K74" s="20">
        <f>G74*7.1%</f>
        <v>1774.9999999999998</v>
      </c>
      <c r="L74" s="20">
        <f>G74*1.15%</f>
        <v>287.5</v>
      </c>
      <c r="M74" s="20">
        <f>+G74*3.04%</f>
        <v>760</v>
      </c>
      <c r="N74" s="20">
        <f>G74*7.09%</f>
        <v>1772.5000000000002</v>
      </c>
      <c r="O74" s="20"/>
      <c r="P74" s="20">
        <f>J74+K74+L74+M74+N74</f>
        <v>5312.5</v>
      </c>
      <c r="Q74" s="20"/>
      <c r="R74" s="20">
        <f>+J74+M74+O74+Q74+H74</f>
        <v>7358.2</v>
      </c>
      <c r="S74" s="20">
        <f>+N74+L74+K74</f>
        <v>3835</v>
      </c>
      <c r="T74" s="21">
        <f>+G74-R74</f>
        <v>17641.8</v>
      </c>
      <c r="U74" s="56"/>
      <c r="V74"/>
    </row>
    <row r="75" spans="2:27" ht="15" customHeight="1" x14ac:dyDescent="0.25">
      <c r="B75" s="16">
        <f t="shared" si="1"/>
        <v>53</v>
      </c>
      <c r="C75" s="17" t="s">
        <v>388</v>
      </c>
      <c r="D75" s="54" t="s">
        <v>188</v>
      </c>
      <c r="E75" s="54" t="s">
        <v>189</v>
      </c>
      <c r="F75" s="18" t="s">
        <v>86</v>
      </c>
      <c r="G75" s="19">
        <v>5000</v>
      </c>
      <c r="H75" s="20">
        <v>705.67</v>
      </c>
      <c r="I75" s="20"/>
      <c r="J75" s="20">
        <f>+G75*2.87%</f>
        <v>143.5</v>
      </c>
      <c r="K75" s="20">
        <f>G75*7.1%</f>
        <v>354.99999999999994</v>
      </c>
      <c r="L75" s="20">
        <f>G75*1.15%</f>
        <v>57.5</v>
      </c>
      <c r="M75" s="20">
        <f>+G75*3.04%</f>
        <v>152</v>
      </c>
      <c r="N75" s="20">
        <f>G75*7.09%</f>
        <v>354.5</v>
      </c>
      <c r="O75" s="20"/>
      <c r="P75" s="20">
        <f>J75+K75+L75+M75+N75</f>
        <v>1062.5</v>
      </c>
      <c r="Q75" s="20"/>
      <c r="R75" s="20">
        <f>+J75+M75+O75+Q75+H75</f>
        <v>1001.17</v>
      </c>
      <c r="S75" s="20">
        <f>+N75+L75+K75</f>
        <v>767</v>
      </c>
      <c r="T75" s="21">
        <f>+G75-R75</f>
        <v>3998.83</v>
      </c>
      <c r="U75" s="56"/>
      <c r="V75"/>
    </row>
    <row r="76" spans="2:27" ht="15" x14ac:dyDescent="0.25">
      <c r="B76" s="37"/>
      <c r="C76" s="58" t="s">
        <v>87</v>
      </c>
      <c r="D76" s="37"/>
      <c r="E76" s="37"/>
      <c r="F76" s="38"/>
      <c r="G76" s="40"/>
      <c r="H76" s="40"/>
      <c r="I76" s="40"/>
      <c r="J76" s="40"/>
      <c r="K76" s="40"/>
      <c r="L76" s="41"/>
      <c r="M76" s="40"/>
      <c r="N76" s="40"/>
      <c r="O76" s="41"/>
      <c r="P76" s="41"/>
      <c r="Q76" s="41"/>
      <c r="R76" s="41"/>
      <c r="S76" s="41"/>
      <c r="T76" s="42"/>
      <c r="U76" s="56"/>
      <c r="V76"/>
    </row>
    <row r="77" spans="2:27" ht="15" x14ac:dyDescent="0.25">
      <c r="B77" s="16">
        <f>1+B75</f>
        <v>54</v>
      </c>
      <c r="C77" s="17" t="s">
        <v>350</v>
      </c>
      <c r="D77" s="70" t="s">
        <v>335</v>
      </c>
      <c r="E77" s="70" t="s">
        <v>332</v>
      </c>
      <c r="F77" s="18" t="s">
        <v>85</v>
      </c>
      <c r="G77" s="20">
        <v>10000</v>
      </c>
      <c r="H77" s="20">
        <v>2352.3200000000002</v>
      </c>
      <c r="I77" s="20"/>
      <c r="J77" s="20">
        <f>+G77*2.87%</f>
        <v>287</v>
      </c>
      <c r="K77" s="20">
        <f>G77*7.1%</f>
        <v>709.99999999999989</v>
      </c>
      <c r="L77" s="20">
        <f>G77*1.15%</f>
        <v>115</v>
      </c>
      <c r="M77" s="20">
        <f>+G77*3.04%</f>
        <v>304</v>
      </c>
      <c r="N77" s="20">
        <f>G77*7.09%</f>
        <v>709</v>
      </c>
      <c r="O77" s="20"/>
      <c r="P77" s="20">
        <f>J77+K77+L77+M77+N77</f>
        <v>2125</v>
      </c>
      <c r="Q77" s="20"/>
      <c r="R77" s="20">
        <f>+J77+M77+O77+Q77+H77</f>
        <v>2943.32</v>
      </c>
      <c r="S77" s="20">
        <f>+N77+L77+K77</f>
        <v>1534</v>
      </c>
      <c r="T77" s="21">
        <f>+G77-R77</f>
        <v>7056.68</v>
      </c>
      <c r="U77" s="56"/>
      <c r="V77"/>
    </row>
    <row r="78" spans="2:27" ht="15" x14ac:dyDescent="0.25">
      <c r="B78" s="16">
        <f t="shared" si="1"/>
        <v>55</v>
      </c>
      <c r="C78" s="17" t="s">
        <v>351</v>
      </c>
      <c r="D78" s="18" t="s">
        <v>336</v>
      </c>
      <c r="E78" s="18" t="s">
        <v>332</v>
      </c>
      <c r="F78" s="18" t="s">
        <v>85</v>
      </c>
      <c r="G78" s="20">
        <v>10000</v>
      </c>
      <c r="H78" s="20">
        <v>2352.3200000000002</v>
      </c>
      <c r="I78" s="20"/>
      <c r="J78" s="20">
        <f>+G78*2.87%</f>
        <v>287</v>
      </c>
      <c r="K78" s="20">
        <f>G78*7.1%</f>
        <v>709.99999999999989</v>
      </c>
      <c r="L78" s="20">
        <f>G78*1.15%</f>
        <v>115</v>
      </c>
      <c r="M78" s="20">
        <f>+G78*3.04%</f>
        <v>304</v>
      </c>
      <c r="N78" s="20">
        <f>G78*7.09%</f>
        <v>709</v>
      </c>
      <c r="O78" s="20"/>
      <c r="P78" s="20">
        <f>J78+K78+L78+M78+N78</f>
        <v>2125</v>
      </c>
      <c r="Q78" s="20"/>
      <c r="R78" s="20">
        <f>+J78+M78+O78+Q78+H78</f>
        <v>2943.32</v>
      </c>
      <c r="S78" s="20">
        <f>+N78+L78+K78</f>
        <v>1534</v>
      </c>
      <c r="T78" s="21">
        <f>+G78-R78</f>
        <v>7056.68</v>
      </c>
      <c r="U78" s="56"/>
      <c r="V78"/>
    </row>
    <row r="79" spans="2:27" ht="15" x14ac:dyDescent="0.25">
      <c r="B79" s="16">
        <f t="shared" si="1"/>
        <v>56</v>
      </c>
      <c r="C79" s="17" t="s">
        <v>328</v>
      </c>
      <c r="D79" s="18" t="s">
        <v>52</v>
      </c>
      <c r="E79" s="18" t="s">
        <v>78</v>
      </c>
      <c r="F79" s="18" t="s">
        <v>85</v>
      </c>
      <c r="G79" s="19">
        <v>15000</v>
      </c>
      <c r="H79" s="20">
        <v>2822.67</v>
      </c>
      <c r="I79" s="20"/>
      <c r="J79" s="20">
        <f>+G79*2.87%</f>
        <v>430.5</v>
      </c>
      <c r="K79" s="20">
        <f>G79*7.1%</f>
        <v>1065</v>
      </c>
      <c r="L79" s="20">
        <f>G79*1.15%</f>
        <v>172.5</v>
      </c>
      <c r="M79" s="20">
        <f>+G79*3.04%</f>
        <v>456</v>
      </c>
      <c r="N79" s="20">
        <f>G79*7.09%</f>
        <v>1063.5</v>
      </c>
      <c r="O79" s="20"/>
      <c r="P79" s="20">
        <f>J79+K79+L79+M79+N79</f>
        <v>3187.5</v>
      </c>
      <c r="Q79" s="20"/>
      <c r="R79" s="20">
        <f>+J79+M79+O79+Q79+H79</f>
        <v>3709.17</v>
      </c>
      <c r="S79" s="20">
        <f>+N79+L79+K79</f>
        <v>2301</v>
      </c>
      <c r="T79" s="21">
        <f>+G79-R79</f>
        <v>11290.83</v>
      </c>
      <c r="U79" s="56"/>
      <c r="V79"/>
    </row>
    <row r="80" spans="2:27" ht="15" customHeight="1" x14ac:dyDescent="0.25">
      <c r="B80" s="16">
        <f t="shared" si="1"/>
        <v>57</v>
      </c>
      <c r="C80" s="17" t="s">
        <v>350</v>
      </c>
      <c r="D80" s="18" t="s">
        <v>343</v>
      </c>
      <c r="E80" s="18" t="s">
        <v>332</v>
      </c>
      <c r="F80" s="18" t="s">
        <v>85</v>
      </c>
      <c r="G80" s="19">
        <v>10000</v>
      </c>
      <c r="H80" s="20"/>
      <c r="I80" s="20"/>
      <c r="J80" s="20">
        <f>+G80*2.87%</f>
        <v>287</v>
      </c>
      <c r="K80" s="20">
        <f>G80*7.1%</f>
        <v>709.99999999999989</v>
      </c>
      <c r="L80" s="20">
        <f>G80*1.15%</f>
        <v>115</v>
      </c>
      <c r="M80" s="20">
        <f>+G80*3.04%</f>
        <v>304</v>
      </c>
      <c r="N80" s="20">
        <f>G80*7.09%</f>
        <v>709</v>
      </c>
      <c r="O80" s="20"/>
      <c r="P80" s="20">
        <f>J80+K80+L80+M80+N80</f>
        <v>2125</v>
      </c>
      <c r="Q80" s="20"/>
      <c r="R80" s="20">
        <f>+J80+M80+O80+Q80+H80</f>
        <v>591</v>
      </c>
      <c r="S80" s="20">
        <f>+N80+L80+K80</f>
        <v>1534</v>
      </c>
      <c r="T80" s="21">
        <f>+G80-R80</f>
        <v>9409</v>
      </c>
      <c r="U80" s="56"/>
      <c r="V80"/>
      <c r="AA80" s="56"/>
    </row>
    <row r="81" spans="2:22" ht="15" customHeight="1" x14ac:dyDescent="0.25">
      <c r="B81" s="16">
        <f t="shared" si="1"/>
        <v>58</v>
      </c>
      <c r="C81" s="17" t="s">
        <v>357</v>
      </c>
      <c r="D81" s="18" t="s">
        <v>346</v>
      </c>
      <c r="E81" s="18" t="s">
        <v>332</v>
      </c>
      <c r="F81" s="18" t="s">
        <v>86</v>
      </c>
      <c r="G81" s="19">
        <v>10000</v>
      </c>
      <c r="H81" s="20">
        <v>1881.77</v>
      </c>
      <c r="I81" s="20"/>
      <c r="J81" s="20">
        <f>+G81*2.87%</f>
        <v>287</v>
      </c>
      <c r="K81" s="20">
        <f>G81*7.1%</f>
        <v>709.99999999999989</v>
      </c>
      <c r="L81" s="20">
        <f>G81*1.15%</f>
        <v>115</v>
      </c>
      <c r="M81" s="20">
        <f>+G81*3.04%</f>
        <v>304</v>
      </c>
      <c r="N81" s="20">
        <f>G81*7.09%</f>
        <v>709</v>
      </c>
      <c r="O81" s="20">
        <v>5146.38</v>
      </c>
      <c r="P81" s="20">
        <f>J81+K81+L81+M81+N81</f>
        <v>2125</v>
      </c>
      <c r="Q81" s="20"/>
      <c r="R81" s="20">
        <f>+J81+M81+O81+Q81+H81</f>
        <v>7619.15</v>
      </c>
      <c r="S81" s="20">
        <f>+N81+L81+K81</f>
        <v>1534</v>
      </c>
      <c r="T81" s="21">
        <f>+G81-R81</f>
        <v>2380.8500000000004</v>
      </c>
      <c r="U81" s="56"/>
      <c r="V81"/>
    </row>
    <row r="82" spans="2:22" ht="15" customHeight="1" x14ac:dyDescent="0.25">
      <c r="B82" s="16">
        <f t="shared" si="1"/>
        <v>59</v>
      </c>
      <c r="C82" s="17" t="s">
        <v>380</v>
      </c>
      <c r="D82" s="71" t="s">
        <v>375</v>
      </c>
      <c r="E82" s="71" t="s">
        <v>75</v>
      </c>
      <c r="F82" s="18" t="s">
        <v>86</v>
      </c>
      <c r="G82" s="19">
        <v>31765.47</v>
      </c>
      <c r="H82" s="20">
        <v>5410.19</v>
      </c>
      <c r="I82" s="20"/>
      <c r="J82" s="20">
        <f>+G82*2.87%</f>
        <v>911.66898900000001</v>
      </c>
      <c r="K82" s="20">
        <f>G82*7.1%</f>
        <v>2255.3483699999997</v>
      </c>
      <c r="L82" s="20">
        <f>G82*1.15%</f>
        <v>365.30290500000001</v>
      </c>
      <c r="M82" s="20">
        <f>+G82*3.04%</f>
        <v>965.67028800000003</v>
      </c>
      <c r="N82" s="20">
        <f>G82*7.09%</f>
        <v>2252.1718230000001</v>
      </c>
      <c r="O82" s="20"/>
      <c r="P82" s="20">
        <f>J82+K82+L82+M82+N82</f>
        <v>6750.1623749999999</v>
      </c>
      <c r="Q82" s="20"/>
      <c r="R82" s="20">
        <f>+J82+M82+O82+Q82+H82</f>
        <v>7287.5292769999996</v>
      </c>
      <c r="S82" s="20">
        <f>+N82+L82+K82</f>
        <v>4872.8230979999998</v>
      </c>
      <c r="T82" s="21">
        <f>+G82-R82</f>
        <v>24477.940723</v>
      </c>
      <c r="U82" s="56"/>
      <c r="V82"/>
    </row>
    <row r="83" spans="2:22" ht="15" customHeight="1" x14ac:dyDescent="0.25">
      <c r="B83" s="16">
        <f t="shared" si="1"/>
        <v>60</v>
      </c>
      <c r="C83" s="17" t="s">
        <v>322</v>
      </c>
      <c r="D83" s="18" t="s">
        <v>69</v>
      </c>
      <c r="E83" s="18" t="s">
        <v>82</v>
      </c>
      <c r="F83" s="18" t="s">
        <v>86</v>
      </c>
      <c r="G83" s="19">
        <v>20000</v>
      </c>
      <c r="H83" s="20">
        <v>3279.22</v>
      </c>
      <c r="I83" s="20"/>
      <c r="J83" s="20">
        <f>+G83*2.87%</f>
        <v>574</v>
      </c>
      <c r="K83" s="20">
        <f>G83*7.1%</f>
        <v>1419.9999999999998</v>
      </c>
      <c r="L83" s="20">
        <f>G83*1.15%</f>
        <v>230</v>
      </c>
      <c r="M83" s="20">
        <f>+G83*3.04%</f>
        <v>608</v>
      </c>
      <c r="N83" s="20">
        <f>G83*7.09%</f>
        <v>1418</v>
      </c>
      <c r="O83" s="20"/>
      <c r="P83" s="20">
        <f>J83+K83+L83+M83+N83</f>
        <v>4250</v>
      </c>
      <c r="Q83" s="20"/>
      <c r="R83" s="20">
        <f>+J83+M83+O83+Q83+H83</f>
        <v>4461.2199999999993</v>
      </c>
      <c r="S83" s="20">
        <f>+N83+L83+K83</f>
        <v>3068</v>
      </c>
      <c r="T83" s="21">
        <f>+G83-R83</f>
        <v>15538.78</v>
      </c>
      <c r="U83" s="56"/>
      <c r="V83"/>
    </row>
    <row r="84" spans="2:22" ht="15" x14ac:dyDescent="0.25">
      <c r="B84" s="73">
        <f>1+B83</f>
        <v>61</v>
      </c>
      <c r="C84" s="17" t="s">
        <v>350</v>
      </c>
      <c r="D84" s="18" t="s">
        <v>392</v>
      </c>
      <c r="E84" s="18" t="s">
        <v>359</v>
      </c>
      <c r="F84" s="18" t="s">
        <v>86</v>
      </c>
      <c r="G84" s="19">
        <v>10000</v>
      </c>
      <c r="H84" s="20">
        <v>2352.3200000000002</v>
      </c>
      <c r="I84" s="20"/>
      <c r="J84" s="20">
        <f>+G84*2.87%</f>
        <v>287</v>
      </c>
      <c r="K84" s="20">
        <f>G84*7.1%</f>
        <v>709.99999999999989</v>
      </c>
      <c r="L84" s="20">
        <f>G84*1.15%</f>
        <v>115</v>
      </c>
      <c r="M84" s="20">
        <f>+G84*3.04%</f>
        <v>304</v>
      </c>
      <c r="N84" s="20">
        <f>G84*7.09%</f>
        <v>709</v>
      </c>
      <c r="O84" s="20"/>
      <c r="P84" s="20">
        <f>J84+K84+L84+M84+N84</f>
        <v>2125</v>
      </c>
      <c r="Q84" s="20"/>
      <c r="R84" s="20">
        <f>+J84+M84+O84+Q84+H84</f>
        <v>2943.32</v>
      </c>
      <c r="S84" s="20">
        <f>+N84+L84+K84</f>
        <v>1534</v>
      </c>
      <c r="T84" s="21">
        <f>+G84-R84</f>
        <v>7056.68</v>
      </c>
      <c r="U84" s="56"/>
      <c r="V84"/>
    </row>
    <row r="85" spans="2:22" ht="12" customHeight="1" x14ac:dyDescent="0.25">
      <c r="B85" s="72"/>
      <c r="C85" s="23"/>
      <c r="D85" s="23"/>
      <c r="E85" s="23"/>
      <c r="F85" s="30"/>
      <c r="G85" s="24">
        <f>SUM(G18:G84)</f>
        <v>1219122.6199999999</v>
      </c>
      <c r="H85" s="24">
        <f>SUM(H18:H84)</f>
        <v>236967.15000000026</v>
      </c>
      <c r="I85" s="24">
        <f>SUM(I18:I83)</f>
        <v>0</v>
      </c>
      <c r="J85" s="24">
        <f>SUM(J18:J84)</f>
        <v>34988.819193999996</v>
      </c>
      <c r="K85" s="24">
        <f t="shared" ref="K85:T85" si="2">SUM(K18:K84)</f>
        <v>86557.706020000012</v>
      </c>
      <c r="L85" s="24">
        <f t="shared" si="2"/>
        <v>14019.910129999998</v>
      </c>
      <c r="M85" s="24">
        <f t="shared" si="2"/>
        <v>37061.327647999999</v>
      </c>
      <c r="N85" s="24">
        <f t="shared" si="2"/>
        <v>86435.793757999985</v>
      </c>
      <c r="O85" s="24">
        <f t="shared" si="2"/>
        <v>25731.899999999998</v>
      </c>
      <c r="P85" s="24">
        <f t="shared" si="2"/>
        <v>259063.55674999999</v>
      </c>
      <c r="Q85" s="24">
        <f t="shared" si="2"/>
        <v>0</v>
      </c>
      <c r="R85" s="24">
        <f t="shared" si="2"/>
        <v>334749.196842</v>
      </c>
      <c r="S85" s="24">
        <f>SUM(S18:S84)</f>
        <v>187013.409908</v>
      </c>
      <c r="T85" s="24">
        <f>SUM(T18:T84)</f>
        <v>884373.42315800046</v>
      </c>
      <c r="U85" s="56"/>
      <c r="V85"/>
    </row>
    <row r="86" spans="2:22" ht="12" customHeight="1" x14ac:dyDescent="0.25">
      <c r="B86" s="72"/>
      <c r="U86" s="56"/>
      <c r="V86"/>
    </row>
    <row r="87" spans="2:22" ht="15" customHeight="1" x14ac:dyDescent="0.25">
      <c r="U87" s="56"/>
      <c r="V87"/>
    </row>
    <row r="88" spans="2:22" ht="12" customHeight="1" x14ac:dyDescent="0.25">
      <c r="U88" s="56"/>
      <c r="V88"/>
    </row>
    <row r="89" spans="2:22" ht="15" customHeight="1" x14ac:dyDescent="0.25">
      <c r="U89" s="56"/>
      <c r="V89"/>
    </row>
    <row r="90" spans="2:22" ht="12.75" customHeight="1" x14ac:dyDescent="0.2"/>
  </sheetData>
  <sortState xmlns:xlrd2="http://schemas.microsoft.com/office/spreadsheetml/2017/richdata2" ref="B18:T83">
    <sortCondition ref="B18:B83"/>
  </sortState>
  <mergeCells count="20"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  <mergeCell ref="T14:T16"/>
    <mergeCell ref="J15:K15"/>
    <mergeCell ref="M15:N15"/>
    <mergeCell ref="O15:O16"/>
    <mergeCell ref="P15:P16"/>
    <mergeCell ref="Q15:Q16"/>
    <mergeCell ref="R15:R16"/>
    <mergeCell ref="S15:S16"/>
  </mergeCells>
  <conditionalFormatting sqref="C33">
    <cfRule type="duplicateValues" dxfId="59" priority="42"/>
    <cfRule type="duplicateValues" dxfId="58" priority="43"/>
    <cfRule type="duplicateValues" dxfId="57" priority="44"/>
    <cfRule type="duplicateValues" dxfId="56" priority="45"/>
    <cfRule type="duplicateValues" dxfId="55" priority="46"/>
    <cfRule type="duplicateValues" dxfId="54" priority="47"/>
  </conditionalFormatting>
  <conditionalFormatting sqref="D1:D1048576">
    <cfRule type="duplicateValues" dxfId="53" priority="60"/>
  </conditionalFormatting>
  <conditionalFormatting sqref="D1:D48 D50:D1048576">
    <cfRule type="duplicateValues" dxfId="52" priority="58"/>
    <cfRule type="duplicateValues" dxfId="51" priority="59"/>
  </conditionalFormatting>
  <conditionalFormatting sqref="D78:D81 D39:D45 D47:D48 D18:D37 D65:D76 D83:D84 D50:D63">
    <cfRule type="duplicateValues" dxfId="50" priority="55"/>
  </conditionalFormatting>
  <conditionalFormatting sqref="D78:D81 D39:D45 D47:D48 D1:D37 D65:D76 D83:D1048576 D50:D63">
    <cfRule type="duplicateValues" dxfId="49" priority="53"/>
  </conditionalFormatting>
  <conditionalFormatting sqref="D78:D81 D46:E46 D47:D48 D1:D45 D83:D1048576 D50:D76">
    <cfRule type="duplicateValues" dxfId="48" priority="54"/>
  </conditionalFormatting>
  <conditionalFormatting sqref="D46:E46">
    <cfRule type="duplicateValues" dxfId="47" priority="56"/>
    <cfRule type="duplicateValues" dxfId="46" priority="57"/>
  </conditionalFormatting>
  <conditionalFormatting sqref="D49:E49">
    <cfRule type="duplicateValues" dxfId="45" priority="48"/>
    <cfRule type="duplicateValues" dxfId="44" priority="49"/>
    <cfRule type="duplicateValues" dxfId="43" priority="50"/>
    <cfRule type="duplicateValues" dxfId="42" priority="51"/>
    <cfRule type="duplicateValues" dxfId="41" priority="52"/>
  </conditionalFormatting>
  <conditionalFormatting sqref="V1:V1048576 D1:D1048576">
    <cfRule type="duplicateValues" dxfId="40" priority="41"/>
  </conditionalFormatting>
  <conditionalFormatting sqref="B33">
    <cfRule type="duplicateValues" dxfId="39" priority="40"/>
  </conditionalFormatting>
  <conditionalFormatting sqref="B33">
    <cfRule type="duplicateValues" dxfId="38" priority="38"/>
    <cfRule type="duplicateValues" dxfId="37" priority="39"/>
  </conditionalFormatting>
  <conditionalFormatting sqref="B33">
    <cfRule type="duplicateValues" dxfId="36" priority="37"/>
  </conditionalFormatting>
  <conditionalFormatting sqref="B33">
    <cfRule type="duplicateValues" dxfId="35" priority="35"/>
  </conditionalFormatting>
  <conditionalFormatting sqref="B33">
    <cfRule type="duplicateValues" dxfId="34" priority="36"/>
  </conditionalFormatting>
  <conditionalFormatting sqref="B33">
    <cfRule type="duplicateValues" dxfId="33" priority="34"/>
  </conditionalFormatting>
  <conditionalFormatting sqref="B44">
    <cfRule type="duplicateValues" dxfId="32" priority="33"/>
  </conditionalFormatting>
  <conditionalFormatting sqref="B44">
    <cfRule type="duplicateValues" dxfId="31" priority="31"/>
    <cfRule type="duplicateValues" dxfId="30" priority="32"/>
  </conditionalFormatting>
  <conditionalFormatting sqref="B44">
    <cfRule type="duplicateValues" dxfId="29" priority="30"/>
  </conditionalFormatting>
  <conditionalFormatting sqref="B44">
    <cfRule type="duplicateValues" dxfId="28" priority="28"/>
  </conditionalFormatting>
  <conditionalFormatting sqref="B44">
    <cfRule type="duplicateValues" dxfId="27" priority="29"/>
  </conditionalFormatting>
  <conditionalFormatting sqref="B44">
    <cfRule type="duplicateValues" dxfId="26" priority="27"/>
  </conditionalFormatting>
  <conditionalFormatting sqref="B50">
    <cfRule type="duplicateValues" dxfId="25" priority="26"/>
  </conditionalFormatting>
  <conditionalFormatting sqref="B50">
    <cfRule type="duplicateValues" dxfId="24" priority="24"/>
    <cfRule type="duplicateValues" dxfId="23" priority="25"/>
  </conditionalFormatting>
  <conditionalFormatting sqref="B50">
    <cfRule type="duplicateValues" dxfId="22" priority="23"/>
  </conditionalFormatting>
  <conditionalFormatting sqref="B50">
    <cfRule type="duplicateValues" dxfId="21" priority="21"/>
  </conditionalFormatting>
  <conditionalFormatting sqref="B50">
    <cfRule type="duplicateValues" dxfId="20" priority="22"/>
  </conditionalFormatting>
  <conditionalFormatting sqref="B50">
    <cfRule type="duplicateValues" dxfId="19" priority="20"/>
  </conditionalFormatting>
  <conditionalFormatting sqref="B56">
    <cfRule type="duplicateValues" dxfId="18" priority="19"/>
  </conditionalFormatting>
  <conditionalFormatting sqref="B56">
    <cfRule type="duplicateValues" dxfId="17" priority="17"/>
    <cfRule type="duplicateValues" dxfId="16" priority="18"/>
  </conditionalFormatting>
  <conditionalFormatting sqref="B56">
    <cfRule type="duplicateValues" dxfId="15" priority="16"/>
  </conditionalFormatting>
  <conditionalFormatting sqref="B56">
    <cfRule type="duplicateValues" dxfId="14" priority="14"/>
  </conditionalFormatting>
  <conditionalFormatting sqref="B56">
    <cfRule type="duplicateValues" dxfId="13" priority="15"/>
  </conditionalFormatting>
  <conditionalFormatting sqref="B56">
    <cfRule type="duplicateValues" dxfId="12" priority="13"/>
  </conditionalFormatting>
  <conditionalFormatting sqref="B64">
    <cfRule type="duplicateValues" dxfId="11" priority="12"/>
  </conditionalFormatting>
  <conditionalFormatting sqref="B64">
    <cfRule type="duplicateValues" dxfId="10" priority="10"/>
    <cfRule type="duplicateValues" dxfId="9" priority="11"/>
  </conditionalFormatting>
  <conditionalFormatting sqref="B64">
    <cfRule type="duplicateValues" dxfId="8" priority="9"/>
  </conditionalFormatting>
  <conditionalFormatting sqref="B64">
    <cfRule type="duplicateValues" dxfId="7" priority="8"/>
  </conditionalFormatting>
  <conditionalFormatting sqref="B76">
    <cfRule type="duplicateValues" dxfId="6" priority="7"/>
  </conditionalFormatting>
  <conditionalFormatting sqref="B76">
    <cfRule type="duplicateValues" dxfId="5" priority="5"/>
    <cfRule type="duplicateValues" dxfId="4" priority="6"/>
  </conditionalFormatting>
  <conditionalFormatting sqref="B76">
    <cfRule type="duplicateValues" dxfId="3" priority="4"/>
  </conditionalFormatting>
  <conditionalFormatting sqref="B76">
    <cfRule type="duplicateValues" dxfId="2" priority="2"/>
  </conditionalFormatting>
  <conditionalFormatting sqref="B76">
    <cfRule type="duplicateValues" dxfId="1" priority="3"/>
  </conditionalFormatting>
  <conditionalFormatting sqref="B76">
    <cfRule type="duplicateValues" dxfId="0" priority="1"/>
  </conditionalFormatting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E9013-2D9E-4C31-89B4-85C6C09D6502}">
  <dimension ref="A7:AS185"/>
  <sheetViews>
    <sheetView topLeftCell="C1" workbookViewId="0">
      <selection activeCell="N7" sqref="N7:N50"/>
    </sheetView>
  </sheetViews>
  <sheetFormatPr baseColWidth="10" defaultRowHeight="15" x14ac:dyDescent="0.25"/>
  <cols>
    <col min="14" max="14" width="39.42578125" bestFit="1" customWidth="1"/>
  </cols>
  <sheetData>
    <row r="7" spans="1:45" x14ac:dyDescent="0.25">
      <c r="A7" t="s">
        <v>154</v>
      </c>
      <c r="B7" t="s">
        <v>155</v>
      </c>
      <c r="C7" t="s">
        <v>156</v>
      </c>
      <c r="D7" t="s">
        <v>156</v>
      </c>
      <c r="E7" t="s">
        <v>157</v>
      </c>
      <c r="F7" t="s">
        <v>158</v>
      </c>
      <c r="G7" t="s">
        <v>159</v>
      </c>
      <c r="H7" t="s">
        <v>159</v>
      </c>
      <c r="I7" t="s">
        <v>157</v>
      </c>
      <c r="J7" t="s">
        <v>160</v>
      </c>
      <c r="K7" t="s">
        <v>161</v>
      </c>
      <c r="L7" t="s">
        <v>162</v>
      </c>
      <c r="M7" t="s">
        <v>163</v>
      </c>
      <c r="N7" t="s">
        <v>26</v>
      </c>
      <c r="O7" t="s">
        <v>270</v>
      </c>
      <c r="P7" t="s">
        <v>165</v>
      </c>
      <c r="Q7" t="s">
        <v>271</v>
      </c>
      <c r="R7" t="s">
        <v>167</v>
      </c>
      <c r="S7">
        <v>30000</v>
      </c>
      <c r="T7">
        <v>0</v>
      </c>
      <c r="U7">
        <v>0</v>
      </c>
      <c r="V7">
        <v>30000</v>
      </c>
      <c r="W7">
        <v>6934.02</v>
      </c>
      <c r="X7">
        <v>0</v>
      </c>
      <c r="Y7">
        <v>23065.98</v>
      </c>
      <c r="Z7">
        <v>17</v>
      </c>
      <c r="AA7" t="s">
        <v>229</v>
      </c>
      <c r="AB7">
        <v>21</v>
      </c>
      <c r="AC7" t="s">
        <v>169</v>
      </c>
      <c r="AD7" t="s">
        <v>170</v>
      </c>
      <c r="AE7">
        <v>200010810205944</v>
      </c>
      <c r="AF7">
        <v>1</v>
      </c>
      <c r="AG7">
        <v>2130</v>
      </c>
      <c r="AH7">
        <v>345</v>
      </c>
      <c r="AI7">
        <v>2127</v>
      </c>
      <c r="AJ7">
        <v>0</v>
      </c>
      <c r="AK7" t="s">
        <v>171</v>
      </c>
      <c r="AL7">
        <v>1</v>
      </c>
      <c r="AM7">
        <v>3</v>
      </c>
      <c r="AN7">
        <v>26</v>
      </c>
      <c r="AO7" t="s">
        <v>172</v>
      </c>
      <c r="AP7" t="s">
        <v>173</v>
      </c>
      <c r="AQ7" t="s">
        <v>174</v>
      </c>
      <c r="AR7" t="s">
        <v>175</v>
      </c>
      <c r="AS7" t="s">
        <v>176</v>
      </c>
    </row>
    <row r="8" spans="1:45" x14ac:dyDescent="0.25">
      <c r="A8" t="s">
        <v>154</v>
      </c>
      <c r="B8" t="s">
        <v>155</v>
      </c>
      <c r="C8" t="s">
        <v>156</v>
      </c>
      <c r="D8" t="s">
        <v>156</v>
      </c>
      <c r="E8" t="s">
        <v>157</v>
      </c>
      <c r="F8" t="s">
        <v>158</v>
      </c>
      <c r="G8" t="s">
        <v>156</v>
      </c>
      <c r="H8" t="s">
        <v>159</v>
      </c>
      <c r="I8" t="s">
        <v>177</v>
      </c>
      <c r="J8" t="s">
        <v>160</v>
      </c>
      <c r="K8" t="s">
        <v>161</v>
      </c>
      <c r="L8" t="s">
        <v>162</v>
      </c>
      <c r="M8" t="s">
        <v>178</v>
      </c>
      <c r="N8" t="s">
        <v>28</v>
      </c>
      <c r="O8" t="s">
        <v>71</v>
      </c>
      <c r="P8" t="s">
        <v>165</v>
      </c>
      <c r="Q8" t="s">
        <v>237</v>
      </c>
      <c r="R8" t="s">
        <v>167</v>
      </c>
      <c r="S8">
        <v>15000</v>
      </c>
      <c r="T8">
        <v>0</v>
      </c>
      <c r="U8">
        <v>0</v>
      </c>
      <c r="V8">
        <v>15000</v>
      </c>
      <c r="W8">
        <v>2034.82</v>
      </c>
      <c r="X8">
        <v>0</v>
      </c>
      <c r="Y8">
        <v>12965.18</v>
      </c>
      <c r="Z8">
        <v>30</v>
      </c>
      <c r="AA8" t="s">
        <v>238</v>
      </c>
      <c r="AB8">
        <v>8</v>
      </c>
      <c r="AC8" t="s">
        <v>169</v>
      </c>
      <c r="AD8" t="s">
        <v>170</v>
      </c>
      <c r="AE8">
        <v>200012440560016</v>
      </c>
      <c r="AF8">
        <v>1</v>
      </c>
      <c r="AG8">
        <v>1065</v>
      </c>
      <c r="AH8">
        <v>172.5</v>
      </c>
      <c r="AI8">
        <v>1063.5</v>
      </c>
      <c r="AJ8">
        <v>0</v>
      </c>
      <c r="AK8" t="s">
        <v>171</v>
      </c>
      <c r="AL8">
        <v>1</v>
      </c>
      <c r="AM8">
        <v>3</v>
      </c>
      <c r="AN8">
        <v>55</v>
      </c>
      <c r="AO8" t="s">
        <v>172</v>
      </c>
      <c r="AP8" t="s">
        <v>173</v>
      </c>
      <c r="AQ8" t="s">
        <v>174</v>
      </c>
      <c r="AR8" t="s">
        <v>175</v>
      </c>
      <c r="AS8" t="s">
        <v>176</v>
      </c>
    </row>
    <row r="9" spans="1:45" x14ac:dyDescent="0.25">
      <c r="A9" t="s">
        <v>154</v>
      </c>
      <c r="B9" t="s">
        <v>155</v>
      </c>
      <c r="C9" t="s">
        <v>156</v>
      </c>
      <c r="D9" t="s">
        <v>156</v>
      </c>
      <c r="E9" t="s">
        <v>157</v>
      </c>
      <c r="F9" t="s">
        <v>158</v>
      </c>
      <c r="G9" t="s">
        <v>156</v>
      </c>
      <c r="H9" t="s">
        <v>159</v>
      </c>
      <c r="I9" t="s">
        <v>177</v>
      </c>
      <c r="J9" t="s">
        <v>160</v>
      </c>
      <c r="K9" t="s">
        <v>161</v>
      </c>
      <c r="L9" t="s">
        <v>162</v>
      </c>
      <c r="M9" t="s">
        <v>181</v>
      </c>
      <c r="N9" t="s">
        <v>30</v>
      </c>
      <c r="O9" t="s">
        <v>71</v>
      </c>
      <c r="P9" t="s">
        <v>165</v>
      </c>
      <c r="Q9" t="s">
        <v>195</v>
      </c>
      <c r="R9" t="s">
        <v>167</v>
      </c>
      <c r="S9">
        <v>32225.98</v>
      </c>
      <c r="T9">
        <v>0</v>
      </c>
      <c r="U9">
        <v>0</v>
      </c>
      <c r="V9">
        <v>32225.98</v>
      </c>
      <c r="W9">
        <v>6332.11</v>
      </c>
      <c r="X9">
        <v>0</v>
      </c>
      <c r="Y9">
        <v>25893.87</v>
      </c>
      <c r="Z9">
        <v>15</v>
      </c>
      <c r="AA9" t="s">
        <v>196</v>
      </c>
      <c r="AB9">
        <v>8</v>
      </c>
      <c r="AC9" t="s">
        <v>169</v>
      </c>
      <c r="AD9" t="s">
        <v>170</v>
      </c>
      <c r="AE9">
        <v>200012420119111</v>
      </c>
      <c r="AF9">
        <v>1</v>
      </c>
      <c r="AG9">
        <v>2288.04</v>
      </c>
      <c r="AH9">
        <v>370.6</v>
      </c>
      <c r="AI9">
        <v>2284.8200000000002</v>
      </c>
      <c r="AJ9">
        <v>0</v>
      </c>
      <c r="AK9" t="s">
        <v>171</v>
      </c>
      <c r="AL9">
        <v>1</v>
      </c>
      <c r="AM9">
        <v>3</v>
      </c>
      <c r="AN9">
        <v>21</v>
      </c>
      <c r="AO9" t="s">
        <v>172</v>
      </c>
      <c r="AP9" t="s">
        <v>173</v>
      </c>
      <c r="AQ9" t="s">
        <v>174</v>
      </c>
      <c r="AR9" t="s">
        <v>175</v>
      </c>
      <c r="AS9" t="s">
        <v>176</v>
      </c>
    </row>
    <row r="10" spans="1:45" x14ac:dyDescent="0.25">
      <c r="A10" t="s">
        <v>154</v>
      </c>
      <c r="B10" t="s">
        <v>155</v>
      </c>
      <c r="C10" t="s">
        <v>156</v>
      </c>
      <c r="D10" t="s">
        <v>156</v>
      </c>
      <c r="E10" t="s">
        <v>157</v>
      </c>
      <c r="F10" t="s">
        <v>158</v>
      </c>
      <c r="G10" t="s">
        <v>156</v>
      </c>
      <c r="H10" t="s">
        <v>159</v>
      </c>
      <c r="I10" t="s">
        <v>177</v>
      </c>
      <c r="J10" t="s">
        <v>160</v>
      </c>
      <c r="K10" t="s">
        <v>161</v>
      </c>
      <c r="L10" t="s">
        <v>162</v>
      </c>
      <c r="M10" t="s">
        <v>184</v>
      </c>
      <c r="N10" t="s">
        <v>32</v>
      </c>
      <c r="O10" t="s">
        <v>83</v>
      </c>
      <c r="P10" t="s">
        <v>165</v>
      </c>
      <c r="Q10" t="s">
        <v>240</v>
      </c>
      <c r="R10" t="s">
        <v>167</v>
      </c>
      <c r="S10">
        <v>28470</v>
      </c>
      <c r="T10">
        <v>0</v>
      </c>
      <c r="U10">
        <v>0</v>
      </c>
      <c r="V10">
        <v>28470</v>
      </c>
      <c r="W10">
        <v>6627.67</v>
      </c>
      <c r="X10">
        <v>0</v>
      </c>
      <c r="Y10">
        <v>21842.33</v>
      </c>
      <c r="Z10">
        <v>31</v>
      </c>
      <c r="AA10" t="s">
        <v>241</v>
      </c>
      <c r="AB10">
        <v>11</v>
      </c>
      <c r="AC10" t="s">
        <v>169</v>
      </c>
      <c r="AD10" t="s">
        <v>170</v>
      </c>
      <c r="AE10">
        <v>200013300152408</v>
      </c>
      <c r="AF10">
        <v>1</v>
      </c>
      <c r="AG10">
        <v>2021.37</v>
      </c>
      <c r="AH10">
        <v>327.41000000000003</v>
      </c>
      <c r="AI10">
        <v>2018.52</v>
      </c>
      <c r="AJ10">
        <v>0</v>
      </c>
      <c r="AK10" t="s">
        <v>171</v>
      </c>
      <c r="AL10">
        <v>1</v>
      </c>
      <c r="AM10">
        <v>3</v>
      </c>
      <c r="AN10">
        <v>20</v>
      </c>
      <c r="AO10" t="s">
        <v>172</v>
      </c>
      <c r="AP10" t="s">
        <v>173</v>
      </c>
      <c r="AQ10" t="s">
        <v>174</v>
      </c>
      <c r="AR10" t="s">
        <v>175</v>
      </c>
      <c r="AS10" t="s">
        <v>176</v>
      </c>
    </row>
    <row r="11" spans="1:45" x14ac:dyDescent="0.25">
      <c r="A11" t="s">
        <v>154</v>
      </c>
      <c r="B11" t="s">
        <v>155</v>
      </c>
      <c r="C11" t="s">
        <v>156</v>
      </c>
      <c r="D11" t="s">
        <v>156</v>
      </c>
      <c r="E11" t="s">
        <v>157</v>
      </c>
      <c r="F11" t="s">
        <v>158</v>
      </c>
      <c r="G11" t="s">
        <v>156</v>
      </c>
      <c r="H11" t="s">
        <v>159</v>
      </c>
      <c r="I11" t="s">
        <v>177</v>
      </c>
      <c r="J11" t="s">
        <v>160</v>
      </c>
      <c r="K11" t="s">
        <v>161</v>
      </c>
      <c r="L11" t="s">
        <v>162</v>
      </c>
      <c r="M11" t="s">
        <v>187</v>
      </c>
      <c r="N11" t="s">
        <v>34</v>
      </c>
      <c r="O11" t="s">
        <v>73</v>
      </c>
      <c r="P11" t="s">
        <v>165</v>
      </c>
      <c r="Q11" t="s">
        <v>279</v>
      </c>
      <c r="R11" t="s">
        <v>167</v>
      </c>
      <c r="S11">
        <v>30500</v>
      </c>
      <c r="T11">
        <v>0</v>
      </c>
      <c r="U11">
        <v>0</v>
      </c>
      <c r="V11">
        <v>30500</v>
      </c>
      <c r="W11">
        <v>8976.98</v>
      </c>
      <c r="X11">
        <v>0</v>
      </c>
      <c r="Y11">
        <v>21523.02</v>
      </c>
      <c r="Z11">
        <v>41</v>
      </c>
      <c r="AA11" t="s">
        <v>280</v>
      </c>
      <c r="AB11">
        <v>6</v>
      </c>
      <c r="AC11" t="s">
        <v>169</v>
      </c>
      <c r="AD11" t="s">
        <v>170</v>
      </c>
      <c r="AE11">
        <v>200012000567200</v>
      </c>
      <c r="AF11">
        <v>1</v>
      </c>
      <c r="AG11">
        <v>2165.5</v>
      </c>
      <c r="AH11">
        <v>350.75</v>
      </c>
      <c r="AI11">
        <v>2162.4499999999998</v>
      </c>
      <c r="AJ11">
        <v>0</v>
      </c>
      <c r="AK11" t="s">
        <v>171</v>
      </c>
      <c r="AL11">
        <v>1</v>
      </c>
      <c r="AM11">
        <v>3</v>
      </c>
      <c r="AN11">
        <v>19</v>
      </c>
      <c r="AO11" t="s">
        <v>172</v>
      </c>
      <c r="AP11" t="s">
        <v>173</v>
      </c>
      <c r="AQ11" t="s">
        <v>174</v>
      </c>
      <c r="AR11" t="s">
        <v>175</v>
      </c>
      <c r="AS11" t="s">
        <v>176</v>
      </c>
    </row>
    <row r="12" spans="1:45" x14ac:dyDescent="0.25">
      <c r="A12" t="s">
        <v>154</v>
      </c>
      <c r="B12" t="s">
        <v>155</v>
      </c>
      <c r="C12" t="s">
        <v>156</v>
      </c>
      <c r="D12" t="s">
        <v>156</v>
      </c>
      <c r="E12" t="s">
        <v>157</v>
      </c>
      <c r="F12" t="s">
        <v>158</v>
      </c>
      <c r="G12" t="s">
        <v>192</v>
      </c>
      <c r="H12" t="s">
        <v>159</v>
      </c>
      <c r="I12" t="s">
        <v>193</v>
      </c>
      <c r="J12" t="s">
        <v>160</v>
      </c>
      <c r="K12" t="s">
        <v>161</v>
      </c>
      <c r="L12" t="s">
        <v>162</v>
      </c>
      <c r="M12" t="s">
        <v>194</v>
      </c>
      <c r="N12" t="s">
        <v>35</v>
      </c>
      <c r="O12" t="s">
        <v>71</v>
      </c>
      <c r="P12" t="s">
        <v>165</v>
      </c>
      <c r="Q12" t="s">
        <v>243</v>
      </c>
      <c r="R12" t="s">
        <v>167</v>
      </c>
      <c r="S12">
        <v>5000</v>
      </c>
      <c r="T12">
        <v>0</v>
      </c>
      <c r="U12">
        <v>0</v>
      </c>
      <c r="V12">
        <v>5000</v>
      </c>
      <c r="W12">
        <v>1001.17</v>
      </c>
      <c r="X12">
        <v>0</v>
      </c>
      <c r="Y12">
        <v>3998.83</v>
      </c>
      <c r="Z12">
        <v>22</v>
      </c>
      <c r="AA12" t="s">
        <v>244</v>
      </c>
      <c r="AB12">
        <v>8</v>
      </c>
      <c r="AC12" t="s">
        <v>169</v>
      </c>
      <c r="AD12" t="s">
        <v>170</v>
      </c>
      <c r="AE12">
        <v>200019600545430</v>
      </c>
      <c r="AF12">
        <v>1</v>
      </c>
      <c r="AG12">
        <v>355</v>
      </c>
      <c r="AH12">
        <v>57.5</v>
      </c>
      <c r="AI12">
        <v>354.5</v>
      </c>
      <c r="AJ12">
        <v>0</v>
      </c>
      <c r="AK12" t="s">
        <v>171</v>
      </c>
      <c r="AL12">
        <v>1</v>
      </c>
      <c r="AM12">
        <v>3</v>
      </c>
      <c r="AN12">
        <v>40</v>
      </c>
      <c r="AO12" t="s">
        <v>172</v>
      </c>
      <c r="AP12" t="s">
        <v>173</v>
      </c>
      <c r="AQ12" t="s">
        <v>174</v>
      </c>
      <c r="AR12" t="s">
        <v>175</v>
      </c>
      <c r="AS12" t="s">
        <v>176</v>
      </c>
    </row>
    <row r="13" spans="1:45" x14ac:dyDescent="0.25">
      <c r="A13" t="s">
        <v>154</v>
      </c>
      <c r="B13" t="s">
        <v>155</v>
      </c>
      <c r="C13" t="s">
        <v>156</v>
      </c>
      <c r="D13" t="s">
        <v>156</v>
      </c>
      <c r="E13" t="s">
        <v>157</v>
      </c>
      <c r="F13" t="s">
        <v>158</v>
      </c>
      <c r="G13" t="s">
        <v>156</v>
      </c>
      <c r="H13" t="s">
        <v>159</v>
      </c>
      <c r="I13" t="s">
        <v>177</v>
      </c>
      <c r="J13" t="s">
        <v>160</v>
      </c>
      <c r="K13" t="s">
        <v>161</v>
      </c>
      <c r="L13" t="s">
        <v>162</v>
      </c>
      <c r="M13" t="s">
        <v>197</v>
      </c>
      <c r="N13" t="s">
        <v>37</v>
      </c>
      <c r="O13" t="s">
        <v>71</v>
      </c>
      <c r="P13" t="s">
        <v>165</v>
      </c>
      <c r="Q13" t="s">
        <v>212</v>
      </c>
      <c r="R13" t="s">
        <v>167</v>
      </c>
      <c r="S13">
        <v>25000</v>
      </c>
      <c r="T13">
        <v>0</v>
      </c>
      <c r="U13">
        <v>0</v>
      </c>
      <c r="V13">
        <v>25000</v>
      </c>
      <c r="W13">
        <v>5462.4</v>
      </c>
      <c r="X13">
        <v>0</v>
      </c>
      <c r="Y13">
        <v>19537.599999999999</v>
      </c>
      <c r="Z13">
        <v>24</v>
      </c>
      <c r="AA13" t="s">
        <v>213</v>
      </c>
      <c r="AB13">
        <v>8</v>
      </c>
      <c r="AC13" t="s">
        <v>169</v>
      </c>
      <c r="AD13" t="s">
        <v>170</v>
      </c>
      <c r="AE13">
        <v>200019601175090</v>
      </c>
      <c r="AF13">
        <v>1</v>
      </c>
      <c r="AG13">
        <v>1775</v>
      </c>
      <c r="AH13">
        <v>287.5</v>
      </c>
      <c r="AI13">
        <v>1772.5</v>
      </c>
      <c r="AJ13">
        <v>0</v>
      </c>
      <c r="AK13" t="s">
        <v>171</v>
      </c>
      <c r="AL13">
        <v>1</v>
      </c>
      <c r="AM13">
        <v>3</v>
      </c>
      <c r="AN13">
        <v>43</v>
      </c>
      <c r="AO13" t="s">
        <v>172</v>
      </c>
      <c r="AP13" t="s">
        <v>173</v>
      </c>
      <c r="AQ13" t="s">
        <v>174</v>
      </c>
      <c r="AR13" t="s">
        <v>175</v>
      </c>
      <c r="AS13" t="s">
        <v>176</v>
      </c>
    </row>
    <row r="14" spans="1:45" x14ac:dyDescent="0.25">
      <c r="A14" t="s">
        <v>154</v>
      </c>
      <c r="B14" t="s">
        <v>155</v>
      </c>
      <c r="C14" t="s">
        <v>156</v>
      </c>
      <c r="D14" t="s">
        <v>156</v>
      </c>
      <c r="E14" t="s">
        <v>157</v>
      </c>
      <c r="F14" t="s">
        <v>158</v>
      </c>
      <c r="G14" t="s">
        <v>156</v>
      </c>
      <c r="H14" t="s">
        <v>159</v>
      </c>
      <c r="I14" t="s">
        <v>177</v>
      </c>
      <c r="J14" t="s">
        <v>160</v>
      </c>
      <c r="K14" t="s">
        <v>161</v>
      </c>
      <c r="L14" t="s">
        <v>162</v>
      </c>
      <c r="M14" t="s">
        <v>200</v>
      </c>
      <c r="N14" t="s">
        <v>38</v>
      </c>
      <c r="O14" t="s">
        <v>71</v>
      </c>
      <c r="P14" t="s">
        <v>165</v>
      </c>
      <c r="Q14" t="s">
        <v>246</v>
      </c>
      <c r="R14" t="s">
        <v>167</v>
      </c>
      <c r="S14">
        <v>15000</v>
      </c>
      <c r="T14">
        <v>0</v>
      </c>
      <c r="U14">
        <v>0</v>
      </c>
      <c r="V14">
        <v>15000</v>
      </c>
      <c r="W14">
        <v>2034.82</v>
      </c>
      <c r="X14">
        <v>0</v>
      </c>
      <c r="Y14">
        <v>12965.18</v>
      </c>
      <c r="Z14">
        <v>29</v>
      </c>
      <c r="AA14" t="s">
        <v>247</v>
      </c>
      <c r="AB14">
        <v>8</v>
      </c>
      <c r="AC14" t="s">
        <v>169</v>
      </c>
      <c r="AD14" t="s">
        <v>170</v>
      </c>
      <c r="AE14">
        <v>9604175308</v>
      </c>
      <c r="AF14">
        <v>1</v>
      </c>
      <c r="AG14">
        <v>1065</v>
      </c>
      <c r="AH14">
        <v>172.5</v>
      </c>
      <c r="AI14">
        <v>1063.5</v>
      </c>
      <c r="AJ14">
        <v>0</v>
      </c>
      <c r="AK14" t="s">
        <v>171</v>
      </c>
      <c r="AL14">
        <v>1</v>
      </c>
      <c r="AM14">
        <v>3</v>
      </c>
      <c r="AN14">
        <v>18</v>
      </c>
      <c r="AO14" t="s">
        <v>172</v>
      </c>
      <c r="AP14" t="s">
        <v>173</v>
      </c>
      <c r="AQ14" t="s">
        <v>174</v>
      </c>
      <c r="AR14" t="s">
        <v>175</v>
      </c>
      <c r="AS14" t="s">
        <v>176</v>
      </c>
    </row>
    <row r="15" spans="1:45" x14ac:dyDescent="0.25">
      <c r="A15" t="s">
        <v>154</v>
      </c>
      <c r="B15" t="s">
        <v>155</v>
      </c>
      <c r="C15" t="s">
        <v>156</v>
      </c>
      <c r="D15" t="s">
        <v>156</v>
      </c>
      <c r="E15" t="s">
        <v>157</v>
      </c>
      <c r="F15" t="s">
        <v>158</v>
      </c>
      <c r="G15" t="s">
        <v>156</v>
      </c>
      <c r="H15" t="s">
        <v>159</v>
      </c>
      <c r="I15" t="s">
        <v>177</v>
      </c>
      <c r="J15" t="s">
        <v>160</v>
      </c>
      <c r="K15" t="s">
        <v>161</v>
      </c>
      <c r="L15" t="s">
        <v>162</v>
      </c>
      <c r="M15" t="s">
        <v>203</v>
      </c>
      <c r="N15" t="s">
        <v>40</v>
      </c>
      <c r="O15" t="s">
        <v>164</v>
      </c>
      <c r="P15" t="s">
        <v>165</v>
      </c>
      <c r="Q15" t="s">
        <v>198</v>
      </c>
      <c r="R15" t="s">
        <v>167</v>
      </c>
      <c r="S15">
        <v>35000</v>
      </c>
      <c r="T15">
        <v>0</v>
      </c>
      <c r="U15">
        <v>0</v>
      </c>
      <c r="V15">
        <v>35000</v>
      </c>
      <c r="W15">
        <v>7935.2</v>
      </c>
      <c r="X15">
        <v>0</v>
      </c>
      <c r="Y15">
        <v>27064.799999999999</v>
      </c>
      <c r="Z15">
        <v>33</v>
      </c>
      <c r="AA15" t="s">
        <v>199</v>
      </c>
      <c r="AB15">
        <v>19</v>
      </c>
      <c r="AC15" t="s">
        <v>169</v>
      </c>
      <c r="AD15" t="s">
        <v>170</v>
      </c>
      <c r="AE15">
        <v>200019601174374</v>
      </c>
      <c r="AF15">
        <v>1</v>
      </c>
      <c r="AG15">
        <v>2485</v>
      </c>
      <c r="AH15">
        <v>402.5</v>
      </c>
      <c r="AI15">
        <v>2481.5</v>
      </c>
      <c r="AJ15">
        <v>0</v>
      </c>
      <c r="AK15" t="s">
        <v>171</v>
      </c>
      <c r="AL15">
        <v>1</v>
      </c>
      <c r="AM15">
        <v>3</v>
      </c>
      <c r="AN15">
        <v>47</v>
      </c>
      <c r="AO15" t="s">
        <v>172</v>
      </c>
      <c r="AP15" t="s">
        <v>173</v>
      </c>
      <c r="AQ15" t="s">
        <v>174</v>
      </c>
      <c r="AR15" t="s">
        <v>175</v>
      </c>
      <c r="AS15" t="s">
        <v>176</v>
      </c>
    </row>
    <row r="16" spans="1:45" x14ac:dyDescent="0.25">
      <c r="A16" t="s">
        <v>154</v>
      </c>
      <c r="B16" t="s">
        <v>155</v>
      </c>
      <c r="C16" t="s">
        <v>156</v>
      </c>
      <c r="D16" t="s">
        <v>156</v>
      </c>
      <c r="E16" t="s">
        <v>157</v>
      </c>
      <c r="F16" t="s">
        <v>158</v>
      </c>
      <c r="G16" t="s">
        <v>192</v>
      </c>
      <c r="H16" t="s">
        <v>159</v>
      </c>
      <c r="I16" t="s">
        <v>193</v>
      </c>
      <c r="J16" t="s">
        <v>160</v>
      </c>
      <c r="K16" t="s">
        <v>161</v>
      </c>
      <c r="L16" t="s">
        <v>162</v>
      </c>
      <c r="M16" t="s">
        <v>206</v>
      </c>
      <c r="N16" t="s">
        <v>125</v>
      </c>
      <c r="O16" t="s">
        <v>126</v>
      </c>
      <c r="P16" t="s">
        <v>165</v>
      </c>
      <c r="Q16" t="s">
        <v>292</v>
      </c>
      <c r="R16" t="s">
        <v>167</v>
      </c>
      <c r="S16">
        <v>25000</v>
      </c>
      <c r="T16">
        <v>0</v>
      </c>
      <c r="U16">
        <v>0</v>
      </c>
      <c r="V16">
        <v>25000</v>
      </c>
      <c r="W16">
        <v>6724.23</v>
      </c>
      <c r="X16">
        <v>0</v>
      </c>
      <c r="Y16">
        <v>18275.77</v>
      </c>
      <c r="Z16">
        <v>18</v>
      </c>
      <c r="AA16" t="s">
        <v>168</v>
      </c>
      <c r="AB16">
        <v>26</v>
      </c>
      <c r="AC16" t="s">
        <v>169</v>
      </c>
      <c r="AD16" t="s">
        <v>170</v>
      </c>
      <c r="AE16">
        <v>200013300135179</v>
      </c>
      <c r="AF16">
        <v>1</v>
      </c>
      <c r="AG16">
        <v>1775</v>
      </c>
      <c r="AH16">
        <v>287.5</v>
      </c>
      <c r="AI16">
        <v>1772.5</v>
      </c>
      <c r="AJ16">
        <v>0</v>
      </c>
      <c r="AK16" t="s">
        <v>171</v>
      </c>
      <c r="AL16">
        <v>1</v>
      </c>
      <c r="AM16">
        <v>3</v>
      </c>
      <c r="AN16">
        <v>44</v>
      </c>
      <c r="AO16" t="s">
        <v>172</v>
      </c>
      <c r="AP16" t="s">
        <v>173</v>
      </c>
      <c r="AQ16" t="s">
        <v>174</v>
      </c>
      <c r="AR16" t="s">
        <v>175</v>
      </c>
      <c r="AS16" t="s">
        <v>176</v>
      </c>
    </row>
    <row r="17" spans="1:45" x14ac:dyDescent="0.25">
      <c r="A17" t="s">
        <v>154</v>
      </c>
      <c r="B17" t="s">
        <v>155</v>
      </c>
      <c r="C17" t="s">
        <v>156</v>
      </c>
      <c r="D17" t="s">
        <v>156</v>
      </c>
      <c r="E17" t="s">
        <v>157</v>
      </c>
      <c r="F17" t="s">
        <v>158</v>
      </c>
      <c r="G17" t="s">
        <v>156</v>
      </c>
      <c r="H17" t="s">
        <v>159</v>
      </c>
      <c r="I17" t="s">
        <v>177</v>
      </c>
      <c r="J17" t="s">
        <v>160</v>
      </c>
      <c r="K17" t="s">
        <v>161</v>
      </c>
      <c r="L17" t="s">
        <v>162</v>
      </c>
      <c r="M17" t="s">
        <v>209</v>
      </c>
      <c r="N17" t="s">
        <v>42</v>
      </c>
      <c r="O17" t="s">
        <v>72</v>
      </c>
      <c r="P17" t="s">
        <v>165</v>
      </c>
      <c r="Q17" t="s">
        <v>201</v>
      </c>
      <c r="R17" t="s">
        <v>167</v>
      </c>
      <c r="S17">
        <v>38000</v>
      </c>
      <c r="T17">
        <v>0</v>
      </c>
      <c r="U17">
        <v>0</v>
      </c>
      <c r="V17">
        <v>38000</v>
      </c>
      <c r="W17">
        <v>9862.7199999999993</v>
      </c>
      <c r="X17">
        <v>0</v>
      </c>
      <c r="Y17">
        <v>28137.279999999999</v>
      </c>
      <c r="Z17">
        <v>21</v>
      </c>
      <c r="AA17" t="s">
        <v>202</v>
      </c>
      <c r="AB17">
        <v>10</v>
      </c>
      <c r="AC17" t="s">
        <v>169</v>
      </c>
      <c r="AD17" t="s">
        <v>170</v>
      </c>
      <c r="AE17">
        <v>200010101617492</v>
      </c>
      <c r="AF17">
        <v>1</v>
      </c>
      <c r="AG17">
        <v>2698</v>
      </c>
      <c r="AH17">
        <v>437</v>
      </c>
      <c r="AI17">
        <v>2694.2</v>
      </c>
      <c r="AJ17">
        <v>0</v>
      </c>
      <c r="AK17" t="s">
        <v>171</v>
      </c>
      <c r="AL17">
        <v>1</v>
      </c>
      <c r="AM17">
        <v>3</v>
      </c>
      <c r="AN17">
        <v>56</v>
      </c>
      <c r="AO17" t="s">
        <v>172</v>
      </c>
      <c r="AP17" t="s">
        <v>173</v>
      </c>
      <c r="AQ17" t="s">
        <v>174</v>
      </c>
      <c r="AR17" t="s">
        <v>175</v>
      </c>
      <c r="AS17" t="s">
        <v>176</v>
      </c>
    </row>
    <row r="18" spans="1:45" x14ac:dyDescent="0.25">
      <c r="A18" t="s">
        <v>154</v>
      </c>
      <c r="B18" t="s">
        <v>155</v>
      </c>
      <c r="C18" t="s">
        <v>156</v>
      </c>
      <c r="D18" t="s">
        <v>156</v>
      </c>
      <c r="E18" t="s">
        <v>157</v>
      </c>
      <c r="F18" t="s">
        <v>158</v>
      </c>
      <c r="G18" t="s">
        <v>156</v>
      </c>
      <c r="H18" t="s">
        <v>159</v>
      </c>
      <c r="I18" t="s">
        <v>177</v>
      </c>
      <c r="J18" t="s">
        <v>160</v>
      </c>
      <c r="K18" t="s">
        <v>161</v>
      </c>
      <c r="L18" t="s">
        <v>162</v>
      </c>
      <c r="M18" t="s">
        <v>211</v>
      </c>
      <c r="N18" t="s">
        <v>44</v>
      </c>
      <c r="O18" t="s">
        <v>71</v>
      </c>
      <c r="P18" t="s">
        <v>165</v>
      </c>
      <c r="Q18" t="s">
        <v>249</v>
      </c>
      <c r="R18" t="s">
        <v>167</v>
      </c>
      <c r="S18">
        <v>15000</v>
      </c>
      <c r="T18">
        <v>0</v>
      </c>
      <c r="U18">
        <v>0</v>
      </c>
      <c r="V18">
        <v>15000</v>
      </c>
      <c r="W18">
        <v>2034.82</v>
      </c>
      <c r="X18">
        <v>0</v>
      </c>
      <c r="Y18">
        <v>12965.18</v>
      </c>
      <c r="Z18">
        <v>40</v>
      </c>
      <c r="AA18" t="s">
        <v>250</v>
      </c>
      <c r="AB18">
        <v>8</v>
      </c>
      <c r="AC18" t="s">
        <v>169</v>
      </c>
      <c r="AD18" t="s">
        <v>170</v>
      </c>
      <c r="AE18">
        <v>200012480091446</v>
      </c>
      <c r="AF18">
        <v>1</v>
      </c>
      <c r="AG18">
        <v>1065</v>
      </c>
      <c r="AH18">
        <v>172.5</v>
      </c>
      <c r="AI18">
        <v>1063.5</v>
      </c>
      <c r="AJ18">
        <v>0</v>
      </c>
      <c r="AK18" t="s">
        <v>171</v>
      </c>
      <c r="AL18">
        <v>1</v>
      </c>
      <c r="AM18">
        <v>3</v>
      </c>
      <c r="AN18">
        <v>13</v>
      </c>
      <c r="AO18" t="s">
        <v>172</v>
      </c>
      <c r="AP18" t="s">
        <v>173</v>
      </c>
      <c r="AQ18" t="s">
        <v>174</v>
      </c>
      <c r="AR18" t="s">
        <v>175</v>
      </c>
      <c r="AS18" t="s">
        <v>176</v>
      </c>
    </row>
    <row r="19" spans="1:45" x14ac:dyDescent="0.25">
      <c r="A19" t="s">
        <v>154</v>
      </c>
      <c r="B19" t="s">
        <v>155</v>
      </c>
      <c r="C19" t="s">
        <v>156</v>
      </c>
      <c r="D19" t="s">
        <v>156</v>
      </c>
      <c r="E19" t="s">
        <v>157</v>
      </c>
      <c r="F19" t="s">
        <v>158</v>
      </c>
      <c r="G19" t="s">
        <v>156</v>
      </c>
      <c r="H19" t="s">
        <v>159</v>
      </c>
      <c r="I19" t="s">
        <v>177</v>
      </c>
      <c r="J19" t="s">
        <v>160</v>
      </c>
      <c r="K19" t="s">
        <v>161</v>
      </c>
      <c r="L19" t="s">
        <v>162</v>
      </c>
      <c r="M19" t="s">
        <v>214</v>
      </c>
      <c r="N19" t="s">
        <v>129</v>
      </c>
      <c r="O19" t="s">
        <v>130</v>
      </c>
      <c r="P19" t="s">
        <v>165</v>
      </c>
      <c r="Q19" t="s">
        <v>296</v>
      </c>
      <c r="R19" t="s">
        <v>167</v>
      </c>
      <c r="S19">
        <v>15000</v>
      </c>
      <c r="T19">
        <v>0</v>
      </c>
      <c r="U19">
        <v>0</v>
      </c>
      <c r="V19">
        <v>15000</v>
      </c>
      <c r="W19">
        <v>2034.82</v>
      </c>
      <c r="X19">
        <v>0</v>
      </c>
      <c r="Y19">
        <v>12965.18</v>
      </c>
      <c r="Z19">
        <v>18</v>
      </c>
      <c r="AA19" t="s">
        <v>168</v>
      </c>
      <c r="AB19">
        <v>27</v>
      </c>
      <c r="AC19" t="s">
        <v>169</v>
      </c>
      <c r="AD19" t="s">
        <v>170</v>
      </c>
      <c r="AE19">
        <v>200013300147031</v>
      </c>
      <c r="AF19">
        <v>1</v>
      </c>
      <c r="AG19">
        <v>1065</v>
      </c>
      <c r="AH19">
        <v>172.5</v>
      </c>
      <c r="AI19">
        <v>1063.5</v>
      </c>
      <c r="AJ19">
        <v>0</v>
      </c>
      <c r="AK19" t="s">
        <v>171</v>
      </c>
      <c r="AL19">
        <v>1</v>
      </c>
      <c r="AM19">
        <v>3</v>
      </c>
      <c r="AN19">
        <v>23</v>
      </c>
      <c r="AO19" t="s">
        <v>172</v>
      </c>
      <c r="AP19" t="s">
        <v>173</v>
      </c>
      <c r="AQ19" t="s">
        <v>174</v>
      </c>
      <c r="AR19" t="s">
        <v>175</v>
      </c>
      <c r="AS19" t="s">
        <v>176</v>
      </c>
    </row>
    <row r="20" spans="1:45" x14ac:dyDescent="0.25">
      <c r="A20" t="s">
        <v>154</v>
      </c>
      <c r="B20" t="s">
        <v>155</v>
      </c>
      <c r="C20" t="s">
        <v>156</v>
      </c>
      <c r="D20" t="s">
        <v>156</v>
      </c>
      <c r="E20" t="s">
        <v>157</v>
      </c>
      <c r="F20" t="s">
        <v>158</v>
      </c>
      <c r="G20" t="s">
        <v>156</v>
      </c>
      <c r="H20" t="s">
        <v>159</v>
      </c>
      <c r="I20" t="s">
        <v>177</v>
      </c>
      <c r="J20" t="s">
        <v>160</v>
      </c>
      <c r="K20" t="s">
        <v>161</v>
      </c>
      <c r="L20" t="s">
        <v>162</v>
      </c>
      <c r="M20" t="s">
        <v>217</v>
      </c>
      <c r="N20" t="s">
        <v>121</v>
      </c>
      <c r="O20" t="s">
        <v>122</v>
      </c>
      <c r="P20" t="s">
        <v>165</v>
      </c>
      <c r="Q20" t="s">
        <v>285</v>
      </c>
      <c r="R20" t="s">
        <v>167</v>
      </c>
      <c r="S20">
        <v>15000</v>
      </c>
      <c r="T20">
        <v>0</v>
      </c>
      <c r="U20">
        <v>0</v>
      </c>
      <c r="V20">
        <v>15000</v>
      </c>
      <c r="W20">
        <v>4330.3100000000004</v>
      </c>
      <c r="X20">
        <v>0</v>
      </c>
      <c r="Y20">
        <v>10669.69</v>
      </c>
      <c r="Z20">
        <v>20</v>
      </c>
      <c r="AA20" t="s">
        <v>286</v>
      </c>
      <c r="AB20">
        <v>24</v>
      </c>
      <c r="AC20" t="s">
        <v>169</v>
      </c>
      <c r="AD20" t="s">
        <v>170</v>
      </c>
      <c r="AE20">
        <v>200019601137822</v>
      </c>
      <c r="AF20">
        <v>1</v>
      </c>
      <c r="AG20">
        <v>1065</v>
      </c>
      <c r="AH20">
        <v>172.5</v>
      </c>
      <c r="AI20">
        <v>1063.5</v>
      </c>
      <c r="AJ20">
        <v>0</v>
      </c>
      <c r="AK20" t="s">
        <v>171</v>
      </c>
      <c r="AL20">
        <v>1</v>
      </c>
      <c r="AM20">
        <v>3</v>
      </c>
      <c r="AN20">
        <v>33</v>
      </c>
      <c r="AO20" t="s">
        <v>172</v>
      </c>
      <c r="AP20" t="s">
        <v>173</v>
      </c>
      <c r="AQ20" t="s">
        <v>174</v>
      </c>
      <c r="AR20" t="s">
        <v>175</v>
      </c>
      <c r="AS20" t="s">
        <v>176</v>
      </c>
    </row>
    <row r="21" spans="1:45" x14ac:dyDescent="0.25">
      <c r="A21" t="s">
        <v>154</v>
      </c>
      <c r="B21" t="s">
        <v>155</v>
      </c>
      <c r="C21" t="s">
        <v>156</v>
      </c>
      <c r="D21" t="s">
        <v>156</v>
      </c>
      <c r="E21" t="s">
        <v>157</v>
      </c>
      <c r="F21" t="s">
        <v>158</v>
      </c>
      <c r="G21" t="s">
        <v>156</v>
      </c>
      <c r="H21" t="s">
        <v>159</v>
      </c>
      <c r="I21" t="s">
        <v>177</v>
      </c>
      <c r="J21" t="s">
        <v>160</v>
      </c>
      <c r="K21" t="s">
        <v>161</v>
      </c>
      <c r="L21" t="s">
        <v>162</v>
      </c>
      <c r="M21" t="s">
        <v>220</v>
      </c>
      <c r="N21" t="s">
        <v>45</v>
      </c>
      <c r="O21" t="s">
        <v>75</v>
      </c>
      <c r="P21" t="s">
        <v>165</v>
      </c>
      <c r="Q21" t="s">
        <v>252</v>
      </c>
      <c r="R21" t="s">
        <v>167</v>
      </c>
      <c r="S21">
        <v>9442.27</v>
      </c>
      <c r="T21">
        <v>0</v>
      </c>
      <c r="U21">
        <v>0</v>
      </c>
      <c r="V21">
        <v>9442.27</v>
      </c>
      <c r="W21">
        <v>1706.36</v>
      </c>
      <c r="X21">
        <v>0</v>
      </c>
      <c r="Y21">
        <v>7735.91</v>
      </c>
      <c r="Z21">
        <v>15</v>
      </c>
      <c r="AA21" t="s">
        <v>196</v>
      </c>
      <c r="AB21">
        <v>20</v>
      </c>
      <c r="AC21" t="s">
        <v>169</v>
      </c>
      <c r="AD21" t="s">
        <v>170</v>
      </c>
      <c r="AE21">
        <v>200010130397836</v>
      </c>
      <c r="AF21">
        <v>1</v>
      </c>
      <c r="AG21">
        <v>670.4</v>
      </c>
      <c r="AH21">
        <v>108.59</v>
      </c>
      <c r="AI21">
        <v>669.46</v>
      </c>
      <c r="AJ21">
        <v>0</v>
      </c>
      <c r="AK21" t="s">
        <v>171</v>
      </c>
      <c r="AL21">
        <v>1</v>
      </c>
      <c r="AM21">
        <v>3</v>
      </c>
      <c r="AN21">
        <v>24</v>
      </c>
      <c r="AO21" t="s">
        <v>172</v>
      </c>
      <c r="AP21" t="s">
        <v>173</v>
      </c>
      <c r="AQ21" t="s">
        <v>174</v>
      </c>
      <c r="AR21" t="s">
        <v>175</v>
      </c>
      <c r="AS21" t="s">
        <v>176</v>
      </c>
    </row>
    <row r="22" spans="1:45" x14ac:dyDescent="0.25">
      <c r="A22" t="s">
        <v>154</v>
      </c>
      <c r="B22" t="s">
        <v>155</v>
      </c>
      <c r="C22" t="s">
        <v>156</v>
      </c>
      <c r="D22" t="s">
        <v>156</v>
      </c>
      <c r="E22" t="s">
        <v>157</v>
      </c>
      <c r="F22" t="s">
        <v>158</v>
      </c>
      <c r="G22" t="s">
        <v>156</v>
      </c>
      <c r="H22" t="s">
        <v>159</v>
      </c>
      <c r="I22" t="s">
        <v>177</v>
      </c>
      <c r="J22" t="s">
        <v>160</v>
      </c>
      <c r="K22" t="s">
        <v>161</v>
      </c>
      <c r="L22" t="s">
        <v>162</v>
      </c>
      <c r="M22" t="s">
        <v>223</v>
      </c>
      <c r="N22" t="s">
        <v>46</v>
      </c>
      <c r="O22" t="s">
        <v>76</v>
      </c>
      <c r="P22" t="s">
        <v>165</v>
      </c>
      <c r="Q22" t="s">
        <v>221</v>
      </c>
      <c r="R22" t="s">
        <v>167</v>
      </c>
      <c r="S22">
        <v>25000</v>
      </c>
      <c r="T22">
        <v>0</v>
      </c>
      <c r="U22">
        <v>0</v>
      </c>
      <c r="V22">
        <v>25000</v>
      </c>
      <c r="W22">
        <v>6724.23</v>
      </c>
      <c r="X22">
        <v>0</v>
      </c>
      <c r="Y22">
        <v>18275.77</v>
      </c>
      <c r="Z22">
        <v>27</v>
      </c>
      <c r="AA22" t="s">
        <v>222</v>
      </c>
      <c r="AB22">
        <v>15</v>
      </c>
      <c r="AC22" t="s">
        <v>169</v>
      </c>
      <c r="AD22" t="s">
        <v>170</v>
      </c>
      <c r="AE22">
        <v>200011620623995</v>
      </c>
      <c r="AF22">
        <v>1</v>
      </c>
      <c r="AG22">
        <v>1775</v>
      </c>
      <c r="AH22">
        <v>287.5</v>
      </c>
      <c r="AI22">
        <v>1772.5</v>
      </c>
      <c r="AJ22">
        <v>0</v>
      </c>
      <c r="AK22" t="s">
        <v>171</v>
      </c>
      <c r="AL22">
        <v>1</v>
      </c>
      <c r="AM22">
        <v>3</v>
      </c>
      <c r="AN22">
        <v>27</v>
      </c>
      <c r="AO22" t="s">
        <v>172</v>
      </c>
      <c r="AP22" t="s">
        <v>173</v>
      </c>
      <c r="AQ22" t="s">
        <v>174</v>
      </c>
      <c r="AR22" t="s">
        <v>175</v>
      </c>
      <c r="AS22" t="s">
        <v>176</v>
      </c>
    </row>
    <row r="23" spans="1:45" x14ac:dyDescent="0.25">
      <c r="A23" t="s">
        <v>154</v>
      </c>
      <c r="B23" t="s">
        <v>155</v>
      </c>
      <c r="C23" t="s">
        <v>156</v>
      </c>
      <c r="D23" t="s">
        <v>156</v>
      </c>
      <c r="E23" t="s">
        <v>157</v>
      </c>
      <c r="F23" t="s">
        <v>158</v>
      </c>
      <c r="G23" t="s">
        <v>156</v>
      </c>
      <c r="H23" t="s">
        <v>159</v>
      </c>
      <c r="I23" t="s">
        <v>177</v>
      </c>
      <c r="J23" t="s">
        <v>160</v>
      </c>
      <c r="K23" t="s">
        <v>161</v>
      </c>
      <c r="L23" t="s">
        <v>162</v>
      </c>
      <c r="M23" t="s">
        <v>227</v>
      </c>
      <c r="N23" t="s">
        <v>47</v>
      </c>
      <c r="O23" t="s">
        <v>77</v>
      </c>
      <c r="P23" t="s">
        <v>165</v>
      </c>
      <c r="Q23" t="s">
        <v>204</v>
      </c>
      <c r="R23" t="s">
        <v>167</v>
      </c>
      <c r="S23">
        <v>38250</v>
      </c>
      <c r="T23">
        <v>0</v>
      </c>
      <c r="U23">
        <v>0</v>
      </c>
      <c r="V23">
        <v>38250</v>
      </c>
      <c r="W23">
        <v>9912.7800000000007</v>
      </c>
      <c r="X23">
        <v>0</v>
      </c>
      <c r="Y23">
        <v>28337.22</v>
      </c>
      <c r="Z23">
        <v>25</v>
      </c>
      <c r="AA23" t="s">
        <v>205</v>
      </c>
      <c r="AB23">
        <v>13</v>
      </c>
      <c r="AC23" t="s">
        <v>169</v>
      </c>
      <c r="AD23" t="s">
        <v>170</v>
      </c>
      <c r="AE23">
        <v>200010130492841</v>
      </c>
      <c r="AF23">
        <v>1</v>
      </c>
      <c r="AG23">
        <v>2715.75</v>
      </c>
      <c r="AH23">
        <v>439.88</v>
      </c>
      <c r="AI23">
        <v>2711.93</v>
      </c>
      <c r="AJ23">
        <v>0</v>
      </c>
      <c r="AK23" t="s">
        <v>171</v>
      </c>
      <c r="AL23">
        <v>1</v>
      </c>
      <c r="AM23">
        <v>3</v>
      </c>
      <c r="AN23">
        <v>46</v>
      </c>
      <c r="AO23" t="s">
        <v>172</v>
      </c>
      <c r="AP23" t="s">
        <v>173</v>
      </c>
      <c r="AQ23" t="s">
        <v>174</v>
      </c>
      <c r="AR23" t="s">
        <v>175</v>
      </c>
      <c r="AS23" t="s">
        <v>176</v>
      </c>
    </row>
    <row r="24" spans="1:45" x14ac:dyDescent="0.25">
      <c r="A24" t="s">
        <v>154</v>
      </c>
      <c r="B24" t="s">
        <v>155</v>
      </c>
      <c r="C24" t="s">
        <v>156</v>
      </c>
      <c r="D24" t="s">
        <v>156</v>
      </c>
      <c r="E24" t="s">
        <v>157</v>
      </c>
      <c r="F24" t="s">
        <v>158</v>
      </c>
      <c r="G24" t="s">
        <v>156</v>
      </c>
      <c r="H24" t="s">
        <v>159</v>
      </c>
      <c r="I24" t="s">
        <v>177</v>
      </c>
      <c r="J24" t="s">
        <v>160</v>
      </c>
      <c r="K24" t="s">
        <v>161</v>
      </c>
      <c r="L24" t="s">
        <v>162</v>
      </c>
      <c r="M24" t="s">
        <v>230</v>
      </c>
      <c r="N24" t="s">
        <v>48</v>
      </c>
      <c r="O24" t="s">
        <v>71</v>
      </c>
      <c r="P24" t="s">
        <v>165</v>
      </c>
      <c r="Q24" t="s">
        <v>254</v>
      </c>
      <c r="R24" t="s">
        <v>167</v>
      </c>
      <c r="S24">
        <v>10000</v>
      </c>
      <c r="T24">
        <v>0</v>
      </c>
      <c r="U24">
        <v>0</v>
      </c>
      <c r="V24">
        <v>10000</v>
      </c>
      <c r="W24">
        <v>1502.71</v>
      </c>
      <c r="X24">
        <v>0</v>
      </c>
      <c r="Y24">
        <v>8497.2900000000009</v>
      </c>
      <c r="Z24">
        <v>23</v>
      </c>
      <c r="AA24" t="s">
        <v>255</v>
      </c>
      <c r="AB24">
        <v>8</v>
      </c>
      <c r="AC24" t="s">
        <v>169</v>
      </c>
      <c r="AD24" t="s">
        <v>170</v>
      </c>
      <c r="AE24">
        <v>9602445390</v>
      </c>
      <c r="AF24">
        <v>1</v>
      </c>
      <c r="AG24">
        <v>710</v>
      </c>
      <c r="AH24">
        <v>115</v>
      </c>
      <c r="AI24">
        <v>709</v>
      </c>
      <c r="AJ24">
        <v>0</v>
      </c>
      <c r="AK24" t="s">
        <v>171</v>
      </c>
      <c r="AL24">
        <v>1</v>
      </c>
      <c r="AM24">
        <v>3</v>
      </c>
      <c r="AN24">
        <v>51</v>
      </c>
      <c r="AO24" t="s">
        <v>172</v>
      </c>
      <c r="AP24" t="s">
        <v>173</v>
      </c>
      <c r="AQ24" t="s">
        <v>174</v>
      </c>
      <c r="AR24" t="s">
        <v>175</v>
      </c>
      <c r="AS24" t="s">
        <v>176</v>
      </c>
    </row>
    <row r="25" spans="1:45" x14ac:dyDescent="0.25">
      <c r="A25" t="s">
        <v>154</v>
      </c>
      <c r="B25" t="s">
        <v>155</v>
      </c>
      <c r="C25" t="s">
        <v>156</v>
      </c>
      <c r="D25" t="s">
        <v>156</v>
      </c>
      <c r="E25" t="s">
        <v>157</v>
      </c>
      <c r="F25" t="s">
        <v>158</v>
      </c>
      <c r="G25" t="s">
        <v>156</v>
      </c>
      <c r="H25" t="s">
        <v>159</v>
      </c>
      <c r="I25" t="s">
        <v>177</v>
      </c>
      <c r="J25" t="s">
        <v>160</v>
      </c>
      <c r="K25" t="s">
        <v>161</v>
      </c>
      <c r="L25" t="s">
        <v>162</v>
      </c>
      <c r="M25" t="s">
        <v>233</v>
      </c>
      <c r="N25" t="s">
        <v>123</v>
      </c>
      <c r="O25" t="s">
        <v>122</v>
      </c>
      <c r="P25" t="s">
        <v>165</v>
      </c>
      <c r="Q25" t="s">
        <v>288</v>
      </c>
      <c r="R25" t="s">
        <v>167</v>
      </c>
      <c r="S25">
        <v>5000</v>
      </c>
      <c r="T25">
        <v>0</v>
      </c>
      <c r="U25">
        <v>0</v>
      </c>
      <c r="V25">
        <v>5000</v>
      </c>
      <c r="W25">
        <v>1471.7</v>
      </c>
      <c r="X25">
        <v>0</v>
      </c>
      <c r="Y25">
        <v>3528.3</v>
      </c>
      <c r="Z25">
        <v>20</v>
      </c>
      <c r="AA25" t="s">
        <v>286</v>
      </c>
      <c r="AB25">
        <v>24</v>
      </c>
      <c r="AC25" t="s">
        <v>169</v>
      </c>
      <c r="AD25" t="s">
        <v>170</v>
      </c>
      <c r="AE25">
        <v>200011620672535</v>
      </c>
      <c r="AF25">
        <v>1</v>
      </c>
      <c r="AG25">
        <v>355</v>
      </c>
      <c r="AH25">
        <v>57.5</v>
      </c>
      <c r="AI25">
        <v>354.5</v>
      </c>
      <c r="AJ25">
        <v>0</v>
      </c>
      <c r="AK25" t="s">
        <v>171</v>
      </c>
      <c r="AL25">
        <v>1</v>
      </c>
      <c r="AM25">
        <v>3</v>
      </c>
      <c r="AN25">
        <v>52</v>
      </c>
      <c r="AO25" t="s">
        <v>172</v>
      </c>
      <c r="AP25" t="s">
        <v>173</v>
      </c>
      <c r="AQ25" t="s">
        <v>174</v>
      </c>
      <c r="AR25" t="s">
        <v>175</v>
      </c>
      <c r="AS25" t="s">
        <v>176</v>
      </c>
    </row>
    <row r="26" spans="1:45" x14ac:dyDescent="0.25">
      <c r="A26" t="s">
        <v>154</v>
      </c>
      <c r="B26" t="s">
        <v>155</v>
      </c>
      <c r="C26" t="s">
        <v>156</v>
      </c>
      <c r="D26" t="s">
        <v>156</v>
      </c>
      <c r="E26" t="s">
        <v>157</v>
      </c>
      <c r="F26" t="s">
        <v>158</v>
      </c>
      <c r="G26" t="s">
        <v>156</v>
      </c>
      <c r="H26" t="s">
        <v>159</v>
      </c>
      <c r="I26" t="s">
        <v>177</v>
      </c>
      <c r="J26" t="s">
        <v>160</v>
      </c>
      <c r="K26" t="s">
        <v>161</v>
      </c>
      <c r="L26" t="s">
        <v>162</v>
      </c>
      <c r="M26" t="s">
        <v>236</v>
      </c>
      <c r="N26" t="s">
        <v>298</v>
      </c>
      <c r="O26" t="s">
        <v>299</v>
      </c>
      <c r="P26" t="s">
        <v>165</v>
      </c>
      <c r="Q26" t="s">
        <v>300</v>
      </c>
      <c r="R26" t="s">
        <v>167</v>
      </c>
      <c r="S26">
        <v>45000</v>
      </c>
      <c r="T26">
        <v>0</v>
      </c>
      <c r="U26">
        <v>0</v>
      </c>
      <c r="V26">
        <v>45000</v>
      </c>
      <c r="W26">
        <v>13343.35</v>
      </c>
      <c r="X26">
        <v>0</v>
      </c>
      <c r="Y26">
        <v>31656.65</v>
      </c>
      <c r="Z26">
        <v>4</v>
      </c>
      <c r="AA26" t="s">
        <v>301</v>
      </c>
      <c r="AB26">
        <v>34</v>
      </c>
      <c r="AC26" t="s">
        <v>169</v>
      </c>
      <c r="AD26" t="s">
        <v>170</v>
      </c>
      <c r="AE26">
        <v>200010130443052</v>
      </c>
      <c r="AF26">
        <v>1</v>
      </c>
      <c r="AG26">
        <v>3195</v>
      </c>
      <c r="AH26">
        <v>517.5</v>
      </c>
      <c r="AI26">
        <v>3190.5</v>
      </c>
      <c r="AJ26">
        <v>0</v>
      </c>
      <c r="AK26" t="s">
        <v>171</v>
      </c>
      <c r="AL26">
        <v>1</v>
      </c>
      <c r="AM26">
        <v>3</v>
      </c>
      <c r="AN26">
        <v>53</v>
      </c>
      <c r="AO26" t="s">
        <v>172</v>
      </c>
      <c r="AP26" t="s">
        <v>173</v>
      </c>
      <c r="AQ26" t="s">
        <v>174</v>
      </c>
      <c r="AR26" t="s">
        <v>175</v>
      </c>
      <c r="AS26" t="s">
        <v>176</v>
      </c>
    </row>
    <row r="27" spans="1:45" x14ac:dyDescent="0.25">
      <c r="A27" t="s">
        <v>154</v>
      </c>
      <c r="B27" t="s">
        <v>155</v>
      </c>
      <c r="C27" t="s">
        <v>156</v>
      </c>
      <c r="D27" t="s">
        <v>156</v>
      </c>
      <c r="E27" t="s">
        <v>157</v>
      </c>
      <c r="F27" t="s">
        <v>158</v>
      </c>
      <c r="G27" t="s">
        <v>156</v>
      </c>
      <c r="H27" t="s">
        <v>159</v>
      </c>
      <c r="I27" t="s">
        <v>177</v>
      </c>
      <c r="J27" t="s">
        <v>160</v>
      </c>
      <c r="K27" t="s">
        <v>161</v>
      </c>
      <c r="L27" t="s">
        <v>162</v>
      </c>
      <c r="M27" t="s">
        <v>239</v>
      </c>
      <c r="N27" t="s">
        <v>51</v>
      </c>
      <c r="O27" t="s">
        <v>75</v>
      </c>
      <c r="P27" t="s">
        <v>165</v>
      </c>
      <c r="Q27" t="s">
        <v>273</v>
      </c>
      <c r="R27" t="s">
        <v>167</v>
      </c>
      <c r="S27">
        <v>10000</v>
      </c>
      <c r="T27">
        <v>0</v>
      </c>
      <c r="U27">
        <v>0</v>
      </c>
      <c r="V27">
        <v>10000</v>
      </c>
      <c r="W27">
        <v>1668.76</v>
      </c>
      <c r="X27">
        <v>0</v>
      </c>
      <c r="Y27">
        <v>8331.24</v>
      </c>
      <c r="Z27">
        <v>16</v>
      </c>
      <c r="AA27" t="s">
        <v>274</v>
      </c>
      <c r="AB27">
        <v>20</v>
      </c>
      <c r="AC27" t="s">
        <v>169</v>
      </c>
      <c r="AD27" t="s">
        <v>170</v>
      </c>
      <c r="AE27">
        <v>200010101322677</v>
      </c>
      <c r="AF27">
        <v>1</v>
      </c>
      <c r="AG27">
        <v>710</v>
      </c>
      <c r="AH27">
        <v>115</v>
      </c>
      <c r="AI27">
        <v>709</v>
      </c>
      <c r="AJ27">
        <v>0</v>
      </c>
      <c r="AK27" t="s">
        <v>171</v>
      </c>
      <c r="AL27">
        <v>1</v>
      </c>
      <c r="AM27">
        <v>3</v>
      </c>
      <c r="AN27">
        <v>31</v>
      </c>
      <c r="AO27" t="s">
        <v>172</v>
      </c>
      <c r="AP27" t="s">
        <v>173</v>
      </c>
      <c r="AQ27" t="s">
        <v>174</v>
      </c>
      <c r="AR27" t="s">
        <v>175</v>
      </c>
      <c r="AS27" t="s">
        <v>176</v>
      </c>
    </row>
    <row r="28" spans="1:45" x14ac:dyDescent="0.25">
      <c r="A28" t="s">
        <v>154</v>
      </c>
      <c r="B28" t="s">
        <v>155</v>
      </c>
      <c r="C28" t="s">
        <v>156</v>
      </c>
      <c r="D28" t="s">
        <v>156</v>
      </c>
      <c r="E28" t="s">
        <v>157</v>
      </c>
      <c r="F28" t="s">
        <v>158</v>
      </c>
      <c r="G28" t="s">
        <v>156</v>
      </c>
      <c r="H28" t="s">
        <v>159</v>
      </c>
      <c r="I28" t="s">
        <v>177</v>
      </c>
      <c r="J28" t="s">
        <v>160</v>
      </c>
      <c r="K28" t="s">
        <v>161</v>
      </c>
      <c r="L28" t="s">
        <v>162</v>
      </c>
      <c r="M28" t="s">
        <v>242</v>
      </c>
      <c r="N28" t="s">
        <v>52</v>
      </c>
      <c r="O28" t="s">
        <v>78</v>
      </c>
      <c r="P28" t="s">
        <v>165</v>
      </c>
      <c r="Q28" t="s">
        <v>215</v>
      </c>
      <c r="R28" t="s">
        <v>167</v>
      </c>
      <c r="S28">
        <v>15000</v>
      </c>
      <c r="T28">
        <v>0</v>
      </c>
      <c r="U28">
        <v>0</v>
      </c>
      <c r="V28">
        <v>15000</v>
      </c>
      <c r="W28">
        <v>3709.17</v>
      </c>
      <c r="X28">
        <v>0</v>
      </c>
      <c r="Y28">
        <v>11290.83</v>
      </c>
      <c r="Z28">
        <v>34</v>
      </c>
      <c r="AA28" t="s">
        <v>216</v>
      </c>
      <c r="AB28">
        <v>18</v>
      </c>
      <c r="AC28" t="s">
        <v>169</v>
      </c>
      <c r="AD28" t="s">
        <v>170</v>
      </c>
      <c r="AE28">
        <v>200010330474652</v>
      </c>
      <c r="AF28">
        <v>1</v>
      </c>
      <c r="AG28">
        <v>1065</v>
      </c>
      <c r="AH28">
        <v>172.5</v>
      </c>
      <c r="AI28">
        <v>1063.5</v>
      </c>
      <c r="AJ28">
        <v>0</v>
      </c>
      <c r="AK28" t="s">
        <v>171</v>
      </c>
      <c r="AL28">
        <v>1</v>
      </c>
      <c r="AM28">
        <v>3</v>
      </c>
      <c r="AN28">
        <v>28</v>
      </c>
      <c r="AO28" t="s">
        <v>172</v>
      </c>
      <c r="AP28" t="s">
        <v>173</v>
      </c>
      <c r="AQ28" t="s">
        <v>174</v>
      </c>
      <c r="AR28" t="s">
        <v>175</v>
      </c>
      <c r="AS28" t="s">
        <v>176</v>
      </c>
    </row>
    <row r="29" spans="1:45" x14ac:dyDescent="0.25">
      <c r="A29" t="s">
        <v>154</v>
      </c>
      <c r="B29" t="s">
        <v>155</v>
      </c>
      <c r="C29" t="s">
        <v>156</v>
      </c>
      <c r="D29" t="s">
        <v>156</v>
      </c>
      <c r="E29" t="s">
        <v>157</v>
      </c>
      <c r="F29" t="s">
        <v>158</v>
      </c>
      <c r="G29" t="s">
        <v>156</v>
      </c>
      <c r="H29" t="s">
        <v>159</v>
      </c>
      <c r="I29" t="s">
        <v>177</v>
      </c>
      <c r="J29" t="s">
        <v>160</v>
      </c>
      <c r="K29" t="s">
        <v>161</v>
      </c>
      <c r="L29" t="s">
        <v>162</v>
      </c>
      <c r="M29" t="s">
        <v>245</v>
      </c>
      <c r="N29" t="s">
        <v>142</v>
      </c>
      <c r="O29" t="s">
        <v>71</v>
      </c>
      <c r="P29" t="s">
        <v>165</v>
      </c>
      <c r="Q29" t="s">
        <v>210</v>
      </c>
      <c r="R29" t="s">
        <v>167</v>
      </c>
      <c r="S29">
        <v>28800</v>
      </c>
      <c r="T29">
        <v>0</v>
      </c>
      <c r="U29">
        <v>0</v>
      </c>
      <c r="V29">
        <v>28800</v>
      </c>
      <c r="W29">
        <v>6693.74</v>
      </c>
      <c r="X29">
        <v>0</v>
      </c>
      <c r="Y29">
        <v>22106.26</v>
      </c>
      <c r="Z29">
        <v>19</v>
      </c>
      <c r="AA29" t="s">
        <v>180</v>
      </c>
      <c r="AB29">
        <v>8</v>
      </c>
      <c r="AC29" t="s">
        <v>169</v>
      </c>
      <c r="AD29" t="s">
        <v>170</v>
      </c>
      <c r="AE29">
        <v>200019600712681</v>
      </c>
      <c r="AF29">
        <v>1</v>
      </c>
      <c r="AG29">
        <v>2044.8</v>
      </c>
      <c r="AH29">
        <v>331.2</v>
      </c>
      <c r="AI29">
        <v>2041.92</v>
      </c>
      <c r="AJ29">
        <v>0</v>
      </c>
      <c r="AK29" t="s">
        <v>171</v>
      </c>
      <c r="AL29">
        <v>1</v>
      </c>
      <c r="AM29">
        <v>3</v>
      </c>
      <c r="AN29">
        <v>15</v>
      </c>
      <c r="AO29" t="s">
        <v>172</v>
      </c>
      <c r="AP29" t="s">
        <v>173</v>
      </c>
      <c r="AQ29" t="s">
        <v>174</v>
      </c>
      <c r="AR29" t="s">
        <v>175</v>
      </c>
      <c r="AS29" t="s">
        <v>176</v>
      </c>
    </row>
    <row r="30" spans="1:45" x14ac:dyDescent="0.25">
      <c r="A30" t="s">
        <v>154</v>
      </c>
      <c r="B30" t="s">
        <v>155</v>
      </c>
      <c r="C30" t="s">
        <v>156</v>
      </c>
      <c r="D30" t="s">
        <v>156</v>
      </c>
      <c r="E30" t="s">
        <v>157</v>
      </c>
      <c r="F30" t="s">
        <v>158</v>
      </c>
      <c r="G30" t="s">
        <v>192</v>
      </c>
      <c r="H30" t="s">
        <v>159</v>
      </c>
      <c r="I30" t="s">
        <v>193</v>
      </c>
      <c r="J30" t="s">
        <v>160</v>
      </c>
      <c r="K30" t="s">
        <v>161</v>
      </c>
      <c r="L30" t="s">
        <v>162</v>
      </c>
      <c r="M30" t="s">
        <v>248</v>
      </c>
      <c r="N30" t="s">
        <v>53</v>
      </c>
      <c r="O30" t="s">
        <v>71</v>
      </c>
      <c r="P30" t="s">
        <v>165</v>
      </c>
      <c r="Q30" t="s">
        <v>218</v>
      </c>
      <c r="R30" t="s">
        <v>167</v>
      </c>
      <c r="S30">
        <v>45000</v>
      </c>
      <c r="T30">
        <v>0</v>
      </c>
      <c r="U30">
        <v>0</v>
      </c>
      <c r="V30">
        <v>45000</v>
      </c>
      <c r="W30">
        <v>8968.85</v>
      </c>
      <c r="X30">
        <v>0</v>
      </c>
      <c r="Y30">
        <v>36031.15</v>
      </c>
      <c r="Z30">
        <v>32</v>
      </c>
      <c r="AA30" t="s">
        <v>219</v>
      </c>
      <c r="AB30">
        <v>8</v>
      </c>
      <c r="AC30" t="s">
        <v>169</v>
      </c>
      <c r="AD30" t="s">
        <v>170</v>
      </c>
      <c r="AE30">
        <v>200019601527844</v>
      </c>
      <c r="AF30">
        <v>1</v>
      </c>
      <c r="AG30">
        <v>3195</v>
      </c>
      <c r="AH30">
        <v>517.5</v>
      </c>
      <c r="AI30">
        <v>3190.5</v>
      </c>
      <c r="AJ30">
        <v>0</v>
      </c>
      <c r="AK30" t="s">
        <v>171</v>
      </c>
      <c r="AL30">
        <v>1</v>
      </c>
      <c r="AM30">
        <v>3</v>
      </c>
      <c r="AN30">
        <v>22</v>
      </c>
      <c r="AO30" t="s">
        <v>172</v>
      </c>
      <c r="AP30" t="s">
        <v>173</v>
      </c>
      <c r="AQ30" t="s">
        <v>174</v>
      </c>
      <c r="AR30" t="s">
        <v>175</v>
      </c>
      <c r="AS30" t="s">
        <v>176</v>
      </c>
    </row>
    <row r="31" spans="1:45" x14ac:dyDescent="0.25">
      <c r="A31" t="s">
        <v>154</v>
      </c>
      <c r="B31" t="s">
        <v>155</v>
      </c>
      <c r="C31" t="s">
        <v>156</v>
      </c>
      <c r="D31" t="s">
        <v>156</v>
      </c>
      <c r="E31" t="s">
        <v>157</v>
      </c>
      <c r="F31" t="s">
        <v>158</v>
      </c>
      <c r="G31" t="s">
        <v>192</v>
      </c>
      <c r="H31" t="s">
        <v>159</v>
      </c>
      <c r="I31" t="s">
        <v>193</v>
      </c>
      <c r="J31" t="s">
        <v>160</v>
      </c>
      <c r="K31" t="s">
        <v>161</v>
      </c>
      <c r="L31" t="s">
        <v>162</v>
      </c>
      <c r="M31" t="s">
        <v>251</v>
      </c>
      <c r="N31" t="s">
        <v>143</v>
      </c>
      <c r="O31" t="s">
        <v>164</v>
      </c>
      <c r="P31" t="s">
        <v>165</v>
      </c>
      <c r="Q31" t="s">
        <v>166</v>
      </c>
      <c r="R31" t="s">
        <v>167</v>
      </c>
      <c r="S31">
        <v>29000</v>
      </c>
      <c r="T31">
        <v>0</v>
      </c>
      <c r="U31">
        <v>0</v>
      </c>
      <c r="V31">
        <v>29000</v>
      </c>
      <c r="W31">
        <v>6733.79</v>
      </c>
      <c r="X31">
        <v>0</v>
      </c>
      <c r="Y31">
        <v>22266.21</v>
      </c>
      <c r="Z31">
        <v>18</v>
      </c>
      <c r="AA31" t="s">
        <v>168</v>
      </c>
      <c r="AB31">
        <v>19</v>
      </c>
      <c r="AC31" t="s">
        <v>169</v>
      </c>
      <c r="AD31" t="s">
        <v>170</v>
      </c>
      <c r="AE31">
        <v>200013300152385</v>
      </c>
      <c r="AF31">
        <v>1</v>
      </c>
      <c r="AG31">
        <v>2059</v>
      </c>
      <c r="AH31">
        <v>333.5</v>
      </c>
      <c r="AI31">
        <v>2056.1</v>
      </c>
      <c r="AJ31">
        <v>0</v>
      </c>
      <c r="AK31" t="s">
        <v>171</v>
      </c>
      <c r="AL31">
        <v>1</v>
      </c>
      <c r="AM31">
        <v>3</v>
      </c>
      <c r="AN31">
        <v>25</v>
      </c>
      <c r="AO31" t="s">
        <v>172</v>
      </c>
      <c r="AP31" t="s">
        <v>173</v>
      </c>
      <c r="AQ31" t="s">
        <v>174</v>
      </c>
      <c r="AR31" t="s">
        <v>175</v>
      </c>
      <c r="AS31" t="s">
        <v>176</v>
      </c>
    </row>
    <row r="32" spans="1:45" x14ac:dyDescent="0.25">
      <c r="A32" t="s">
        <v>154</v>
      </c>
      <c r="B32" t="s">
        <v>155</v>
      </c>
      <c r="C32" t="s">
        <v>156</v>
      </c>
      <c r="D32" t="s">
        <v>156</v>
      </c>
      <c r="E32" t="s">
        <v>157</v>
      </c>
      <c r="F32" t="s">
        <v>158</v>
      </c>
      <c r="G32" t="s">
        <v>156</v>
      </c>
      <c r="H32" t="s">
        <v>159</v>
      </c>
      <c r="I32" t="s">
        <v>177</v>
      </c>
      <c r="J32" t="s">
        <v>160</v>
      </c>
      <c r="K32" t="s">
        <v>161</v>
      </c>
      <c r="L32" t="s">
        <v>162</v>
      </c>
      <c r="M32" t="s">
        <v>253</v>
      </c>
      <c r="N32" t="s">
        <v>55</v>
      </c>
      <c r="O32" t="s">
        <v>79</v>
      </c>
      <c r="P32" t="s">
        <v>165</v>
      </c>
      <c r="Q32" t="s">
        <v>267</v>
      </c>
      <c r="R32" t="s">
        <v>167</v>
      </c>
      <c r="S32">
        <v>35000</v>
      </c>
      <c r="T32">
        <v>0</v>
      </c>
      <c r="U32">
        <v>0</v>
      </c>
      <c r="V32">
        <v>35000</v>
      </c>
      <c r="W32">
        <v>10301.44</v>
      </c>
      <c r="X32">
        <v>0</v>
      </c>
      <c r="Y32">
        <v>24698.560000000001</v>
      </c>
      <c r="Z32">
        <v>39</v>
      </c>
      <c r="AA32" t="s">
        <v>268</v>
      </c>
      <c r="AB32">
        <v>12</v>
      </c>
      <c r="AC32" t="s">
        <v>169</v>
      </c>
      <c r="AD32" t="s">
        <v>170</v>
      </c>
      <c r="AE32">
        <v>200019600141315</v>
      </c>
      <c r="AF32">
        <v>1</v>
      </c>
      <c r="AG32">
        <v>2485</v>
      </c>
      <c r="AH32">
        <v>402.5</v>
      </c>
      <c r="AI32">
        <v>2481.5</v>
      </c>
      <c r="AJ32">
        <v>0</v>
      </c>
      <c r="AK32" t="s">
        <v>171</v>
      </c>
      <c r="AL32">
        <v>1</v>
      </c>
      <c r="AM32">
        <v>3</v>
      </c>
      <c r="AN32">
        <v>32</v>
      </c>
      <c r="AO32" t="s">
        <v>172</v>
      </c>
      <c r="AP32" t="s">
        <v>173</v>
      </c>
      <c r="AQ32" t="s">
        <v>174</v>
      </c>
      <c r="AR32" t="s">
        <v>175</v>
      </c>
      <c r="AS32" t="s">
        <v>176</v>
      </c>
    </row>
    <row r="33" spans="1:45" x14ac:dyDescent="0.25">
      <c r="A33" t="s">
        <v>154</v>
      </c>
      <c r="B33" t="s">
        <v>155</v>
      </c>
      <c r="C33" t="s">
        <v>156</v>
      </c>
      <c r="D33" t="s">
        <v>156</v>
      </c>
      <c r="E33" t="s">
        <v>157</v>
      </c>
      <c r="F33" t="s">
        <v>158</v>
      </c>
      <c r="G33" t="s">
        <v>192</v>
      </c>
      <c r="H33" t="s">
        <v>159</v>
      </c>
      <c r="I33" t="s">
        <v>193</v>
      </c>
      <c r="J33" t="s">
        <v>160</v>
      </c>
      <c r="K33" t="s">
        <v>161</v>
      </c>
      <c r="L33" t="s">
        <v>162</v>
      </c>
      <c r="M33" t="s">
        <v>256</v>
      </c>
      <c r="N33" t="s">
        <v>56</v>
      </c>
      <c r="O33" t="s">
        <v>75</v>
      </c>
      <c r="P33" t="s">
        <v>165</v>
      </c>
      <c r="Q33" t="s">
        <v>257</v>
      </c>
      <c r="R33" t="s">
        <v>167</v>
      </c>
      <c r="S33">
        <v>10500</v>
      </c>
      <c r="T33">
        <v>0</v>
      </c>
      <c r="U33">
        <v>0</v>
      </c>
      <c r="V33">
        <v>10500</v>
      </c>
      <c r="W33">
        <v>1768.87</v>
      </c>
      <c r="X33">
        <v>0</v>
      </c>
      <c r="Y33">
        <v>8731.1299999999992</v>
      </c>
      <c r="Z33">
        <v>15</v>
      </c>
      <c r="AA33" t="s">
        <v>196</v>
      </c>
      <c r="AB33">
        <v>20</v>
      </c>
      <c r="AC33" t="s">
        <v>169</v>
      </c>
      <c r="AD33" t="s">
        <v>170</v>
      </c>
      <c r="AE33">
        <v>200011620471244</v>
      </c>
      <c r="AF33">
        <v>1</v>
      </c>
      <c r="AG33">
        <v>745.5</v>
      </c>
      <c r="AH33">
        <v>120.75</v>
      </c>
      <c r="AI33">
        <v>744.45</v>
      </c>
      <c r="AJ33">
        <v>0</v>
      </c>
      <c r="AK33" t="s">
        <v>171</v>
      </c>
      <c r="AL33">
        <v>1</v>
      </c>
      <c r="AM33">
        <v>3</v>
      </c>
      <c r="AN33">
        <v>35</v>
      </c>
      <c r="AO33" t="s">
        <v>172</v>
      </c>
      <c r="AP33" t="s">
        <v>173</v>
      </c>
      <c r="AQ33" t="s">
        <v>174</v>
      </c>
      <c r="AR33" t="s">
        <v>175</v>
      </c>
      <c r="AS33" t="s">
        <v>176</v>
      </c>
    </row>
    <row r="34" spans="1:45" x14ac:dyDescent="0.25">
      <c r="A34" t="s">
        <v>154</v>
      </c>
      <c r="B34" t="s">
        <v>155</v>
      </c>
      <c r="C34" t="s">
        <v>156</v>
      </c>
      <c r="D34" t="s">
        <v>156</v>
      </c>
      <c r="E34" t="s">
        <v>157</v>
      </c>
      <c r="F34" t="s">
        <v>158</v>
      </c>
      <c r="G34" t="s">
        <v>156</v>
      </c>
      <c r="H34" t="s">
        <v>159</v>
      </c>
      <c r="I34" t="s">
        <v>177</v>
      </c>
      <c r="J34" t="s">
        <v>160</v>
      </c>
      <c r="K34" t="s">
        <v>161</v>
      </c>
      <c r="L34" t="s">
        <v>162</v>
      </c>
      <c r="M34" t="s">
        <v>258</v>
      </c>
      <c r="N34" t="s">
        <v>57</v>
      </c>
      <c r="O34" t="s">
        <v>282</v>
      </c>
      <c r="P34" t="s">
        <v>165</v>
      </c>
      <c r="Q34" t="s">
        <v>283</v>
      </c>
      <c r="R34" t="s">
        <v>167</v>
      </c>
      <c r="S34">
        <v>15000</v>
      </c>
      <c r="T34">
        <v>0</v>
      </c>
      <c r="U34">
        <v>0</v>
      </c>
      <c r="V34">
        <v>15000</v>
      </c>
      <c r="W34">
        <v>2034.82</v>
      </c>
      <c r="X34">
        <v>0</v>
      </c>
      <c r="Y34">
        <v>12965.18</v>
      </c>
      <c r="Z34">
        <v>41</v>
      </c>
      <c r="AA34" t="s">
        <v>280</v>
      </c>
      <c r="AB34">
        <v>23</v>
      </c>
      <c r="AC34" t="s">
        <v>169</v>
      </c>
      <c r="AD34" t="s">
        <v>170</v>
      </c>
      <c r="AE34">
        <v>9603216498</v>
      </c>
      <c r="AF34">
        <v>1</v>
      </c>
      <c r="AG34">
        <v>1065</v>
      </c>
      <c r="AH34">
        <v>172.5</v>
      </c>
      <c r="AI34">
        <v>1063.5</v>
      </c>
      <c r="AJ34">
        <v>0</v>
      </c>
      <c r="AK34" t="s">
        <v>171</v>
      </c>
      <c r="AL34">
        <v>1</v>
      </c>
      <c r="AM34">
        <v>3</v>
      </c>
      <c r="AN34">
        <v>36</v>
      </c>
      <c r="AO34" t="s">
        <v>172</v>
      </c>
      <c r="AP34" t="s">
        <v>173</v>
      </c>
      <c r="AQ34" t="s">
        <v>174</v>
      </c>
      <c r="AR34" t="s">
        <v>175</v>
      </c>
      <c r="AS34" t="s">
        <v>176</v>
      </c>
    </row>
    <row r="35" spans="1:45" x14ac:dyDescent="0.25">
      <c r="A35" t="s">
        <v>154</v>
      </c>
      <c r="B35" t="s">
        <v>155</v>
      </c>
      <c r="C35" t="s">
        <v>156</v>
      </c>
      <c r="D35" t="s">
        <v>156</v>
      </c>
      <c r="E35" t="s">
        <v>157</v>
      </c>
      <c r="F35" t="s">
        <v>158</v>
      </c>
      <c r="G35" t="s">
        <v>156</v>
      </c>
      <c r="H35" t="s">
        <v>159</v>
      </c>
      <c r="I35" t="s">
        <v>177</v>
      </c>
      <c r="J35" t="s">
        <v>160</v>
      </c>
      <c r="K35" t="s">
        <v>161</v>
      </c>
      <c r="L35" t="s">
        <v>162</v>
      </c>
      <c r="M35" t="s">
        <v>261</v>
      </c>
      <c r="N35" t="s">
        <v>120</v>
      </c>
      <c r="O35" t="s">
        <v>83</v>
      </c>
      <c r="P35" t="s">
        <v>165</v>
      </c>
      <c r="Q35" t="s">
        <v>207</v>
      </c>
      <c r="R35" t="s">
        <v>167</v>
      </c>
      <c r="S35">
        <v>15000</v>
      </c>
      <c r="T35">
        <v>0</v>
      </c>
      <c r="U35">
        <v>0</v>
      </c>
      <c r="V35">
        <v>15000</v>
      </c>
      <c r="W35">
        <v>3709.17</v>
      </c>
      <c r="X35">
        <v>0</v>
      </c>
      <c r="Y35">
        <v>11290.83</v>
      </c>
      <c r="Z35">
        <v>38</v>
      </c>
      <c r="AA35" t="s">
        <v>208</v>
      </c>
      <c r="AB35">
        <v>11</v>
      </c>
      <c r="AC35" t="s">
        <v>169</v>
      </c>
      <c r="AD35" t="s">
        <v>170</v>
      </c>
      <c r="AE35">
        <v>200010130710950</v>
      </c>
      <c r="AF35">
        <v>1</v>
      </c>
      <c r="AG35">
        <v>1065</v>
      </c>
      <c r="AH35">
        <v>172.5</v>
      </c>
      <c r="AI35">
        <v>1063.5</v>
      </c>
      <c r="AJ35">
        <v>0</v>
      </c>
      <c r="AK35" t="s">
        <v>171</v>
      </c>
      <c r="AL35">
        <v>1</v>
      </c>
      <c r="AM35">
        <v>3</v>
      </c>
      <c r="AN35">
        <v>41</v>
      </c>
      <c r="AO35" t="s">
        <v>172</v>
      </c>
      <c r="AP35" t="s">
        <v>173</v>
      </c>
      <c r="AQ35" t="s">
        <v>174</v>
      </c>
      <c r="AR35" t="s">
        <v>175</v>
      </c>
      <c r="AS35" t="s">
        <v>176</v>
      </c>
    </row>
    <row r="36" spans="1:45" x14ac:dyDescent="0.25">
      <c r="A36" t="s">
        <v>154</v>
      </c>
      <c r="B36" t="s">
        <v>155</v>
      </c>
      <c r="C36" t="s">
        <v>156</v>
      </c>
      <c r="D36" t="s">
        <v>156</v>
      </c>
      <c r="E36" t="s">
        <v>157</v>
      </c>
      <c r="F36" t="s">
        <v>158</v>
      </c>
      <c r="G36" t="s">
        <v>192</v>
      </c>
      <c r="H36" t="s">
        <v>159</v>
      </c>
      <c r="I36" t="s">
        <v>193</v>
      </c>
      <c r="J36" t="s">
        <v>160</v>
      </c>
      <c r="K36" t="s">
        <v>161</v>
      </c>
      <c r="L36" t="s">
        <v>162</v>
      </c>
      <c r="M36" t="s">
        <v>263</v>
      </c>
      <c r="N36" t="s">
        <v>144</v>
      </c>
      <c r="O36" t="s">
        <v>71</v>
      </c>
      <c r="P36" t="s">
        <v>165</v>
      </c>
      <c r="Q36" t="s">
        <v>179</v>
      </c>
      <c r="R36" t="s">
        <v>167</v>
      </c>
      <c r="S36">
        <v>10000</v>
      </c>
      <c r="T36">
        <v>0</v>
      </c>
      <c r="U36">
        <v>0</v>
      </c>
      <c r="V36">
        <v>10000</v>
      </c>
      <c r="W36">
        <v>1739.32</v>
      </c>
      <c r="X36">
        <v>0</v>
      </c>
      <c r="Y36">
        <v>8260.68</v>
      </c>
      <c r="Z36">
        <v>19</v>
      </c>
      <c r="AA36" t="s">
        <v>180</v>
      </c>
      <c r="AB36">
        <v>8</v>
      </c>
      <c r="AC36" t="s">
        <v>169</v>
      </c>
      <c r="AD36" t="s">
        <v>170</v>
      </c>
      <c r="AE36">
        <v>9603405204</v>
      </c>
      <c r="AF36">
        <v>1</v>
      </c>
      <c r="AG36">
        <v>710</v>
      </c>
      <c r="AH36">
        <v>115</v>
      </c>
      <c r="AI36">
        <v>709</v>
      </c>
      <c r="AJ36">
        <v>0</v>
      </c>
      <c r="AK36" t="s">
        <v>171</v>
      </c>
      <c r="AL36">
        <v>1</v>
      </c>
      <c r="AM36">
        <v>3</v>
      </c>
      <c r="AN36">
        <v>48</v>
      </c>
      <c r="AO36" t="s">
        <v>172</v>
      </c>
      <c r="AP36" t="s">
        <v>173</v>
      </c>
      <c r="AQ36" t="s">
        <v>174</v>
      </c>
      <c r="AR36" t="s">
        <v>175</v>
      </c>
      <c r="AS36" t="s">
        <v>176</v>
      </c>
    </row>
    <row r="37" spans="1:45" x14ac:dyDescent="0.25">
      <c r="A37" t="s">
        <v>154</v>
      </c>
      <c r="B37" t="s">
        <v>155</v>
      </c>
      <c r="C37" t="s">
        <v>156</v>
      </c>
      <c r="D37" t="s">
        <v>156</v>
      </c>
      <c r="E37" t="s">
        <v>157</v>
      </c>
      <c r="F37" t="s">
        <v>158</v>
      </c>
      <c r="G37" t="s">
        <v>159</v>
      </c>
      <c r="H37" t="s">
        <v>159</v>
      </c>
      <c r="I37" t="s">
        <v>157</v>
      </c>
      <c r="J37" t="s">
        <v>160</v>
      </c>
      <c r="K37" t="s">
        <v>161</v>
      </c>
      <c r="L37" t="s">
        <v>162</v>
      </c>
      <c r="M37" t="s">
        <v>266</v>
      </c>
      <c r="N37" t="s">
        <v>259</v>
      </c>
      <c r="O37" t="s">
        <v>73</v>
      </c>
      <c r="P37" t="s">
        <v>165</v>
      </c>
      <c r="Q37" t="s">
        <v>260</v>
      </c>
      <c r="R37" t="s">
        <v>167</v>
      </c>
      <c r="S37">
        <v>35000</v>
      </c>
      <c r="T37">
        <v>0</v>
      </c>
      <c r="U37">
        <v>0</v>
      </c>
      <c r="V37">
        <v>35000</v>
      </c>
      <c r="W37">
        <v>10301.44</v>
      </c>
      <c r="X37">
        <v>0</v>
      </c>
      <c r="Y37">
        <v>24698.560000000001</v>
      </c>
      <c r="Z37">
        <v>23</v>
      </c>
      <c r="AA37" t="s">
        <v>255</v>
      </c>
      <c r="AB37">
        <v>6</v>
      </c>
      <c r="AC37" t="s">
        <v>169</v>
      </c>
      <c r="AD37" t="s">
        <v>170</v>
      </c>
      <c r="AE37">
        <v>200010232044132</v>
      </c>
      <c r="AF37">
        <v>1</v>
      </c>
      <c r="AG37">
        <v>2485</v>
      </c>
      <c r="AH37">
        <v>402.5</v>
      </c>
      <c r="AI37">
        <v>2481.5</v>
      </c>
      <c r="AJ37">
        <v>0</v>
      </c>
      <c r="AK37" t="s">
        <v>171</v>
      </c>
      <c r="AL37">
        <v>1</v>
      </c>
      <c r="AM37">
        <v>3</v>
      </c>
      <c r="AN37">
        <v>49</v>
      </c>
      <c r="AO37" t="s">
        <v>172</v>
      </c>
      <c r="AP37" t="s">
        <v>173</v>
      </c>
      <c r="AQ37" t="s">
        <v>174</v>
      </c>
      <c r="AR37" t="s">
        <v>175</v>
      </c>
      <c r="AS37" t="s">
        <v>176</v>
      </c>
    </row>
    <row r="38" spans="1:45" x14ac:dyDescent="0.25">
      <c r="A38" t="s">
        <v>154</v>
      </c>
      <c r="B38" t="s">
        <v>155</v>
      </c>
      <c r="C38" t="s">
        <v>156</v>
      </c>
      <c r="D38" t="s">
        <v>156</v>
      </c>
      <c r="E38" t="s">
        <v>157</v>
      </c>
      <c r="F38" t="s">
        <v>158</v>
      </c>
      <c r="G38" t="s">
        <v>156</v>
      </c>
      <c r="H38" t="s">
        <v>159</v>
      </c>
      <c r="I38" t="s">
        <v>177</v>
      </c>
      <c r="J38" t="s">
        <v>160</v>
      </c>
      <c r="K38" t="s">
        <v>161</v>
      </c>
      <c r="L38" t="s">
        <v>162</v>
      </c>
      <c r="M38" t="s">
        <v>269</v>
      </c>
      <c r="N38" t="s">
        <v>59</v>
      </c>
      <c r="O38" t="s">
        <v>83</v>
      </c>
      <c r="P38" t="s">
        <v>165</v>
      </c>
      <c r="Q38" t="s">
        <v>262</v>
      </c>
      <c r="R38" t="s">
        <v>167</v>
      </c>
      <c r="S38">
        <v>15000</v>
      </c>
      <c r="T38">
        <v>0</v>
      </c>
      <c r="U38">
        <v>0</v>
      </c>
      <c r="V38">
        <v>15000</v>
      </c>
      <c r="W38">
        <v>3460.05</v>
      </c>
      <c r="X38">
        <v>0</v>
      </c>
      <c r="Y38">
        <v>11539.95</v>
      </c>
      <c r="Z38">
        <v>21</v>
      </c>
      <c r="AA38" t="s">
        <v>202</v>
      </c>
      <c r="AB38">
        <v>11</v>
      </c>
      <c r="AC38" t="s">
        <v>169</v>
      </c>
      <c r="AD38" t="s">
        <v>170</v>
      </c>
      <c r="AE38">
        <v>200011620726070</v>
      </c>
      <c r="AF38">
        <v>1</v>
      </c>
      <c r="AG38">
        <v>1065</v>
      </c>
      <c r="AH38">
        <v>172.5</v>
      </c>
      <c r="AI38">
        <v>1063.5</v>
      </c>
      <c r="AJ38">
        <v>0</v>
      </c>
      <c r="AK38" t="s">
        <v>171</v>
      </c>
      <c r="AL38">
        <v>1</v>
      </c>
      <c r="AM38">
        <v>3</v>
      </c>
      <c r="AN38">
        <v>54</v>
      </c>
      <c r="AO38" t="s">
        <v>172</v>
      </c>
      <c r="AP38" t="s">
        <v>173</v>
      </c>
      <c r="AQ38" t="s">
        <v>174</v>
      </c>
      <c r="AR38" t="s">
        <v>175</v>
      </c>
      <c r="AS38" t="s">
        <v>176</v>
      </c>
    </row>
    <row r="39" spans="1:45" x14ac:dyDescent="0.25">
      <c r="A39" t="s">
        <v>154</v>
      </c>
      <c r="B39" t="s">
        <v>155</v>
      </c>
      <c r="C39" t="s">
        <v>156</v>
      </c>
      <c r="D39" t="s">
        <v>156</v>
      </c>
      <c r="E39" t="s">
        <v>157</v>
      </c>
      <c r="F39" t="s">
        <v>158</v>
      </c>
      <c r="G39" t="s">
        <v>192</v>
      </c>
      <c r="H39" t="s">
        <v>159</v>
      </c>
      <c r="I39" t="s">
        <v>193</v>
      </c>
      <c r="J39" t="s">
        <v>160</v>
      </c>
      <c r="K39" t="s">
        <v>161</v>
      </c>
      <c r="L39" t="s">
        <v>162</v>
      </c>
      <c r="M39" t="s">
        <v>272</v>
      </c>
      <c r="N39" t="s">
        <v>151</v>
      </c>
      <c r="O39" t="s">
        <v>71</v>
      </c>
      <c r="P39" t="s">
        <v>165</v>
      </c>
      <c r="Q39" t="s">
        <v>264</v>
      </c>
      <c r="R39" t="s">
        <v>167</v>
      </c>
      <c r="S39">
        <v>10500</v>
      </c>
      <c r="T39">
        <v>0</v>
      </c>
      <c r="U39">
        <v>0</v>
      </c>
      <c r="V39">
        <v>10500</v>
      </c>
      <c r="W39">
        <v>1768.87</v>
      </c>
      <c r="X39">
        <v>0</v>
      </c>
      <c r="Y39">
        <v>8731.1299999999992</v>
      </c>
      <c r="Z39">
        <v>37</v>
      </c>
      <c r="AA39" t="s">
        <v>265</v>
      </c>
      <c r="AB39">
        <v>8</v>
      </c>
      <c r="AC39" t="s">
        <v>169</v>
      </c>
      <c r="AD39" t="s">
        <v>170</v>
      </c>
      <c r="AE39">
        <v>200012480126049</v>
      </c>
      <c r="AF39">
        <v>1</v>
      </c>
      <c r="AG39">
        <v>745.5</v>
      </c>
      <c r="AH39">
        <v>120.75</v>
      </c>
      <c r="AI39">
        <v>744.45</v>
      </c>
      <c r="AJ39">
        <v>0</v>
      </c>
      <c r="AK39" t="s">
        <v>171</v>
      </c>
      <c r="AL39">
        <v>1</v>
      </c>
      <c r="AM39">
        <v>3</v>
      </c>
      <c r="AN39">
        <v>30</v>
      </c>
      <c r="AO39" t="s">
        <v>172</v>
      </c>
      <c r="AP39" t="s">
        <v>173</v>
      </c>
      <c r="AQ39" t="s">
        <v>174</v>
      </c>
      <c r="AR39" t="s">
        <v>175</v>
      </c>
      <c r="AS39" t="s">
        <v>176</v>
      </c>
    </row>
    <row r="40" spans="1:45" x14ac:dyDescent="0.25">
      <c r="A40" t="s">
        <v>154</v>
      </c>
      <c r="B40" t="s">
        <v>155</v>
      </c>
      <c r="C40" t="s">
        <v>156</v>
      </c>
      <c r="D40" t="s">
        <v>156</v>
      </c>
      <c r="E40" t="s">
        <v>157</v>
      </c>
      <c r="F40" t="s">
        <v>158</v>
      </c>
      <c r="G40" t="s">
        <v>156</v>
      </c>
      <c r="H40" t="s">
        <v>159</v>
      </c>
      <c r="I40" t="s">
        <v>177</v>
      </c>
      <c r="J40" t="s">
        <v>160</v>
      </c>
      <c r="K40" t="s">
        <v>161</v>
      </c>
      <c r="L40" t="s">
        <v>162</v>
      </c>
      <c r="M40" t="s">
        <v>275</v>
      </c>
      <c r="N40" t="s">
        <v>303</v>
      </c>
      <c r="O40" t="s">
        <v>304</v>
      </c>
      <c r="P40" t="s">
        <v>165</v>
      </c>
      <c r="Q40" t="s">
        <v>305</v>
      </c>
      <c r="R40" t="s">
        <v>167</v>
      </c>
      <c r="S40">
        <v>30000</v>
      </c>
      <c r="T40">
        <v>0</v>
      </c>
      <c r="U40">
        <v>0</v>
      </c>
      <c r="V40">
        <v>30000</v>
      </c>
      <c r="W40">
        <v>8829.81</v>
      </c>
      <c r="X40">
        <v>0</v>
      </c>
      <c r="Y40">
        <v>21170.19</v>
      </c>
      <c r="Z40">
        <v>5</v>
      </c>
      <c r="AA40" t="s">
        <v>306</v>
      </c>
      <c r="AB40">
        <v>35</v>
      </c>
      <c r="AC40" t="s">
        <v>169</v>
      </c>
      <c r="AD40" t="s">
        <v>170</v>
      </c>
      <c r="AE40">
        <v>200012310163507</v>
      </c>
      <c r="AF40">
        <v>1</v>
      </c>
      <c r="AG40">
        <v>2130</v>
      </c>
      <c r="AH40">
        <v>345</v>
      </c>
      <c r="AI40">
        <v>2127</v>
      </c>
      <c r="AJ40">
        <v>0</v>
      </c>
      <c r="AK40" t="s">
        <v>171</v>
      </c>
      <c r="AL40">
        <v>1</v>
      </c>
      <c r="AM40">
        <v>3</v>
      </c>
      <c r="AN40">
        <v>16</v>
      </c>
      <c r="AO40" t="s">
        <v>172</v>
      </c>
      <c r="AP40" t="s">
        <v>173</v>
      </c>
      <c r="AQ40" t="s">
        <v>174</v>
      </c>
      <c r="AR40" t="s">
        <v>175</v>
      </c>
      <c r="AS40" t="s">
        <v>176</v>
      </c>
    </row>
    <row r="41" spans="1:45" x14ac:dyDescent="0.25">
      <c r="A41" t="s">
        <v>154</v>
      </c>
      <c r="B41" t="s">
        <v>155</v>
      </c>
      <c r="C41" t="s">
        <v>156</v>
      </c>
      <c r="D41" t="s">
        <v>156</v>
      </c>
      <c r="E41" t="s">
        <v>157</v>
      </c>
      <c r="F41" t="s">
        <v>158</v>
      </c>
      <c r="G41" t="s">
        <v>156</v>
      </c>
      <c r="H41" t="s">
        <v>159</v>
      </c>
      <c r="I41" t="s">
        <v>177</v>
      </c>
      <c r="J41" t="s">
        <v>160</v>
      </c>
      <c r="K41" t="s">
        <v>161</v>
      </c>
      <c r="L41" t="s">
        <v>162</v>
      </c>
      <c r="M41" t="s">
        <v>278</v>
      </c>
      <c r="N41" t="s">
        <v>152</v>
      </c>
      <c r="O41" t="s">
        <v>124</v>
      </c>
      <c r="P41" t="s">
        <v>165</v>
      </c>
      <c r="Q41" t="s">
        <v>290</v>
      </c>
      <c r="R41" t="s">
        <v>167</v>
      </c>
      <c r="S41">
        <v>25000</v>
      </c>
      <c r="T41">
        <v>0</v>
      </c>
      <c r="U41">
        <v>0</v>
      </c>
      <c r="V41">
        <v>25000</v>
      </c>
      <c r="W41">
        <v>6803.11</v>
      </c>
      <c r="X41">
        <v>0</v>
      </c>
      <c r="Y41">
        <v>18196.89</v>
      </c>
      <c r="Z41">
        <v>18</v>
      </c>
      <c r="AA41" t="s">
        <v>168</v>
      </c>
      <c r="AB41">
        <v>25</v>
      </c>
      <c r="AC41" t="s">
        <v>169</v>
      </c>
      <c r="AD41" t="s">
        <v>170</v>
      </c>
      <c r="AE41">
        <v>200012430160681</v>
      </c>
      <c r="AF41">
        <v>1</v>
      </c>
      <c r="AG41">
        <v>1775</v>
      </c>
      <c r="AH41">
        <v>287.5</v>
      </c>
      <c r="AI41">
        <v>1772.5</v>
      </c>
      <c r="AJ41">
        <v>0</v>
      </c>
      <c r="AK41" t="s">
        <v>171</v>
      </c>
      <c r="AL41">
        <v>1</v>
      </c>
      <c r="AM41">
        <v>3</v>
      </c>
      <c r="AN41">
        <v>29</v>
      </c>
      <c r="AO41" t="s">
        <v>172</v>
      </c>
      <c r="AP41" t="s">
        <v>173</v>
      </c>
      <c r="AQ41" t="s">
        <v>174</v>
      </c>
      <c r="AR41" t="s">
        <v>175</v>
      </c>
      <c r="AS41" t="s">
        <v>176</v>
      </c>
    </row>
    <row r="42" spans="1:45" x14ac:dyDescent="0.25">
      <c r="A42" t="s">
        <v>154</v>
      </c>
      <c r="B42" t="s">
        <v>155</v>
      </c>
      <c r="C42" t="s">
        <v>156</v>
      </c>
      <c r="D42" t="s">
        <v>156</v>
      </c>
      <c r="E42" t="s">
        <v>157</v>
      </c>
      <c r="F42" t="s">
        <v>158</v>
      </c>
      <c r="G42" t="s">
        <v>156</v>
      </c>
      <c r="H42" t="s">
        <v>159</v>
      </c>
      <c r="I42" t="s">
        <v>177</v>
      </c>
      <c r="J42" t="s">
        <v>160</v>
      </c>
      <c r="K42" t="s">
        <v>161</v>
      </c>
      <c r="L42" t="s">
        <v>162</v>
      </c>
      <c r="M42" t="s">
        <v>281</v>
      </c>
      <c r="N42" t="s">
        <v>63</v>
      </c>
      <c r="O42" t="s">
        <v>224</v>
      </c>
      <c r="P42" t="s">
        <v>165</v>
      </c>
      <c r="Q42" t="s">
        <v>225</v>
      </c>
      <c r="R42" t="s">
        <v>167</v>
      </c>
      <c r="S42">
        <v>18470</v>
      </c>
      <c r="T42">
        <v>0</v>
      </c>
      <c r="U42">
        <v>0</v>
      </c>
      <c r="V42">
        <v>18470</v>
      </c>
      <c r="W42">
        <v>4154.87</v>
      </c>
      <c r="X42">
        <v>0</v>
      </c>
      <c r="Y42">
        <v>14315.13</v>
      </c>
      <c r="Z42">
        <v>26</v>
      </c>
      <c r="AA42" t="s">
        <v>226</v>
      </c>
      <c r="AB42">
        <v>14</v>
      </c>
      <c r="AC42" t="s">
        <v>169</v>
      </c>
      <c r="AD42" t="s">
        <v>170</v>
      </c>
      <c r="AE42">
        <v>200010101674972</v>
      </c>
      <c r="AF42">
        <v>1</v>
      </c>
      <c r="AG42">
        <v>1311.37</v>
      </c>
      <c r="AH42">
        <v>212.41</v>
      </c>
      <c r="AI42">
        <v>1309.52</v>
      </c>
      <c r="AJ42">
        <v>0</v>
      </c>
      <c r="AK42" t="s">
        <v>171</v>
      </c>
      <c r="AL42">
        <v>1</v>
      </c>
      <c r="AM42">
        <v>3</v>
      </c>
      <c r="AN42">
        <v>39</v>
      </c>
      <c r="AO42" t="s">
        <v>172</v>
      </c>
      <c r="AP42" t="s">
        <v>173</v>
      </c>
      <c r="AQ42" t="s">
        <v>174</v>
      </c>
      <c r="AR42" t="s">
        <v>175</v>
      </c>
      <c r="AS42" t="s">
        <v>176</v>
      </c>
    </row>
    <row r="43" spans="1:45" x14ac:dyDescent="0.25">
      <c r="A43" t="s">
        <v>154</v>
      </c>
      <c r="B43" t="s">
        <v>155</v>
      </c>
      <c r="C43" t="s">
        <v>156</v>
      </c>
      <c r="D43" t="s">
        <v>156</v>
      </c>
      <c r="E43" t="s">
        <v>157</v>
      </c>
      <c r="F43" t="s">
        <v>158</v>
      </c>
      <c r="G43" t="s">
        <v>156</v>
      </c>
      <c r="H43" t="s">
        <v>159</v>
      </c>
      <c r="I43" t="s">
        <v>177</v>
      </c>
      <c r="J43" t="s">
        <v>160</v>
      </c>
      <c r="K43" t="s">
        <v>161</v>
      </c>
      <c r="L43" t="s">
        <v>162</v>
      </c>
      <c r="M43" t="s">
        <v>284</v>
      </c>
      <c r="N43" t="s">
        <v>64</v>
      </c>
      <c r="O43" t="s">
        <v>71</v>
      </c>
      <c r="P43" t="s">
        <v>165</v>
      </c>
      <c r="Q43" t="s">
        <v>228</v>
      </c>
      <c r="R43" t="s">
        <v>167</v>
      </c>
      <c r="S43">
        <v>10500</v>
      </c>
      <c r="T43">
        <v>0</v>
      </c>
      <c r="U43">
        <v>0</v>
      </c>
      <c r="V43">
        <v>10500</v>
      </c>
      <c r="W43">
        <v>1768.87</v>
      </c>
      <c r="X43">
        <v>0</v>
      </c>
      <c r="Y43">
        <v>8731.1299999999992</v>
      </c>
      <c r="Z43">
        <v>17</v>
      </c>
      <c r="AA43" t="s">
        <v>229</v>
      </c>
      <c r="AB43">
        <v>8</v>
      </c>
      <c r="AC43" t="s">
        <v>169</v>
      </c>
      <c r="AD43" t="s">
        <v>170</v>
      </c>
      <c r="AE43">
        <v>200012480110631</v>
      </c>
      <c r="AF43">
        <v>1</v>
      </c>
      <c r="AG43">
        <v>745.5</v>
      </c>
      <c r="AH43">
        <v>120.75</v>
      </c>
      <c r="AI43">
        <v>744.45</v>
      </c>
      <c r="AJ43">
        <v>0</v>
      </c>
      <c r="AK43" t="s">
        <v>171</v>
      </c>
      <c r="AL43">
        <v>1</v>
      </c>
      <c r="AM43">
        <v>3</v>
      </c>
      <c r="AN43">
        <v>42</v>
      </c>
      <c r="AO43" t="s">
        <v>172</v>
      </c>
      <c r="AP43" t="s">
        <v>173</v>
      </c>
      <c r="AQ43" t="s">
        <v>174</v>
      </c>
      <c r="AR43" t="s">
        <v>175</v>
      </c>
      <c r="AS43" t="s">
        <v>176</v>
      </c>
    </row>
    <row r="44" spans="1:45" x14ac:dyDescent="0.25">
      <c r="A44" t="s">
        <v>154</v>
      </c>
      <c r="B44" t="s">
        <v>155</v>
      </c>
      <c r="C44" t="s">
        <v>156</v>
      </c>
      <c r="D44" t="s">
        <v>156</v>
      </c>
      <c r="E44" t="s">
        <v>157</v>
      </c>
      <c r="F44" t="s">
        <v>158</v>
      </c>
      <c r="G44" t="s">
        <v>156</v>
      </c>
      <c r="H44" t="s">
        <v>159</v>
      </c>
      <c r="I44" t="s">
        <v>177</v>
      </c>
      <c r="J44" t="s">
        <v>160</v>
      </c>
      <c r="K44" t="s">
        <v>161</v>
      </c>
      <c r="L44" t="s">
        <v>162</v>
      </c>
      <c r="M44" t="s">
        <v>287</v>
      </c>
      <c r="N44" t="s">
        <v>127</v>
      </c>
      <c r="O44" t="s">
        <v>128</v>
      </c>
      <c r="P44" t="s">
        <v>165</v>
      </c>
      <c r="Q44" t="s">
        <v>294</v>
      </c>
      <c r="R44" t="s">
        <v>167</v>
      </c>
      <c r="S44">
        <v>25000</v>
      </c>
      <c r="T44">
        <v>0</v>
      </c>
      <c r="U44">
        <v>0</v>
      </c>
      <c r="V44">
        <v>25000</v>
      </c>
      <c r="W44">
        <v>7348.84</v>
      </c>
      <c r="X44">
        <v>0</v>
      </c>
      <c r="Y44">
        <v>17651.16</v>
      </c>
      <c r="Z44">
        <v>18</v>
      </c>
      <c r="AA44" t="s">
        <v>168</v>
      </c>
      <c r="AB44">
        <v>28</v>
      </c>
      <c r="AC44" t="s">
        <v>169</v>
      </c>
      <c r="AD44" t="s">
        <v>170</v>
      </c>
      <c r="AE44">
        <v>200017200025962</v>
      </c>
      <c r="AF44">
        <v>1</v>
      </c>
      <c r="AG44">
        <v>1775</v>
      </c>
      <c r="AH44">
        <v>287.5</v>
      </c>
      <c r="AI44">
        <v>1772.5</v>
      </c>
      <c r="AJ44">
        <v>0</v>
      </c>
      <c r="AK44" t="s">
        <v>171</v>
      </c>
      <c r="AL44">
        <v>1</v>
      </c>
      <c r="AM44">
        <v>3</v>
      </c>
      <c r="AN44">
        <v>14</v>
      </c>
      <c r="AO44" t="s">
        <v>172</v>
      </c>
      <c r="AP44" t="s">
        <v>173</v>
      </c>
      <c r="AQ44" t="s">
        <v>174</v>
      </c>
      <c r="AR44" t="s">
        <v>175</v>
      </c>
      <c r="AS44" t="s">
        <v>176</v>
      </c>
    </row>
    <row r="45" spans="1:45" x14ac:dyDescent="0.25">
      <c r="A45" t="s">
        <v>154</v>
      </c>
      <c r="B45" t="s">
        <v>155</v>
      </c>
      <c r="C45" t="s">
        <v>156</v>
      </c>
      <c r="D45" t="s">
        <v>156</v>
      </c>
      <c r="E45" t="s">
        <v>157</v>
      </c>
      <c r="F45" t="s">
        <v>158</v>
      </c>
      <c r="G45" t="s">
        <v>156</v>
      </c>
      <c r="H45" t="s">
        <v>159</v>
      </c>
      <c r="I45" t="s">
        <v>177</v>
      </c>
      <c r="J45" t="s">
        <v>160</v>
      </c>
      <c r="K45" t="s">
        <v>161</v>
      </c>
      <c r="L45" t="s">
        <v>162</v>
      </c>
      <c r="M45" t="s">
        <v>289</v>
      </c>
      <c r="N45" t="s">
        <v>66</v>
      </c>
      <c r="O45" t="s">
        <v>72</v>
      </c>
      <c r="P45" t="s">
        <v>165</v>
      </c>
      <c r="Q45" t="s">
        <v>276</v>
      </c>
      <c r="R45" t="s">
        <v>167</v>
      </c>
      <c r="S45">
        <v>25000</v>
      </c>
      <c r="T45">
        <v>0</v>
      </c>
      <c r="U45">
        <v>0</v>
      </c>
      <c r="V45">
        <v>25000</v>
      </c>
      <c r="W45">
        <v>7358.2</v>
      </c>
      <c r="X45">
        <v>0</v>
      </c>
      <c r="Y45">
        <v>17641.8</v>
      </c>
      <c r="Z45">
        <v>1</v>
      </c>
      <c r="AA45" t="s">
        <v>277</v>
      </c>
      <c r="AB45">
        <v>10</v>
      </c>
      <c r="AC45" t="s">
        <v>169</v>
      </c>
      <c r="AD45" t="s">
        <v>170</v>
      </c>
      <c r="AE45">
        <v>200011000820099</v>
      </c>
      <c r="AF45">
        <v>1</v>
      </c>
      <c r="AG45">
        <v>1775</v>
      </c>
      <c r="AH45">
        <v>287.5</v>
      </c>
      <c r="AI45">
        <v>1772.5</v>
      </c>
      <c r="AJ45">
        <v>0</v>
      </c>
      <c r="AK45" t="s">
        <v>171</v>
      </c>
      <c r="AL45">
        <v>1</v>
      </c>
      <c r="AM45">
        <v>3</v>
      </c>
      <c r="AN45">
        <v>38</v>
      </c>
      <c r="AO45" t="s">
        <v>172</v>
      </c>
      <c r="AP45" t="s">
        <v>173</v>
      </c>
      <c r="AQ45" t="s">
        <v>174</v>
      </c>
      <c r="AR45" t="s">
        <v>175</v>
      </c>
      <c r="AS45" t="s">
        <v>176</v>
      </c>
    </row>
    <row r="46" spans="1:45" x14ac:dyDescent="0.25">
      <c r="A46" t="s">
        <v>154</v>
      </c>
      <c r="B46" t="s">
        <v>155</v>
      </c>
      <c r="C46" t="s">
        <v>156</v>
      </c>
      <c r="D46" t="s">
        <v>156</v>
      </c>
      <c r="E46" t="s">
        <v>157</v>
      </c>
      <c r="F46" t="s">
        <v>158</v>
      </c>
      <c r="G46" t="s">
        <v>156</v>
      </c>
      <c r="H46" t="s">
        <v>159</v>
      </c>
      <c r="I46" t="s">
        <v>177</v>
      </c>
      <c r="J46" t="s">
        <v>160</v>
      </c>
      <c r="K46" t="s">
        <v>161</v>
      </c>
      <c r="L46" t="s">
        <v>162</v>
      </c>
      <c r="M46" t="s">
        <v>291</v>
      </c>
      <c r="N46" t="s">
        <v>67</v>
      </c>
      <c r="O46" t="s">
        <v>224</v>
      </c>
      <c r="P46" t="s">
        <v>165</v>
      </c>
      <c r="Q46" t="s">
        <v>231</v>
      </c>
      <c r="R46" t="s">
        <v>167</v>
      </c>
      <c r="S46">
        <v>13500</v>
      </c>
      <c r="T46">
        <v>0</v>
      </c>
      <c r="U46">
        <v>0</v>
      </c>
      <c r="V46">
        <v>13500</v>
      </c>
      <c r="W46">
        <v>3724.16</v>
      </c>
      <c r="X46">
        <v>0</v>
      </c>
      <c r="Y46">
        <v>9775.84</v>
      </c>
      <c r="Z46">
        <v>28</v>
      </c>
      <c r="AA46" t="s">
        <v>232</v>
      </c>
      <c r="AB46">
        <v>14</v>
      </c>
      <c r="AC46" t="s">
        <v>169</v>
      </c>
      <c r="AD46" t="s">
        <v>170</v>
      </c>
      <c r="AE46">
        <v>200010130703394</v>
      </c>
      <c r="AF46">
        <v>1</v>
      </c>
      <c r="AG46">
        <v>958.5</v>
      </c>
      <c r="AH46">
        <v>155.25</v>
      </c>
      <c r="AI46">
        <v>957.15</v>
      </c>
      <c r="AJ46">
        <v>0</v>
      </c>
      <c r="AK46" t="s">
        <v>171</v>
      </c>
      <c r="AL46">
        <v>1</v>
      </c>
      <c r="AM46">
        <v>3</v>
      </c>
      <c r="AN46">
        <v>45</v>
      </c>
      <c r="AO46" t="s">
        <v>172</v>
      </c>
      <c r="AP46" t="s">
        <v>173</v>
      </c>
      <c r="AQ46" t="s">
        <v>174</v>
      </c>
      <c r="AR46" t="s">
        <v>175</v>
      </c>
      <c r="AS46" t="s">
        <v>176</v>
      </c>
    </row>
    <row r="47" spans="1:45" x14ac:dyDescent="0.25">
      <c r="A47" t="s">
        <v>154</v>
      </c>
      <c r="B47" t="s">
        <v>155</v>
      </c>
      <c r="C47" t="s">
        <v>156</v>
      </c>
      <c r="D47" t="s">
        <v>156</v>
      </c>
      <c r="E47" t="s">
        <v>157</v>
      </c>
      <c r="F47" t="s">
        <v>158</v>
      </c>
      <c r="G47" t="s">
        <v>192</v>
      </c>
      <c r="H47" t="s">
        <v>159</v>
      </c>
      <c r="I47" t="s">
        <v>193</v>
      </c>
      <c r="J47" t="s">
        <v>160</v>
      </c>
      <c r="K47" t="s">
        <v>161</v>
      </c>
      <c r="L47" t="s">
        <v>162</v>
      </c>
      <c r="M47" t="s">
        <v>293</v>
      </c>
      <c r="N47" t="s">
        <v>145</v>
      </c>
      <c r="O47" t="s">
        <v>71</v>
      </c>
      <c r="P47" t="s">
        <v>165</v>
      </c>
      <c r="Q47" t="s">
        <v>182</v>
      </c>
      <c r="R47" t="s">
        <v>167</v>
      </c>
      <c r="S47">
        <v>15500</v>
      </c>
      <c r="T47">
        <v>0</v>
      </c>
      <c r="U47">
        <v>0</v>
      </c>
      <c r="V47">
        <v>15500</v>
      </c>
      <c r="W47">
        <v>3560.17</v>
      </c>
      <c r="X47">
        <v>0</v>
      </c>
      <c r="Y47">
        <v>11939.83</v>
      </c>
      <c r="Z47">
        <v>43</v>
      </c>
      <c r="AA47" t="s">
        <v>183</v>
      </c>
      <c r="AB47">
        <v>8</v>
      </c>
      <c r="AC47" t="s">
        <v>169</v>
      </c>
      <c r="AD47" t="s">
        <v>170</v>
      </c>
      <c r="AE47">
        <v>200013480002888</v>
      </c>
      <c r="AF47">
        <v>1</v>
      </c>
      <c r="AG47">
        <v>1100.5</v>
      </c>
      <c r="AH47">
        <v>178.25</v>
      </c>
      <c r="AI47">
        <v>1098.95</v>
      </c>
      <c r="AJ47">
        <v>0</v>
      </c>
      <c r="AK47" t="s">
        <v>171</v>
      </c>
      <c r="AL47">
        <v>1</v>
      </c>
      <c r="AM47">
        <v>3</v>
      </c>
      <c r="AN47">
        <v>37</v>
      </c>
      <c r="AO47" t="s">
        <v>172</v>
      </c>
      <c r="AP47" t="s">
        <v>173</v>
      </c>
      <c r="AQ47" t="s">
        <v>174</v>
      </c>
      <c r="AR47" t="s">
        <v>175</v>
      </c>
      <c r="AS47" t="s">
        <v>176</v>
      </c>
    </row>
    <row r="48" spans="1:45" x14ac:dyDescent="0.25">
      <c r="A48" t="s">
        <v>154</v>
      </c>
      <c r="B48" t="s">
        <v>155</v>
      </c>
      <c r="C48" t="s">
        <v>156</v>
      </c>
      <c r="D48" t="s">
        <v>156</v>
      </c>
      <c r="E48" t="s">
        <v>157</v>
      </c>
      <c r="F48" t="s">
        <v>158</v>
      </c>
      <c r="G48" t="s">
        <v>192</v>
      </c>
      <c r="H48" t="s">
        <v>159</v>
      </c>
      <c r="I48" t="s">
        <v>193</v>
      </c>
      <c r="J48" t="s">
        <v>160</v>
      </c>
      <c r="K48" t="s">
        <v>161</v>
      </c>
      <c r="L48" t="s">
        <v>162</v>
      </c>
      <c r="M48" t="s">
        <v>295</v>
      </c>
      <c r="N48" t="s">
        <v>69</v>
      </c>
      <c r="O48" t="s">
        <v>224</v>
      </c>
      <c r="P48" t="s">
        <v>165</v>
      </c>
      <c r="Q48" t="s">
        <v>234</v>
      </c>
      <c r="R48" t="s">
        <v>167</v>
      </c>
      <c r="S48">
        <v>20000</v>
      </c>
      <c r="T48">
        <v>0</v>
      </c>
      <c r="U48">
        <v>0</v>
      </c>
      <c r="V48">
        <v>20000</v>
      </c>
      <c r="W48">
        <v>4461.22</v>
      </c>
      <c r="X48">
        <v>0</v>
      </c>
      <c r="Y48">
        <v>15538.78</v>
      </c>
      <c r="Z48">
        <v>35</v>
      </c>
      <c r="AA48" t="s">
        <v>235</v>
      </c>
      <c r="AB48">
        <v>14</v>
      </c>
      <c r="AC48" t="s">
        <v>169</v>
      </c>
      <c r="AD48" t="s">
        <v>170</v>
      </c>
      <c r="AE48">
        <v>200013300110673</v>
      </c>
      <c r="AF48">
        <v>1</v>
      </c>
      <c r="AG48">
        <v>1420</v>
      </c>
      <c r="AH48">
        <v>230</v>
      </c>
      <c r="AI48">
        <v>1418</v>
      </c>
      <c r="AJ48">
        <v>0</v>
      </c>
      <c r="AK48" t="s">
        <v>171</v>
      </c>
      <c r="AL48">
        <v>1</v>
      </c>
      <c r="AM48">
        <v>3</v>
      </c>
      <c r="AN48">
        <v>17</v>
      </c>
      <c r="AO48" t="s">
        <v>172</v>
      </c>
      <c r="AP48" t="s">
        <v>173</v>
      </c>
      <c r="AQ48" t="s">
        <v>174</v>
      </c>
      <c r="AR48" t="s">
        <v>175</v>
      </c>
      <c r="AS48" t="s">
        <v>176</v>
      </c>
    </row>
    <row r="49" spans="1:45" x14ac:dyDescent="0.25">
      <c r="A49" t="s">
        <v>154</v>
      </c>
      <c r="B49" t="s">
        <v>155</v>
      </c>
      <c r="C49" t="s">
        <v>156</v>
      </c>
      <c r="D49" t="s">
        <v>156</v>
      </c>
      <c r="E49" t="s">
        <v>157</v>
      </c>
      <c r="F49" t="s">
        <v>158</v>
      </c>
      <c r="G49" t="s">
        <v>156</v>
      </c>
      <c r="H49" t="s">
        <v>159</v>
      </c>
      <c r="I49" t="s">
        <v>177</v>
      </c>
      <c r="J49" t="s">
        <v>160</v>
      </c>
      <c r="K49" t="s">
        <v>161</v>
      </c>
      <c r="L49" t="s">
        <v>162</v>
      </c>
      <c r="M49" t="s">
        <v>297</v>
      </c>
      <c r="N49" t="s">
        <v>150</v>
      </c>
      <c r="O49" t="s">
        <v>71</v>
      </c>
      <c r="P49" t="s">
        <v>165</v>
      </c>
      <c r="Q49" t="s">
        <v>185</v>
      </c>
      <c r="R49" t="s">
        <v>167</v>
      </c>
      <c r="S49">
        <v>11294.45</v>
      </c>
      <c r="T49">
        <v>0</v>
      </c>
      <c r="U49">
        <v>0</v>
      </c>
      <c r="V49">
        <v>11294.45</v>
      </c>
      <c r="W49">
        <v>1342.17</v>
      </c>
      <c r="X49">
        <v>0</v>
      </c>
      <c r="Y49">
        <v>9952.2800000000007</v>
      </c>
      <c r="Z49">
        <v>44</v>
      </c>
      <c r="AA49" t="s">
        <v>186</v>
      </c>
      <c r="AB49">
        <v>8</v>
      </c>
      <c r="AC49" t="s">
        <v>169</v>
      </c>
      <c r="AD49" t="s">
        <v>170</v>
      </c>
      <c r="AE49">
        <v>200018500004750</v>
      </c>
      <c r="AF49">
        <v>1</v>
      </c>
      <c r="AG49">
        <v>801.91</v>
      </c>
      <c r="AH49">
        <v>129.88999999999999</v>
      </c>
      <c r="AI49">
        <v>800.78</v>
      </c>
      <c r="AJ49">
        <v>0</v>
      </c>
      <c r="AK49" t="s">
        <v>171</v>
      </c>
      <c r="AL49">
        <v>1</v>
      </c>
      <c r="AM49">
        <v>3</v>
      </c>
      <c r="AN49">
        <v>34</v>
      </c>
      <c r="AO49" t="s">
        <v>172</v>
      </c>
      <c r="AP49" t="s">
        <v>173</v>
      </c>
      <c r="AQ49" t="s">
        <v>174</v>
      </c>
      <c r="AR49" t="s">
        <v>175</v>
      </c>
      <c r="AS49" t="s">
        <v>176</v>
      </c>
    </row>
    <row r="50" spans="1:45" x14ac:dyDescent="0.25">
      <c r="A50" t="s">
        <v>154</v>
      </c>
      <c r="B50" t="s">
        <v>155</v>
      </c>
      <c r="C50" t="s">
        <v>156</v>
      </c>
      <c r="D50" t="s">
        <v>156</v>
      </c>
      <c r="E50" t="s">
        <v>157</v>
      </c>
      <c r="F50" t="s">
        <v>158</v>
      </c>
      <c r="G50" t="s">
        <v>156</v>
      </c>
      <c r="H50" t="s">
        <v>159</v>
      </c>
      <c r="I50" t="s">
        <v>177</v>
      </c>
      <c r="J50" t="s">
        <v>160</v>
      </c>
      <c r="K50" t="s">
        <v>161</v>
      </c>
      <c r="L50" t="s">
        <v>162</v>
      </c>
      <c r="M50" t="s">
        <v>302</v>
      </c>
      <c r="N50" t="s">
        <v>188</v>
      </c>
      <c r="O50" t="s">
        <v>189</v>
      </c>
      <c r="P50" t="s">
        <v>165</v>
      </c>
      <c r="Q50" t="s">
        <v>190</v>
      </c>
      <c r="R50" t="s">
        <v>167</v>
      </c>
      <c r="S50">
        <v>5000</v>
      </c>
      <c r="T50">
        <v>0</v>
      </c>
      <c r="U50">
        <v>0</v>
      </c>
      <c r="V50">
        <v>5000</v>
      </c>
      <c r="W50">
        <v>1001.17</v>
      </c>
      <c r="X50">
        <v>0</v>
      </c>
      <c r="Y50">
        <v>3998.83</v>
      </c>
      <c r="Z50">
        <v>47</v>
      </c>
      <c r="AA50" t="s">
        <v>191</v>
      </c>
      <c r="AB50">
        <v>33</v>
      </c>
      <c r="AC50" t="s">
        <v>169</v>
      </c>
      <c r="AD50" t="s">
        <v>170</v>
      </c>
      <c r="AE50">
        <v>200011000767055</v>
      </c>
      <c r="AF50">
        <v>1</v>
      </c>
      <c r="AG50">
        <v>355</v>
      </c>
      <c r="AH50">
        <v>57.5</v>
      </c>
      <c r="AI50">
        <v>354.5</v>
      </c>
      <c r="AJ50">
        <v>0</v>
      </c>
      <c r="AK50" t="s">
        <v>171</v>
      </c>
      <c r="AL50">
        <v>1</v>
      </c>
      <c r="AM50">
        <v>3</v>
      </c>
      <c r="AN50">
        <v>50</v>
      </c>
      <c r="AO50" t="s">
        <v>172</v>
      </c>
      <c r="AP50" t="s">
        <v>173</v>
      </c>
      <c r="AQ50" t="s">
        <v>174</v>
      </c>
      <c r="AR50" t="s">
        <v>175</v>
      </c>
      <c r="AS50" t="s">
        <v>176</v>
      </c>
    </row>
    <row r="54" spans="1:45" x14ac:dyDescent="0.25">
      <c r="A54" t="s">
        <v>308</v>
      </c>
      <c r="B54" t="s">
        <v>155</v>
      </c>
      <c r="C54" t="s">
        <v>156</v>
      </c>
      <c r="D54" t="s">
        <v>156</v>
      </c>
      <c r="E54" t="s">
        <v>157</v>
      </c>
      <c r="F54" t="s">
        <v>158</v>
      </c>
      <c r="G54" t="s">
        <v>192</v>
      </c>
      <c r="H54" t="s">
        <v>159</v>
      </c>
      <c r="I54" t="s">
        <v>193</v>
      </c>
      <c r="J54" t="s">
        <v>160</v>
      </c>
      <c r="K54" t="s">
        <v>161</v>
      </c>
      <c r="L54" t="s">
        <v>162</v>
      </c>
      <c r="M54" t="s">
        <v>309</v>
      </c>
      <c r="N54" t="s">
        <v>30</v>
      </c>
      <c r="O54" t="s">
        <v>307</v>
      </c>
      <c r="P54" t="s">
        <v>310</v>
      </c>
      <c r="Q54" t="s">
        <v>195</v>
      </c>
      <c r="R54" t="s">
        <v>167</v>
      </c>
      <c r="S54">
        <v>0</v>
      </c>
      <c r="T54">
        <v>0</v>
      </c>
      <c r="U54">
        <v>0</v>
      </c>
      <c r="V54">
        <v>924.89</v>
      </c>
      <c r="W54">
        <v>0</v>
      </c>
      <c r="X54">
        <v>0</v>
      </c>
      <c r="Y54">
        <v>0</v>
      </c>
      <c r="Z54">
        <v>0</v>
      </c>
      <c r="AA54" t="s">
        <v>307</v>
      </c>
      <c r="AB54">
        <v>0</v>
      </c>
      <c r="AC54" t="s">
        <v>307</v>
      </c>
      <c r="AD54" t="s">
        <v>307</v>
      </c>
      <c r="AE54">
        <v>0</v>
      </c>
      <c r="AF54">
        <v>1</v>
      </c>
      <c r="AG54">
        <v>0</v>
      </c>
      <c r="AH54">
        <v>0</v>
      </c>
      <c r="AI54">
        <v>0</v>
      </c>
      <c r="AJ54">
        <v>0</v>
      </c>
      <c r="AK54" t="s">
        <v>171</v>
      </c>
      <c r="AL54">
        <v>0</v>
      </c>
      <c r="AM54">
        <v>3</v>
      </c>
      <c r="AN54">
        <v>60</v>
      </c>
      <c r="AO54" t="s">
        <v>172</v>
      </c>
      <c r="AP54" t="s">
        <v>173</v>
      </c>
      <c r="AQ54" t="s">
        <v>174</v>
      </c>
      <c r="AR54" t="s">
        <v>175</v>
      </c>
      <c r="AS54" t="s">
        <v>176</v>
      </c>
    </row>
    <row r="55" spans="1:45" x14ac:dyDescent="0.25">
      <c r="A55" t="s">
        <v>308</v>
      </c>
      <c r="B55" t="s">
        <v>155</v>
      </c>
      <c r="C55" t="s">
        <v>156</v>
      </c>
      <c r="D55" t="s">
        <v>156</v>
      </c>
      <c r="E55" t="s">
        <v>157</v>
      </c>
      <c r="F55" t="s">
        <v>158</v>
      </c>
      <c r="G55" t="s">
        <v>156</v>
      </c>
      <c r="H55" t="s">
        <v>159</v>
      </c>
      <c r="I55" t="s">
        <v>177</v>
      </c>
      <c r="J55" t="s">
        <v>160</v>
      </c>
      <c r="K55" t="s">
        <v>161</v>
      </c>
      <c r="L55" t="s">
        <v>162</v>
      </c>
      <c r="M55" t="s">
        <v>309</v>
      </c>
      <c r="N55" t="s">
        <v>40</v>
      </c>
      <c r="O55" t="s">
        <v>307</v>
      </c>
      <c r="P55" t="s">
        <v>310</v>
      </c>
      <c r="Q55" t="s">
        <v>198</v>
      </c>
      <c r="R55" t="s">
        <v>167</v>
      </c>
      <c r="S55">
        <v>0</v>
      </c>
      <c r="T55">
        <v>0</v>
      </c>
      <c r="U55">
        <v>0</v>
      </c>
      <c r="V55">
        <v>1004.5</v>
      </c>
      <c r="W55">
        <v>0</v>
      </c>
      <c r="X55">
        <v>0</v>
      </c>
      <c r="Y55">
        <v>0</v>
      </c>
      <c r="Z55">
        <v>0</v>
      </c>
      <c r="AA55" t="s">
        <v>307</v>
      </c>
      <c r="AB55">
        <v>0</v>
      </c>
      <c r="AC55" t="s">
        <v>307</v>
      </c>
      <c r="AD55" t="s">
        <v>307</v>
      </c>
      <c r="AE55">
        <v>0</v>
      </c>
      <c r="AF55">
        <v>1</v>
      </c>
      <c r="AG55">
        <v>0</v>
      </c>
      <c r="AH55">
        <v>0</v>
      </c>
      <c r="AI55">
        <v>0</v>
      </c>
      <c r="AJ55">
        <v>0</v>
      </c>
      <c r="AK55" t="s">
        <v>171</v>
      </c>
      <c r="AL55">
        <v>0</v>
      </c>
      <c r="AM55">
        <v>3</v>
      </c>
      <c r="AN55">
        <v>61</v>
      </c>
      <c r="AO55" t="s">
        <v>172</v>
      </c>
      <c r="AP55" t="s">
        <v>173</v>
      </c>
      <c r="AQ55" t="s">
        <v>174</v>
      </c>
      <c r="AR55" t="s">
        <v>175</v>
      </c>
      <c r="AS55" t="s">
        <v>176</v>
      </c>
    </row>
    <row r="56" spans="1:45" x14ac:dyDescent="0.25">
      <c r="A56" t="s">
        <v>308</v>
      </c>
      <c r="B56" t="s">
        <v>155</v>
      </c>
      <c r="C56" t="s">
        <v>156</v>
      </c>
      <c r="D56" t="s">
        <v>156</v>
      </c>
      <c r="E56" t="s">
        <v>157</v>
      </c>
      <c r="F56" t="s">
        <v>158</v>
      </c>
      <c r="G56" t="s">
        <v>156</v>
      </c>
      <c r="H56" t="s">
        <v>159</v>
      </c>
      <c r="I56" t="s">
        <v>177</v>
      </c>
      <c r="J56" t="s">
        <v>160</v>
      </c>
      <c r="K56" t="s">
        <v>161</v>
      </c>
      <c r="L56" t="s">
        <v>162</v>
      </c>
      <c r="M56" t="s">
        <v>309</v>
      </c>
      <c r="N56" t="s">
        <v>42</v>
      </c>
      <c r="O56" t="s">
        <v>307</v>
      </c>
      <c r="P56" t="s">
        <v>310</v>
      </c>
      <c r="Q56" t="s">
        <v>201</v>
      </c>
      <c r="R56" t="s">
        <v>167</v>
      </c>
      <c r="S56">
        <v>0</v>
      </c>
      <c r="T56">
        <v>0</v>
      </c>
      <c r="U56">
        <v>0</v>
      </c>
      <c r="V56">
        <v>1090.5999999999999</v>
      </c>
      <c r="W56">
        <v>0</v>
      </c>
      <c r="X56">
        <v>0</v>
      </c>
      <c r="Y56">
        <v>0</v>
      </c>
      <c r="Z56">
        <v>0</v>
      </c>
      <c r="AA56" t="s">
        <v>307</v>
      </c>
      <c r="AB56">
        <v>0</v>
      </c>
      <c r="AC56" t="s">
        <v>307</v>
      </c>
      <c r="AD56" t="s">
        <v>307</v>
      </c>
      <c r="AE56">
        <v>0</v>
      </c>
      <c r="AF56">
        <v>1</v>
      </c>
      <c r="AG56">
        <v>0</v>
      </c>
      <c r="AH56">
        <v>0</v>
      </c>
      <c r="AI56">
        <v>0</v>
      </c>
      <c r="AJ56">
        <v>0</v>
      </c>
      <c r="AK56" t="s">
        <v>171</v>
      </c>
      <c r="AL56">
        <v>0</v>
      </c>
      <c r="AM56">
        <v>3</v>
      </c>
      <c r="AN56">
        <v>62</v>
      </c>
      <c r="AO56" t="s">
        <v>172</v>
      </c>
      <c r="AP56" t="s">
        <v>173</v>
      </c>
      <c r="AQ56" t="s">
        <v>174</v>
      </c>
      <c r="AR56" t="s">
        <v>175</v>
      </c>
      <c r="AS56" t="s">
        <v>176</v>
      </c>
    </row>
    <row r="57" spans="1:45" x14ac:dyDescent="0.25">
      <c r="A57" t="s">
        <v>308</v>
      </c>
      <c r="B57" t="s">
        <v>155</v>
      </c>
      <c r="C57" t="s">
        <v>156</v>
      </c>
      <c r="D57" t="s">
        <v>156</v>
      </c>
      <c r="E57" t="s">
        <v>157</v>
      </c>
      <c r="F57" t="s">
        <v>158</v>
      </c>
      <c r="G57" t="s">
        <v>156</v>
      </c>
      <c r="H57" t="s">
        <v>159</v>
      </c>
      <c r="I57" t="s">
        <v>177</v>
      </c>
      <c r="J57" t="s">
        <v>160</v>
      </c>
      <c r="K57" t="s">
        <v>161</v>
      </c>
      <c r="L57" t="s">
        <v>162</v>
      </c>
      <c r="M57" t="s">
        <v>309</v>
      </c>
      <c r="N57" t="s">
        <v>37</v>
      </c>
      <c r="O57" t="s">
        <v>307</v>
      </c>
      <c r="P57" t="s">
        <v>310</v>
      </c>
      <c r="Q57" t="s">
        <v>212</v>
      </c>
      <c r="R57" t="s">
        <v>167</v>
      </c>
      <c r="S57">
        <v>0</v>
      </c>
      <c r="T57">
        <v>0</v>
      </c>
      <c r="U57">
        <v>0</v>
      </c>
      <c r="V57">
        <v>717.5</v>
      </c>
      <c r="W57">
        <v>0</v>
      </c>
      <c r="X57">
        <v>0</v>
      </c>
      <c r="Y57">
        <v>0</v>
      </c>
      <c r="Z57">
        <v>0</v>
      </c>
      <c r="AA57" t="s">
        <v>307</v>
      </c>
      <c r="AB57">
        <v>0</v>
      </c>
      <c r="AC57" t="s">
        <v>307</v>
      </c>
      <c r="AD57" t="s">
        <v>307</v>
      </c>
      <c r="AE57">
        <v>0</v>
      </c>
      <c r="AF57">
        <v>1</v>
      </c>
      <c r="AG57">
        <v>0</v>
      </c>
      <c r="AH57">
        <v>0</v>
      </c>
      <c r="AI57">
        <v>0</v>
      </c>
      <c r="AJ57">
        <v>0</v>
      </c>
      <c r="AK57" t="s">
        <v>171</v>
      </c>
      <c r="AL57">
        <v>0</v>
      </c>
      <c r="AM57">
        <v>3</v>
      </c>
      <c r="AN57">
        <v>63</v>
      </c>
      <c r="AO57" t="s">
        <v>172</v>
      </c>
      <c r="AP57" t="s">
        <v>173</v>
      </c>
      <c r="AQ57" t="s">
        <v>174</v>
      </c>
      <c r="AR57" t="s">
        <v>175</v>
      </c>
      <c r="AS57" t="s">
        <v>176</v>
      </c>
    </row>
    <row r="58" spans="1:45" x14ac:dyDescent="0.25">
      <c r="A58" t="s">
        <v>308</v>
      </c>
      <c r="B58" t="s">
        <v>155</v>
      </c>
      <c r="C58" t="s">
        <v>156</v>
      </c>
      <c r="D58" t="s">
        <v>156</v>
      </c>
      <c r="E58" t="s">
        <v>157</v>
      </c>
      <c r="F58" t="s">
        <v>158</v>
      </c>
      <c r="G58" t="s">
        <v>156</v>
      </c>
      <c r="H58" t="s">
        <v>159</v>
      </c>
      <c r="I58" t="s">
        <v>177</v>
      </c>
      <c r="J58" t="s">
        <v>160</v>
      </c>
      <c r="K58" t="s">
        <v>161</v>
      </c>
      <c r="L58" t="s">
        <v>162</v>
      </c>
      <c r="M58" t="s">
        <v>309</v>
      </c>
      <c r="N58" t="s">
        <v>52</v>
      </c>
      <c r="O58" t="s">
        <v>307</v>
      </c>
      <c r="P58" t="s">
        <v>310</v>
      </c>
      <c r="Q58" t="s">
        <v>215</v>
      </c>
      <c r="R58" t="s">
        <v>167</v>
      </c>
      <c r="S58">
        <v>0</v>
      </c>
      <c r="T58">
        <v>0</v>
      </c>
      <c r="U58">
        <v>0</v>
      </c>
      <c r="V58">
        <v>430.5</v>
      </c>
      <c r="W58">
        <v>0</v>
      </c>
      <c r="X58">
        <v>0</v>
      </c>
      <c r="Y58">
        <v>0</v>
      </c>
      <c r="Z58">
        <v>0</v>
      </c>
      <c r="AA58" t="s">
        <v>307</v>
      </c>
      <c r="AB58">
        <v>0</v>
      </c>
      <c r="AC58" t="s">
        <v>307</v>
      </c>
      <c r="AD58" t="s">
        <v>307</v>
      </c>
      <c r="AE58">
        <v>0</v>
      </c>
      <c r="AF58">
        <v>1</v>
      </c>
      <c r="AG58">
        <v>0</v>
      </c>
      <c r="AH58">
        <v>0</v>
      </c>
      <c r="AI58">
        <v>0</v>
      </c>
      <c r="AJ58">
        <v>0</v>
      </c>
      <c r="AK58" t="s">
        <v>171</v>
      </c>
      <c r="AL58">
        <v>0</v>
      </c>
      <c r="AM58">
        <v>3</v>
      </c>
      <c r="AN58">
        <v>64</v>
      </c>
      <c r="AO58" t="s">
        <v>172</v>
      </c>
      <c r="AP58" t="s">
        <v>173</v>
      </c>
      <c r="AQ58" t="s">
        <v>174</v>
      </c>
      <c r="AR58" t="s">
        <v>175</v>
      </c>
      <c r="AS58" t="s">
        <v>176</v>
      </c>
    </row>
    <row r="59" spans="1:45" x14ac:dyDescent="0.25">
      <c r="A59" t="s">
        <v>308</v>
      </c>
      <c r="B59" t="s">
        <v>155</v>
      </c>
      <c r="C59" t="s">
        <v>156</v>
      </c>
      <c r="D59" t="s">
        <v>156</v>
      </c>
      <c r="E59" t="s">
        <v>157</v>
      </c>
      <c r="F59" t="s">
        <v>158</v>
      </c>
      <c r="G59" t="s">
        <v>156</v>
      </c>
      <c r="H59" t="s">
        <v>159</v>
      </c>
      <c r="I59" t="s">
        <v>177</v>
      </c>
      <c r="J59" t="s">
        <v>160</v>
      </c>
      <c r="K59" t="s">
        <v>161</v>
      </c>
      <c r="L59" t="s">
        <v>162</v>
      </c>
      <c r="M59" t="s">
        <v>309</v>
      </c>
      <c r="N59" t="s">
        <v>53</v>
      </c>
      <c r="O59" t="s">
        <v>307</v>
      </c>
      <c r="P59" t="s">
        <v>310</v>
      </c>
      <c r="Q59" t="s">
        <v>218</v>
      </c>
      <c r="R59" t="s">
        <v>167</v>
      </c>
      <c r="S59">
        <v>0</v>
      </c>
      <c r="T59">
        <v>0</v>
      </c>
      <c r="U59">
        <v>0</v>
      </c>
      <c r="V59">
        <v>1291.5</v>
      </c>
      <c r="W59">
        <v>0</v>
      </c>
      <c r="X59">
        <v>0</v>
      </c>
      <c r="Y59">
        <v>0</v>
      </c>
      <c r="Z59">
        <v>0</v>
      </c>
      <c r="AA59" t="s">
        <v>307</v>
      </c>
      <c r="AB59">
        <v>0</v>
      </c>
      <c r="AC59" t="s">
        <v>307</v>
      </c>
      <c r="AD59" t="s">
        <v>307</v>
      </c>
      <c r="AE59">
        <v>0</v>
      </c>
      <c r="AF59">
        <v>1</v>
      </c>
      <c r="AG59">
        <v>0</v>
      </c>
      <c r="AH59">
        <v>0</v>
      </c>
      <c r="AI59">
        <v>0</v>
      </c>
      <c r="AJ59">
        <v>0</v>
      </c>
      <c r="AK59" t="s">
        <v>171</v>
      </c>
      <c r="AL59">
        <v>0</v>
      </c>
      <c r="AM59">
        <v>3</v>
      </c>
      <c r="AN59">
        <v>65</v>
      </c>
      <c r="AO59" t="s">
        <v>172</v>
      </c>
      <c r="AP59" t="s">
        <v>173</v>
      </c>
      <c r="AQ59" t="s">
        <v>174</v>
      </c>
      <c r="AR59" t="s">
        <v>175</v>
      </c>
      <c r="AS59" t="s">
        <v>176</v>
      </c>
    </row>
    <row r="60" spans="1:45" x14ac:dyDescent="0.25">
      <c r="A60" t="s">
        <v>308</v>
      </c>
      <c r="B60" t="s">
        <v>155</v>
      </c>
      <c r="C60" t="s">
        <v>156</v>
      </c>
      <c r="D60" t="s">
        <v>156</v>
      </c>
      <c r="E60" t="s">
        <v>157</v>
      </c>
      <c r="F60" t="s">
        <v>158</v>
      </c>
      <c r="G60" t="s">
        <v>156</v>
      </c>
      <c r="H60" t="s">
        <v>159</v>
      </c>
      <c r="I60" t="s">
        <v>177</v>
      </c>
      <c r="J60" t="s">
        <v>160</v>
      </c>
      <c r="K60" t="s">
        <v>161</v>
      </c>
      <c r="L60" t="s">
        <v>162</v>
      </c>
      <c r="M60" t="s">
        <v>309</v>
      </c>
      <c r="N60" t="s">
        <v>46</v>
      </c>
      <c r="O60" t="s">
        <v>307</v>
      </c>
      <c r="P60" t="s">
        <v>310</v>
      </c>
      <c r="Q60" t="s">
        <v>221</v>
      </c>
      <c r="R60" t="s">
        <v>167</v>
      </c>
      <c r="S60">
        <v>0</v>
      </c>
      <c r="T60">
        <v>0</v>
      </c>
      <c r="U60">
        <v>0</v>
      </c>
      <c r="V60">
        <v>717.5</v>
      </c>
      <c r="W60">
        <v>0</v>
      </c>
      <c r="X60">
        <v>0</v>
      </c>
      <c r="Y60">
        <v>0</v>
      </c>
      <c r="Z60">
        <v>0</v>
      </c>
      <c r="AA60" t="s">
        <v>307</v>
      </c>
      <c r="AB60">
        <v>0</v>
      </c>
      <c r="AC60" t="s">
        <v>307</v>
      </c>
      <c r="AD60" t="s">
        <v>307</v>
      </c>
      <c r="AE60">
        <v>0</v>
      </c>
      <c r="AF60">
        <v>1</v>
      </c>
      <c r="AG60">
        <v>0</v>
      </c>
      <c r="AH60">
        <v>0</v>
      </c>
      <c r="AI60">
        <v>0</v>
      </c>
      <c r="AJ60">
        <v>0</v>
      </c>
      <c r="AK60" t="s">
        <v>171</v>
      </c>
      <c r="AL60">
        <v>0</v>
      </c>
      <c r="AM60">
        <v>3</v>
      </c>
      <c r="AN60">
        <v>66</v>
      </c>
      <c r="AO60" t="s">
        <v>172</v>
      </c>
      <c r="AP60" t="s">
        <v>173</v>
      </c>
      <c r="AQ60" t="s">
        <v>174</v>
      </c>
      <c r="AR60" t="s">
        <v>175</v>
      </c>
      <c r="AS60" t="s">
        <v>176</v>
      </c>
    </row>
    <row r="61" spans="1:45" x14ac:dyDescent="0.25">
      <c r="A61" t="s">
        <v>308</v>
      </c>
      <c r="B61" t="s">
        <v>155</v>
      </c>
      <c r="C61" t="s">
        <v>156</v>
      </c>
      <c r="D61" t="s">
        <v>156</v>
      </c>
      <c r="E61" t="s">
        <v>157</v>
      </c>
      <c r="F61" t="s">
        <v>158</v>
      </c>
      <c r="G61" t="s">
        <v>156</v>
      </c>
      <c r="H61" t="s">
        <v>159</v>
      </c>
      <c r="I61" t="s">
        <v>177</v>
      </c>
      <c r="J61" t="s">
        <v>160</v>
      </c>
      <c r="K61" t="s">
        <v>161</v>
      </c>
      <c r="L61" t="s">
        <v>162</v>
      </c>
      <c r="M61" t="s">
        <v>309</v>
      </c>
      <c r="N61" t="s">
        <v>63</v>
      </c>
      <c r="O61" t="s">
        <v>307</v>
      </c>
      <c r="P61" t="s">
        <v>310</v>
      </c>
      <c r="Q61" t="s">
        <v>225</v>
      </c>
      <c r="R61" t="s">
        <v>167</v>
      </c>
      <c r="S61">
        <v>0</v>
      </c>
      <c r="T61">
        <v>0</v>
      </c>
      <c r="U61">
        <v>0</v>
      </c>
      <c r="V61">
        <v>530.09</v>
      </c>
      <c r="W61">
        <v>0</v>
      </c>
      <c r="X61">
        <v>0</v>
      </c>
      <c r="Y61">
        <v>0</v>
      </c>
      <c r="Z61">
        <v>0</v>
      </c>
      <c r="AA61" t="s">
        <v>307</v>
      </c>
      <c r="AB61">
        <v>0</v>
      </c>
      <c r="AC61" t="s">
        <v>307</v>
      </c>
      <c r="AD61" t="s">
        <v>307</v>
      </c>
      <c r="AE61">
        <v>0</v>
      </c>
      <c r="AF61">
        <v>1</v>
      </c>
      <c r="AG61">
        <v>0</v>
      </c>
      <c r="AH61">
        <v>0</v>
      </c>
      <c r="AI61">
        <v>0</v>
      </c>
      <c r="AJ61">
        <v>0</v>
      </c>
      <c r="AK61" t="s">
        <v>171</v>
      </c>
      <c r="AL61">
        <v>0</v>
      </c>
      <c r="AM61">
        <v>3</v>
      </c>
      <c r="AN61">
        <v>67</v>
      </c>
      <c r="AO61" t="s">
        <v>172</v>
      </c>
      <c r="AP61" t="s">
        <v>173</v>
      </c>
      <c r="AQ61" t="s">
        <v>174</v>
      </c>
      <c r="AR61" t="s">
        <v>175</v>
      </c>
      <c r="AS61" t="s">
        <v>176</v>
      </c>
    </row>
    <row r="62" spans="1:45" x14ac:dyDescent="0.25">
      <c r="A62" t="s">
        <v>308</v>
      </c>
      <c r="B62" t="s">
        <v>155</v>
      </c>
      <c r="C62" t="s">
        <v>156</v>
      </c>
      <c r="D62" t="s">
        <v>156</v>
      </c>
      <c r="E62" t="s">
        <v>157</v>
      </c>
      <c r="F62" t="s">
        <v>158</v>
      </c>
      <c r="G62" t="s">
        <v>156</v>
      </c>
      <c r="H62" t="s">
        <v>159</v>
      </c>
      <c r="I62" t="s">
        <v>177</v>
      </c>
      <c r="J62" t="s">
        <v>160</v>
      </c>
      <c r="K62" t="s">
        <v>161</v>
      </c>
      <c r="L62" t="s">
        <v>162</v>
      </c>
      <c r="M62" t="s">
        <v>309</v>
      </c>
      <c r="N62" t="s">
        <v>64</v>
      </c>
      <c r="O62" t="s">
        <v>307</v>
      </c>
      <c r="P62" t="s">
        <v>310</v>
      </c>
      <c r="Q62" t="s">
        <v>228</v>
      </c>
      <c r="R62" t="s">
        <v>167</v>
      </c>
      <c r="S62">
        <v>0</v>
      </c>
      <c r="T62">
        <v>0</v>
      </c>
      <c r="U62">
        <v>0</v>
      </c>
      <c r="V62">
        <v>301.35000000000002</v>
      </c>
      <c r="W62">
        <v>0</v>
      </c>
      <c r="X62">
        <v>0</v>
      </c>
      <c r="Y62">
        <v>0</v>
      </c>
      <c r="Z62">
        <v>0</v>
      </c>
      <c r="AA62" t="s">
        <v>307</v>
      </c>
      <c r="AB62">
        <v>0</v>
      </c>
      <c r="AC62" t="s">
        <v>307</v>
      </c>
      <c r="AD62" t="s">
        <v>307</v>
      </c>
      <c r="AE62">
        <v>0</v>
      </c>
      <c r="AF62">
        <v>1</v>
      </c>
      <c r="AG62">
        <v>0</v>
      </c>
      <c r="AH62">
        <v>0</v>
      </c>
      <c r="AI62">
        <v>0</v>
      </c>
      <c r="AJ62">
        <v>0</v>
      </c>
      <c r="AK62" t="s">
        <v>171</v>
      </c>
      <c r="AL62">
        <v>0</v>
      </c>
      <c r="AM62">
        <v>3</v>
      </c>
      <c r="AN62">
        <v>68</v>
      </c>
      <c r="AO62" t="s">
        <v>172</v>
      </c>
      <c r="AP62" t="s">
        <v>173</v>
      </c>
      <c r="AQ62" t="s">
        <v>174</v>
      </c>
      <c r="AR62" t="s">
        <v>175</v>
      </c>
      <c r="AS62" t="s">
        <v>176</v>
      </c>
    </row>
    <row r="63" spans="1:45" x14ac:dyDescent="0.25">
      <c r="A63" t="s">
        <v>308</v>
      </c>
      <c r="B63" t="s">
        <v>155</v>
      </c>
      <c r="C63" t="s">
        <v>156</v>
      </c>
      <c r="D63" t="s">
        <v>156</v>
      </c>
      <c r="E63" t="s">
        <v>157</v>
      </c>
      <c r="F63" t="s">
        <v>158</v>
      </c>
      <c r="G63" t="s">
        <v>156</v>
      </c>
      <c r="H63" t="s">
        <v>159</v>
      </c>
      <c r="I63" t="s">
        <v>177</v>
      </c>
      <c r="J63" t="s">
        <v>160</v>
      </c>
      <c r="K63" t="s">
        <v>161</v>
      </c>
      <c r="L63" t="s">
        <v>162</v>
      </c>
      <c r="M63" t="s">
        <v>309</v>
      </c>
      <c r="N63" t="s">
        <v>67</v>
      </c>
      <c r="O63" t="s">
        <v>307</v>
      </c>
      <c r="P63" t="s">
        <v>310</v>
      </c>
      <c r="Q63" t="s">
        <v>231</v>
      </c>
      <c r="R63" t="s">
        <v>167</v>
      </c>
      <c r="S63">
        <v>0</v>
      </c>
      <c r="T63">
        <v>0</v>
      </c>
      <c r="U63">
        <v>0</v>
      </c>
      <c r="V63">
        <v>387.45</v>
      </c>
      <c r="W63">
        <v>0</v>
      </c>
      <c r="X63">
        <v>0</v>
      </c>
      <c r="Y63">
        <v>0</v>
      </c>
      <c r="Z63">
        <v>0</v>
      </c>
      <c r="AA63" t="s">
        <v>307</v>
      </c>
      <c r="AB63">
        <v>0</v>
      </c>
      <c r="AC63" t="s">
        <v>307</v>
      </c>
      <c r="AD63" t="s">
        <v>307</v>
      </c>
      <c r="AE63">
        <v>0</v>
      </c>
      <c r="AF63">
        <v>1</v>
      </c>
      <c r="AG63">
        <v>0</v>
      </c>
      <c r="AH63">
        <v>0</v>
      </c>
      <c r="AI63">
        <v>0</v>
      </c>
      <c r="AJ63">
        <v>0</v>
      </c>
      <c r="AK63" t="s">
        <v>171</v>
      </c>
      <c r="AL63">
        <v>0</v>
      </c>
      <c r="AM63">
        <v>3</v>
      </c>
      <c r="AN63">
        <v>69</v>
      </c>
      <c r="AO63" t="s">
        <v>172</v>
      </c>
      <c r="AP63" t="s">
        <v>173</v>
      </c>
      <c r="AQ63" t="s">
        <v>174</v>
      </c>
      <c r="AR63" t="s">
        <v>175</v>
      </c>
      <c r="AS63" t="s">
        <v>176</v>
      </c>
    </row>
    <row r="64" spans="1:45" x14ac:dyDescent="0.25">
      <c r="A64" t="s">
        <v>308</v>
      </c>
      <c r="B64" t="s">
        <v>155</v>
      </c>
      <c r="C64" t="s">
        <v>156</v>
      </c>
      <c r="D64" t="s">
        <v>156</v>
      </c>
      <c r="E64" t="s">
        <v>157</v>
      </c>
      <c r="F64" t="s">
        <v>158</v>
      </c>
      <c r="G64" t="s">
        <v>156</v>
      </c>
      <c r="H64" t="s">
        <v>159</v>
      </c>
      <c r="I64" t="s">
        <v>177</v>
      </c>
      <c r="J64" t="s">
        <v>160</v>
      </c>
      <c r="K64" t="s">
        <v>161</v>
      </c>
      <c r="L64" t="s">
        <v>162</v>
      </c>
      <c r="M64" t="s">
        <v>309</v>
      </c>
      <c r="N64" t="s">
        <v>69</v>
      </c>
      <c r="O64" t="s">
        <v>307</v>
      </c>
      <c r="P64" t="s">
        <v>310</v>
      </c>
      <c r="Q64" t="s">
        <v>234</v>
      </c>
      <c r="R64" t="s">
        <v>167</v>
      </c>
      <c r="S64">
        <v>0</v>
      </c>
      <c r="T64">
        <v>0</v>
      </c>
      <c r="U64">
        <v>0</v>
      </c>
      <c r="V64">
        <v>574</v>
      </c>
      <c r="W64">
        <v>0</v>
      </c>
      <c r="X64">
        <v>0</v>
      </c>
      <c r="Y64">
        <v>0</v>
      </c>
      <c r="Z64">
        <v>0</v>
      </c>
      <c r="AA64" t="s">
        <v>307</v>
      </c>
      <c r="AB64">
        <v>0</v>
      </c>
      <c r="AC64" t="s">
        <v>307</v>
      </c>
      <c r="AD64" t="s">
        <v>307</v>
      </c>
      <c r="AE64">
        <v>0</v>
      </c>
      <c r="AF64">
        <v>1</v>
      </c>
      <c r="AG64">
        <v>0</v>
      </c>
      <c r="AH64">
        <v>0</v>
      </c>
      <c r="AI64">
        <v>0</v>
      </c>
      <c r="AJ64">
        <v>0</v>
      </c>
      <c r="AK64" t="s">
        <v>171</v>
      </c>
      <c r="AL64">
        <v>0</v>
      </c>
      <c r="AM64">
        <v>3</v>
      </c>
      <c r="AN64">
        <v>70</v>
      </c>
      <c r="AO64" t="s">
        <v>172</v>
      </c>
      <c r="AP64" t="s">
        <v>173</v>
      </c>
      <c r="AQ64" t="s">
        <v>174</v>
      </c>
      <c r="AR64" t="s">
        <v>175</v>
      </c>
      <c r="AS64" t="s">
        <v>176</v>
      </c>
    </row>
    <row r="65" spans="1:45" x14ac:dyDescent="0.25">
      <c r="A65" t="s">
        <v>308</v>
      </c>
      <c r="B65" t="s">
        <v>155</v>
      </c>
      <c r="C65" t="s">
        <v>156</v>
      </c>
      <c r="D65" t="s">
        <v>156</v>
      </c>
      <c r="E65" t="s">
        <v>157</v>
      </c>
      <c r="F65" t="s">
        <v>158</v>
      </c>
      <c r="G65" t="s">
        <v>156</v>
      </c>
      <c r="H65" t="s">
        <v>159</v>
      </c>
      <c r="I65" t="s">
        <v>177</v>
      </c>
      <c r="J65" t="s">
        <v>160</v>
      </c>
      <c r="K65" t="s">
        <v>161</v>
      </c>
      <c r="L65" t="s">
        <v>162</v>
      </c>
      <c r="M65" t="s">
        <v>309</v>
      </c>
      <c r="N65" t="s">
        <v>28</v>
      </c>
      <c r="O65" t="s">
        <v>307</v>
      </c>
      <c r="P65" t="s">
        <v>310</v>
      </c>
      <c r="Q65" t="s">
        <v>237</v>
      </c>
      <c r="R65" t="s">
        <v>167</v>
      </c>
      <c r="S65">
        <v>0</v>
      </c>
      <c r="T65">
        <v>0</v>
      </c>
      <c r="U65">
        <v>0</v>
      </c>
      <c r="V65">
        <v>430.5</v>
      </c>
      <c r="W65">
        <v>0</v>
      </c>
      <c r="X65">
        <v>0</v>
      </c>
      <c r="Y65">
        <v>0</v>
      </c>
      <c r="Z65">
        <v>0</v>
      </c>
      <c r="AA65" t="s">
        <v>307</v>
      </c>
      <c r="AB65">
        <v>0</v>
      </c>
      <c r="AC65" t="s">
        <v>307</v>
      </c>
      <c r="AD65" t="s">
        <v>307</v>
      </c>
      <c r="AE65">
        <v>0</v>
      </c>
      <c r="AF65">
        <v>1</v>
      </c>
      <c r="AG65">
        <v>0</v>
      </c>
      <c r="AH65">
        <v>0</v>
      </c>
      <c r="AI65">
        <v>0</v>
      </c>
      <c r="AJ65">
        <v>0</v>
      </c>
      <c r="AK65" t="s">
        <v>171</v>
      </c>
      <c r="AL65">
        <v>0</v>
      </c>
      <c r="AM65">
        <v>3</v>
      </c>
      <c r="AN65">
        <v>71</v>
      </c>
      <c r="AO65" t="s">
        <v>172</v>
      </c>
      <c r="AP65" t="s">
        <v>173</v>
      </c>
      <c r="AQ65" t="s">
        <v>174</v>
      </c>
      <c r="AR65" t="s">
        <v>175</v>
      </c>
      <c r="AS65" t="s">
        <v>176</v>
      </c>
    </row>
    <row r="66" spans="1:45" x14ac:dyDescent="0.25">
      <c r="A66" t="s">
        <v>308</v>
      </c>
      <c r="B66" t="s">
        <v>155</v>
      </c>
      <c r="C66" t="s">
        <v>156</v>
      </c>
      <c r="D66" t="s">
        <v>156</v>
      </c>
      <c r="E66" t="s">
        <v>157</v>
      </c>
      <c r="F66" t="s">
        <v>158</v>
      </c>
      <c r="G66" t="s">
        <v>156</v>
      </c>
      <c r="H66" t="s">
        <v>159</v>
      </c>
      <c r="I66" t="s">
        <v>177</v>
      </c>
      <c r="J66" t="s">
        <v>160</v>
      </c>
      <c r="K66" t="s">
        <v>161</v>
      </c>
      <c r="L66" t="s">
        <v>162</v>
      </c>
      <c r="M66" t="s">
        <v>309</v>
      </c>
      <c r="N66" t="s">
        <v>32</v>
      </c>
      <c r="O66" t="s">
        <v>307</v>
      </c>
      <c r="P66" t="s">
        <v>310</v>
      </c>
      <c r="Q66" t="s">
        <v>240</v>
      </c>
      <c r="R66" t="s">
        <v>167</v>
      </c>
      <c r="S66">
        <v>0</v>
      </c>
      <c r="T66">
        <v>0</v>
      </c>
      <c r="U66">
        <v>0</v>
      </c>
      <c r="V66">
        <v>817.09</v>
      </c>
      <c r="W66">
        <v>0</v>
      </c>
      <c r="X66">
        <v>0</v>
      </c>
      <c r="Y66">
        <v>0</v>
      </c>
      <c r="Z66">
        <v>0</v>
      </c>
      <c r="AA66" t="s">
        <v>307</v>
      </c>
      <c r="AB66">
        <v>0</v>
      </c>
      <c r="AC66" t="s">
        <v>307</v>
      </c>
      <c r="AD66" t="s">
        <v>307</v>
      </c>
      <c r="AE66">
        <v>0</v>
      </c>
      <c r="AF66">
        <v>1</v>
      </c>
      <c r="AG66">
        <v>0</v>
      </c>
      <c r="AH66">
        <v>0</v>
      </c>
      <c r="AI66">
        <v>0</v>
      </c>
      <c r="AJ66">
        <v>0</v>
      </c>
      <c r="AK66" t="s">
        <v>171</v>
      </c>
      <c r="AL66">
        <v>0</v>
      </c>
      <c r="AM66">
        <v>3</v>
      </c>
      <c r="AN66">
        <v>72</v>
      </c>
      <c r="AO66" t="s">
        <v>172</v>
      </c>
      <c r="AP66" t="s">
        <v>173</v>
      </c>
      <c r="AQ66" t="s">
        <v>174</v>
      </c>
      <c r="AR66" t="s">
        <v>175</v>
      </c>
      <c r="AS66" t="s">
        <v>176</v>
      </c>
    </row>
    <row r="67" spans="1:45" x14ac:dyDescent="0.25">
      <c r="A67" t="s">
        <v>308</v>
      </c>
      <c r="B67" t="s">
        <v>155</v>
      </c>
      <c r="C67" t="s">
        <v>156</v>
      </c>
      <c r="D67" t="s">
        <v>156</v>
      </c>
      <c r="E67" t="s">
        <v>157</v>
      </c>
      <c r="F67" t="s">
        <v>158</v>
      </c>
      <c r="G67" t="s">
        <v>156</v>
      </c>
      <c r="H67" t="s">
        <v>159</v>
      </c>
      <c r="I67" t="s">
        <v>177</v>
      </c>
      <c r="J67" t="s">
        <v>160</v>
      </c>
      <c r="K67" t="s">
        <v>161</v>
      </c>
      <c r="L67" t="s">
        <v>162</v>
      </c>
      <c r="M67" t="s">
        <v>309</v>
      </c>
      <c r="N67" t="s">
        <v>35</v>
      </c>
      <c r="O67" t="s">
        <v>307</v>
      </c>
      <c r="P67" t="s">
        <v>310</v>
      </c>
      <c r="Q67" t="s">
        <v>243</v>
      </c>
      <c r="R67" t="s">
        <v>167</v>
      </c>
      <c r="S67">
        <v>0</v>
      </c>
      <c r="T67">
        <v>0</v>
      </c>
      <c r="U67">
        <v>0</v>
      </c>
      <c r="V67">
        <v>143.5</v>
      </c>
      <c r="W67">
        <v>0</v>
      </c>
      <c r="X67">
        <v>0</v>
      </c>
      <c r="Y67">
        <v>0</v>
      </c>
      <c r="Z67">
        <v>0</v>
      </c>
      <c r="AA67" t="s">
        <v>307</v>
      </c>
      <c r="AB67">
        <v>0</v>
      </c>
      <c r="AC67" t="s">
        <v>307</v>
      </c>
      <c r="AD67" t="s">
        <v>307</v>
      </c>
      <c r="AE67">
        <v>0</v>
      </c>
      <c r="AF67">
        <v>1</v>
      </c>
      <c r="AG67">
        <v>0</v>
      </c>
      <c r="AH67">
        <v>0</v>
      </c>
      <c r="AI67">
        <v>0</v>
      </c>
      <c r="AJ67">
        <v>0</v>
      </c>
      <c r="AK67" t="s">
        <v>171</v>
      </c>
      <c r="AL67">
        <v>0</v>
      </c>
      <c r="AM67">
        <v>3</v>
      </c>
      <c r="AN67">
        <v>73</v>
      </c>
      <c r="AO67" t="s">
        <v>172</v>
      </c>
      <c r="AP67" t="s">
        <v>173</v>
      </c>
      <c r="AQ67" t="s">
        <v>174</v>
      </c>
      <c r="AR67" t="s">
        <v>175</v>
      </c>
      <c r="AS67" t="s">
        <v>176</v>
      </c>
    </row>
    <row r="68" spans="1:45" x14ac:dyDescent="0.25">
      <c r="A68" t="s">
        <v>308</v>
      </c>
      <c r="B68" t="s">
        <v>155</v>
      </c>
      <c r="C68" t="s">
        <v>156</v>
      </c>
      <c r="D68" t="s">
        <v>156</v>
      </c>
      <c r="E68" t="s">
        <v>157</v>
      </c>
      <c r="F68" t="s">
        <v>158</v>
      </c>
      <c r="G68" t="s">
        <v>156</v>
      </c>
      <c r="H68" t="s">
        <v>159</v>
      </c>
      <c r="I68" t="s">
        <v>177</v>
      </c>
      <c r="J68" t="s">
        <v>160</v>
      </c>
      <c r="K68" t="s">
        <v>161</v>
      </c>
      <c r="L68" t="s">
        <v>162</v>
      </c>
      <c r="M68" t="s">
        <v>309</v>
      </c>
      <c r="N68" t="s">
        <v>38</v>
      </c>
      <c r="O68" t="s">
        <v>307</v>
      </c>
      <c r="P68" t="s">
        <v>310</v>
      </c>
      <c r="Q68" t="s">
        <v>246</v>
      </c>
      <c r="R68" t="s">
        <v>167</v>
      </c>
      <c r="S68">
        <v>0</v>
      </c>
      <c r="T68">
        <v>0</v>
      </c>
      <c r="U68">
        <v>0</v>
      </c>
      <c r="V68">
        <v>430.5</v>
      </c>
      <c r="W68">
        <v>0</v>
      </c>
      <c r="X68">
        <v>0</v>
      </c>
      <c r="Y68">
        <v>0</v>
      </c>
      <c r="Z68">
        <v>0</v>
      </c>
      <c r="AA68" t="s">
        <v>307</v>
      </c>
      <c r="AB68">
        <v>0</v>
      </c>
      <c r="AC68" t="s">
        <v>307</v>
      </c>
      <c r="AD68" t="s">
        <v>307</v>
      </c>
      <c r="AE68">
        <v>0</v>
      </c>
      <c r="AF68">
        <v>1</v>
      </c>
      <c r="AG68">
        <v>0</v>
      </c>
      <c r="AH68">
        <v>0</v>
      </c>
      <c r="AI68">
        <v>0</v>
      </c>
      <c r="AJ68">
        <v>0</v>
      </c>
      <c r="AK68" t="s">
        <v>171</v>
      </c>
      <c r="AL68">
        <v>0</v>
      </c>
      <c r="AM68">
        <v>3</v>
      </c>
      <c r="AN68">
        <v>74</v>
      </c>
      <c r="AO68" t="s">
        <v>172</v>
      </c>
      <c r="AP68" t="s">
        <v>173</v>
      </c>
      <c r="AQ68" t="s">
        <v>174</v>
      </c>
      <c r="AR68" t="s">
        <v>175</v>
      </c>
      <c r="AS68" t="s">
        <v>176</v>
      </c>
    </row>
    <row r="69" spans="1:45" x14ac:dyDescent="0.25">
      <c r="A69" t="s">
        <v>308</v>
      </c>
      <c r="B69" t="s">
        <v>155</v>
      </c>
      <c r="C69" t="s">
        <v>156</v>
      </c>
      <c r="D69" t="s">
        <v>156</v>
      </c>
      <c r="E69" t="s">
        <v>157</v>
      </c>
      <c r="F69" t="s">
        <v>158</v>
      </c>
      <c r="G69" t="s">
        <v>192</v>
      </c>
      <c r="H69" t="s">
        <v>159</v>
      </c>
      <c r="I69" t="s">
        <v>193</v>
      </c>
      <c r="J69" t="s">
        <v>160</v>
      </c>
      <c r="K69" t="s">
        <v>161</v>
      </c>
      <c r="L69" t="s">
        <v>162</v>
      </c>
      <c r="M69" t="s">
        <v>309</v>
      </c>
      <c r="N69" t="s">
        <v>44</v>
      </c>
      <c r="O69" t="s">
        <v>307</v>
      </c>
      <c r="P69" t="s">
        <v>310</v>
      </c>
      <c r="Q69" t="s">
        <v>249</v>
      </c>
      <c r="R69" t="s">
        <v>167</v>
      </c>
      <c r="S69">
        <v>0</v>
      </c>
      <c r="T69">
        <v>0</v>
      </c>
      <c r="U69">
        <v>0</v>
      </c>
      <c r="V69">
        <v>430.5</v>
      </c>
      <c r="W69">
        <v>0</v>
      </c>
      <c r="X69">
        <v>0</v>
      </c>
      <c r="Y69">
        <v>0</v>
      </c>
      <c r="Z69">
        <v>0</v>
      </c>
      <c r="AA69" t="s">
        <v>307</v>
      </c>
      <c r="AB69">
        <v>0</v>
      </c>
      <c r="AC69" t="s">
        <v>307</v>
      </c>
      <c r="AD69" t="s">
        <v>307</v>
      </c>
      <c r="AE69">
        <v>0</v>
      </c>
      <c r="AF69">
        <v>1</v>
      </c>
      <c r="AG69">
        <v>0</v>
      </c>
      <c r="AH69">
        <v>0</v>
      </c>
      <c r="AI69">
        <v>0</v>
      </c>
      <c r="AJ69">
        <v>0</v>
      </c>
      <c r="AK69" t="s">
        <v>171</v>
      </c>
      <c r="AL69">
        <v>0</v>
      </c>
      <c r="AM69">
        <v>3</v>
      </c>
      <c r="AN69">
        <v>75</v>
      </c>
      <c r="AO69" t="s">
        <v>172</v>
      </c>
      <c r="AP69" t="s">
        <v>173</v>
      </c>
      <c r="AQ69" t="s">
        <v>174</v>
      </c>
      <c r="AR69" t="s">
        <v>175</v>
      </c>
      <c r="AS69" t="s">
        <v>176</v>
      </c>
    </row>
    <row r="70" spans="1:45" x14ac:dyDescent="0.25">
      <c r="A70" t="s">
        <v>308</v>
      </c>
      <c r="B70" t="s">
        <v>155</v>
      </c>
      <c r="C70" t="s">
        <v>156</v>
      </c>
      <c r="D70" t="s">
        <v>156</v>
      </c>
      <c r="E70" t="s">
        <v>157</v>
      </c>
      <c r="F70" t="s">
        <v>158</v>
      </c>
      <c r="G70" t="s">
        <v>192</v>
      </c>
      <c r="H70" t="s">
        <v>159</v>
      </c>
      <c r="I70" t="s">
        <v>193</v>
      </c>
      <c r="J70" t="s">
        <v>160</v>
      </c>
      <c r="K70" t="s">
        <v>161</v>
      </c>
      <c r="L70" t="s">
        <v>162</v>
      </c>
      <c r="M70" t="s">
        <v>309</v>
      </c>
      <c r="N70" t="s">
        <v>45</v>
      </c>
      <c r="O70" t="s">
        <v>307</v>
      </c>
      <c r="P70" t="s">
        <v>310</v>
      </c>
      <c r="Q70" t="s">
        <v>252</v>
      </c>
      <c r="R70" t="s">
        <v>167</v>
      </c>
      <c r="S70">
        <v>0</v>
      </c>
      <c r="T70">
        <v>0</v>
      </c>
      <c r="U70">
        <v>0</v>
      </c>
      <c r="V70">
        <v>270.99</v>
      </c>
      <c r="W70">
        <v>0</v>
      </c>
      <c r="X70">
        <v>0</v>
      </c>
      <c r="Y70">
        <v>0</v>
      </c>
      <c r="Z70">
        <v>0</v>
      </c>
      <c r="AA70" t="s">
        <v>307</v>
      </c>
      <c r="AB70">
        <v>0</v>
      </c>
      <c r="AC70" t="s">
        <v>307</v>
      </c>
      <c r="AD70" t="s">
        <v>307</v>
      </c>
      <c r="AE70">
        <v>0</v>
      </c>
      <c r="AF70">
        <v>1</v>
      </c>
      <c r="AG70">
        <v>0</v>
      </c>
      <c r="AH70">
        <v>0</v>
      </c>
      <c r="AI70">
        <v>0</v>
      </c>
      <c r="AJ70">
        <v>0</v>
      </c>
      <c r="AK70" t="s">
        <v>171</v>
      </c>
      <c r="AL70">
        <v>0</v>
      </c>
      <c r="AM70">
        <v>3</v>
      </c>
      <c r="AN70">
        <v>76</v>
      </c>
      <c r="AO70" t="s">
        <v>172</v>
      </c>
      <c r="AP70" t="s">
        <v>173</v>
      </c>
      <c r="AQ70" t="s">
        <v>174</v>
      </c>
      <c r="AR70" t="s">
        <v>175</v>
      </c>
      <c r="AS70" t="s">
        <v>176</v>
      </c>
    </row>
    <row r="71" spans="1:45" x14ac:dyDescent="0.25">
      <c r="A71" t="s">
        <v>308</v>
      </c>
      <c r="B71" t="s">
        <v>155</v>
      </c>
      <c r="C71" t="s">
        <v>156</v>
      </c>
      <c r="D71" t="s">
        <v>156</v>
      </c>
      <c r="E71" t="s">
        <v>157</v>
      </c>
      <c r="F71" t="s">
        <v>158</v>
      </c>
      <c r="G71" t="s">
        <v>156</v>
      </c>
      <c r="H71" t="s">
        <v>159</v>
      </c>
      <c r="I71" t="s">
        <v>177</v>
      </c>
      <c r="J71" t="s">
        <v>160</v>
      </c>
      <c r="K71" t="s">
        <v>161</v>
      </c>
      <c r="L71" t="s">
        <v>162</v>
      </c>
      <c r="M71" t="s">
        <v>309</v>
      </c>
      <c r="N71" t="s">
        <v>48</v>
      </c>
      <c r="O71" t="s">
        <v>307</v>
      </c>
      <c r="P71" t="s">
        <v>310</v>
      </c>
      <c r="Q71" t="s">
        <v>254</v>
      </c>
      <c r="R71" t="s">
        <v>167</v>
      </c>
      <c r="S71">
        <v>0</v>
      </c>
      <c r="T71">
        <v>0</v>
      </c>
      <c r="U71">
        <v>0</v>
      </c>
      <c r="V71">
        <v>287</v>
      </c>
      <c r="W71">
        <v>0</v>
      </c>
      <c r="X71">
        <v>0</v>
      </c>
      <c r="Y71">
        <v>0</v>
      </c>
      <c r="Z71">
        <v>0</v>
      </c>
      <c r="AA71" t="s">
        <v>307</v>
      </c>
      <c r="AB71">
        <v>0</v>
      </c>
      <c r="AC71" t="s">
        <v>307</v>
      </c>
      <c r="AD71" t="s">
        <v>307</v>
      </c>
      <c r="AE71">
        <v>0</v>
      </c>
      <c r="AF71">
        <v>1</v>
      </c>
      <c r="AG71">
        <v>0</v>
      </c>
      <c r="AH71">
        <v>0</v>
      </c>
      <c r="AI71">
        <v>0</v>
      </c>
      <c r="AJ71">
        <v>0</v>
      </c>
      <c r="AK71" t="s">
        <v>171</v>
      </c>
      <c r="AL71">
        <v>0</v>
      </c>
      <c r="AM71">
        <v>3</v>
      </c>
      <c r="AN71">
        <v>77</v>
      </c>
      <c r="AO71" t="s">
        <v>172</v>
      </c>
      <c r="AP71" t="s">
        <v>173</v>
      </c>
      <c r="AQ71" t="s">
        <v>174</v>
      </c>
      <c r="AR71" t="s">
        <v>175</v>
      </c>
      <c r="AS71" t="s">
        <v>176</v>
      </c>
    </row>
    <row r="72" spans="1:45" x14ac:dyDescent="0.25">
      <c r="A72" t="s">
        <v>308</v>
      </c>
      <c r="B72" t="s">
        <v>155</v>
      </c>
      <c r="C72" t="s">
        <v>156</v>
      </c>
      <c r="D72" t="s">
        <v>156</v>
      </c>
      <c r="E72" t="s">
        <v>157</v>
      </c>
      <c r="F72" t="s">
        <v>158</v>
      </c>
      <c r="G72" t="s">
        <v>192</v>
      </c>
      <c r="H72" t="s">
        <v>159</v>
      </c>
      <c r="I72" t="s">
        <v>193</v>
      </c>
      <c r="J72" t="s">
        <v>160</v>
      </c>
      <c r="K72" t="s">
        <v>161</v>
      </c>
      <c r="L72" t="s">
        <v>162</v>
      </c>
      <c r="M72" t="s">
        <v>309</v>
      </c>
      <c r="N72" t="s">
        <v>56</v>
      </c>
      <c r="O72" t="s">
        <v>307</v>
      </c>
      <c r="P72" t="s">
        <v>310</v>
      </c>
      <c r="Q72" t="s">
        <v>257</v>
      </c>
      <c r="R72" t="s">
        <v>167</v>
      </c>
      <c r="S72">
        <v>0</v>
      </c>
      <c r="T72">
        <v>0</v>
      </c>
      <c r="U72">
        <v>0</v>
      </c>
      <c r="V72">
        <v>301.35000000000002</v>
      </c>
      <c r="W72">
        <v>0</v>
      </c>
      <c r="X72">
        <v>0</v>
      </c>
      <c r="Y72">
        <v>0</v>
      </c>
      <c r="Z72">
        <v>0</v>
      </c>
      <c r="AA72" t="s">
        <v>307</v>
      </c>
      <c r="AB72">
        <v>0</v>
      </c>
      <c r="AC72" t="s">
        <v>307</v>
      </c>
      <c r="AD72" t="s">
        <v>307</v>
      </c>
      <c r="AE72">
        <v>0</v>
      </c>
      <c r="AF72">
        <v>1</v>
      </c>
      <c r="AG72">
        <v>0</v>
      </c>
      <c r="AH72">
        <v>0</v>
      </c>
      <c r="AI72">
        <v>0</v>
      </c>
      <c r="AJ72">
        <v>0</v>
      </c>
      <c r="AK72" t="s">
        <v>171</v>
      </c>
      <c r="AL72">
        <v>0</v>
      </c>
      <c r="AM72">
        <v>3</v>
      </c>
      <c r="AN72">
        <v>78</v>
      </c>
      <c r="AO72" t="s">
        <v>172</v>
      </c>
      <c r="AP72" t="s">
        <v>173</v>
      </c>
      <c r="AQ72" t="s">
        <v>174</v>
      </c>
      <c r="AR72" t="s">
        <v>175</v>
      </c>
      <c r="AS72" t="s">
        <v>176</v>
      </c>
    </row>
    <row r="73" spans="1:45" x14ac:dyDescent="0.25">
      <c r="A73" t="s">
        <v>308</v>
      </c>
      <c r="B73" t="s">
        <v>155</v>
      </c>
      <c r="C73" t="s">
        <v>156</v>
      </c>
      <c r="D73" t="s">
        <v>156</v>
      </c>
      <c r="E73" t="s">
        <v>157</v>
      </c>
      <c r="F73" t="s">
        <v>158</v>
      </c>
      <c r="G73" t="s">
        <v>156</v>
      </c>
      <c r="H73" t="s">
        <v>159</v>
      </c>
      <c r="I73" t="s">
        <v>177</v>
      </c>
      <c r="J73" t="s">
        <v>160</v>
      </c>
      <c r="K73" t="s">
        <v>161</v>
      </c>
      <c r="L73" t="s">
        <v>162</v>
      </c>
      <c r="M73" t="s">
        <v>309</v>
      </c>
      <c r="N73" t="s">
        <v>59</v>
      </c>
      <c r="O73" t="s">
        <v>307</v>
      </c>
      <c r="P73" t="s">
        <v>310</v>
      </c>
      <c r="Q73" t="s">
        <v>262</v>
      </c>
      <c r="R73" t="s">
        <v>167</v>
      </c>
      <c r="S73">
        <v>0</v>
      </c>
      <c r="T73">
        <v>0</v>
      </c>
      <c r="U73">
        <v>0</v>
      </c>
      <c r="V73">
        <v>430.5</v>
      </c>
      <c r="W73">
        <v>0</v>
      </c>
      <c r="X73">
        <v>0</v>
      </c>
      <c r="Y73">
        <v>0</v>
      </c>
      <c r="Z73">
        <v>0</v>
      </c>
      <c r="AA73" t="s">
        <v>307</v>
      </c>
      <c r="AB73">
        <v>0</v>
      </c>
      <c r="AC73" t="s">
        <v>307</v>
      </c>
      <c r="AD73" t="s">
        <v>307</v>
      </c>
      <c r="AE73">
        <v>0</v>
      </c>
      <c r="AF73">
        <v>1</v>
      </c>
      <c r="AG73">
        <v>0</v>
      </c>
      <c r="AH73">
        <v>0</v>
      </c>
      <c r="AI73">
        <v>0</v>
      </c>
      <c r="AJ73">
        <v>0</v>
      </c>
      <c r="AK73" t="s">
        <v>171</v>
      </c>
      <c r="AL73">
        <v>0</v>
      </c>
      <c r="AM73">
        <v>3</v>
      </c>
      <c r="AN73">
        <v>79</v>
      </c>
      <c r="AO73" t="s">
        <v>172</v>
      </c>
      <c r="AP73" t="s">
        <v>173</v>
      </c>
      <c r="AQ73" t="s">
        <v>174</v>
      </c>
      <c r="AR73" t="s">
        <v>175</v>
      </c>
      <c r="AS73" t="s">
        <v>176</v>
      </c>
    </row>
    <row r="74" spans="1:45" x14ac:dyDescent="0.25">
      <c r="A74" t="s">
        <v>308</v>
      </c>
      <c r="B74" t="s">
        <v>155</v>
      </c>
      <c r="C74" t="s">
        <v>156</v>
      </c>
      <c r="D74" t="s">
        <v>156</v>
      </c>
      <c r="E74" t="s">
        <v>157</v>
      </c>
      <c r="F74" t="s">
        <v>158</v>
      </c>
      <c r="G74" t="s">
        <v>192</v>
      </c>
      <c r="H74" t="s">
        <v>159</v>
      </c>
      <c r="I74" t="s">
        <v>193</v>
      </c>
      <c r="J74" t="s">
        <v>160</v>
      </c>
      <c r="K74" t="s">
        <v>161</v>
      </c>
      <c r="L74" t="s">
        <v>162</v>
      </c>
      <c r="M74" t="s">
        <v>309</v>
      </c>
      <c r="N74" t="s">
        <v>151</v>
      </c>
      <c r="O74" t="s">
        <v>307</v>
      </c>
      <c r="P74" t="s">
        <v>310</v>
      </c>
      <c r="Q74" t="s">
        <v>264</v>
      </c>
      <c r="R74" t="s">
        <v>167</v>
      </c>
      <c r="S74">
        <v>0</v>
      </c>
      <c r="T74">
        <v>0</v>
      </c>
      <c r="U74">
        <v>0</v>
      </c>
      <c r="V74">
        <v>301.35000000000002</v>
      </c>
      <c r="W74">
        <v>0</v>
      </c>
      <c r="X74">
        <v>0</v>
      </c>
      <c r="Y74">
        <v>0</v>
      </c>
      <c r="Z74">
        <v>0</v>
      </c>
      <c r="AA74" t="s">
        <v>307</v>
      </c>
      <c r="AB74">
        <v>0</v>
      </c>
      <c r="AC74" t="s">
        <v>307</v>
      </c>
      <c r="AD74" t="s">
        <v>307</v>
      </c>
      <c r="AE74">
        <v>0</v>
      </c>
      <c r="AF74">
        <v>1</v>
      </c>
      <c r="AG74">
        <v>0</v>
      </c>
      <c r="AH74">
        <v>0</v>
      </c>
      <c r="AI74">
        <v>0</v>
      </c>
      <c r="AJ74">
        <v>0</v>
      </c>
      <c r="AK74" t="s">
        <v>171</v>
      </c>
      <c r="AL74">
        <v>0</v>
      </c>
      <c r="AM74">
        <v>3</v>
      </c>
      <c r="AN74">
        <v>80</v>
      </c>
      <c r="AO74" t="s">
        <v>172</v>
      </c>
      <c r="AP74" t="s">
        <v>173</v>
      </c>
      <c r="AQ74" t="s">
        <v>174</v>
      </c>
      <c r="AR74" t="s">
        <v>175</v>
      </c>
      <c r="AS74" t="s">
        <v>176</v>
      </c>
    </row>
    <row r="75" spans="1:45" x14ac:dyDescent="0.25">
      <c r="A75" t="s">
        <v>308</v>
      </c>
      <c r="B75" t="s">
        <v>155</v>
      </c>
      <c r="C75" t="s">
        <v>156</v>
      </c>
      <c r="D75" t="s">
        <v>156</v>
      </c>
      <c r="E75" t="s">
        <v>157</v>
      </c>
      <c r="F75" t="s">
        <v>158</v>
      </c>
      <c r="G75" t="s">
        <v>159</v>
      </c>
      <c r="H75" t="s">
        <v>159</v>
      </c>
      <c r="I75" t="s">
        <v>157</v>
      </c>
      <c r="J75" t="s">
        <v>160</v>
      </c>
      <c r="K75" t="s">
        <v>161</v>
      </c>
      <c r="L75" t="s">
        <v>162</v>
      </c>
      <c r="M75" t="s">
        <v>309</v>
      </c>
      <c r="N75" t="s">
        <v>55</v>
      </c>
      <c r="O75" t="s">
        <v>307</v>
      </c>
      <c r="P75" t="s">
        <v>310</v>
      </c>
      <c r="Q75" t="s">
        <v>267</v>
      </c>
      <c r="R75" t="s">
        <v>167</v>
      </c>
      <c r="S75">
        <v>0</v>
      </c>
      <c r="T75">
        <v>0</v>
      </c>
      <c r="U75">
        <v>0</v>
      </c>
      <c r="V75">
        <v>1004.5</v>
      </c>
      <c r="W75">
        <v>0</v>
      </c>
      <c r="X75">
        <v>0</v>
      </c>
      <c r="Y75">
        <v>0</v>
      </c>
      <c r="Z75">
        <v>0</v>
      </c>
      <c r="AA75" t="s">
        <v>307</v>
      </c>
      <c r="AB75">
        <v>0</v>
      </c>
      <c r="AC75" t="s">
        <v>307</v>
      </c>
      <c r="AD75" t="s">
        <v>307</v>
      </c>
      <c r="AE75">
        <v>0</v>
      </c>
      <c r="AF75">
        <v>1</v>
      </c>
      <c r="AG75">
        <v>0</v>
      </c>
      <c r="AH75">
        <v>0</v>
      </c>
      <c r="AI75">
        <v>0</v>
      </c>
      <c r="AJ75">
        <v>0</v>
      </c>
      <c r="AK75" t="s">
        <v>171</v>
      </c>
      <c r="AL75">
        <v>0</v>
      </c>
      <c r="AM75">
        <v>3</v>
      </c>
      <c r="AN75">
        <v>81</v>
      </c>
      <c r="AO75" t="s">
        <v>172</v>
      </c>
      <c r="AP75" t="s">
        <v>173</v>
      </c>
      <c r="AQ75" t="s">
        <v>174</v>
      </c>
      <c r="AR75" t="s">
        <v>175</v>
      </c>
      <c r="AS75" t="s">
        <v>176</v>
      </c>
    </row>
    <row r="76" spans="1:45" x14ac:dyDescent="0.25">
      <c r="A76" t="s">
        <v>308</v>
      </c>
      <c r="B76" t="s">
        <v>155</v>
      </c>
      <c r="C76" t="s">
        <v>156</v>
      </c>
      <c r="D76" t="s">
        <v>156</v>
      </c>
      <c r="E76" t="s">
        <v>157</v>
      </c>
      <c r="F76" t="s">
        <v>158</v>
      </c>
      <c r="G76" t="s">
        <v>192</v>
      </c>
      <c r="H76" t="s">
        <v>159</v>
      </c>
      <c r="I76" t="s">
        <v>193</v>
      </c>
      <c r="J76" t="s">
        <v>160</v>
      </c>
      <c r="K76" t="s">
        <v>161</v>
      </c>
      <c r="L76" t="s">
        <v>162</v>
      </c>
      <c r="M76" t="s">
        <v>311</v>
      </c>
      <c r="N76" t="s">
        <v>30</v>
      </c>
      <c r="O76" t="s">
        <v>307</v>
      </c>
      <c r="P76" t="s">
        <v>312</v>
      </c>
      <c r="Q76" t="s">
        <v>195</v>
      </c>
      <c r="R76" t="s">
        <v>167</v>
      </c>
      <c r="S76">
        <v>0</v>
      </c>
      <c r="T76">
        <v>0</v>
      </c>
      <c r="U76">
        <v>0</v>
      </c>
      <c r="V76">
        <v>4427.55</v>
      </c>
      <c r="W76">
        <v>0</v>
      </c>
      <c r="X76">
        <v>0</v>
      </c>
      <c r="Y76">
        <v>0</v>
      </c>
      <c r="Z76">
        <v>0</v>
      </c>
      <c r="AA76" t="s">
        <v>307</v>
      </c>
      <c r="AB76">
        <v>0</v>
      </c>
      <c r="AC76" t="s">
        <v>307</v>
      </c>
      <c r="AD76" t="s">
        <v>307</v>
      </c>
      <c r="AE76">
        <v>0</v>
      </c>
      <c r="AF76">
        <v>1</v>
      </c>
      <c r="AG76">
        <v>0</v>
      </c>
      <c r="AH76">
        <v>0</v>
      </c>
      <c r="AI76">
        <v>0</v>
      </c>
      <c r="AJ76">
        <v>0</v>
      </c>
      <c r="AK76" t="s">
        <v>171</v>
      </c>
      <c r="AL76">
        <v>0</v>
      </c>
      <c r="AM76">
        <v>3</v>
      </c>
      <c r="AN76">
        <v>82</v>
      </c>
      <c r="AO76" t="s">
        <v>172</v>
      </c>
      <c r="AP76" t="s">
        <v>173</v>
      </c>
      <c r="AQ76" t="s">
        <v>174</v>
      </c>
      <c r="AR76" t="s">
        <v>175</v>
      </c>
      <c r="AS76" t="s">
        <v>176</v>
      </c>
    </row>
    <row r="77" spans="1:45" x14ac:dyDescent="0.25">
      <c r="A77" t="s">
        <v>308</v>
      </c>
      <c r="B77" t="s">
        <v>155</v>
      </c>
      <c r="C77" t="s">
        <v>156</v>
      </c>
      <c r="D77" t="s">
        <v>156</v>
      </c>
      <c r="E77" t="s">
        <v>157</v>
      </c>
      <c r="F77" t="s">
        <v>158</v>
      </c>
      <c r="G77" t="s">
        <v>156</v>
      </c>
      <c r="H77" t="s">
        <v>159</v>
      </c>
      <c r="I77" t="s">
        <v>177</v>
      </c>
      <c r="J77" t="s">
        <v>160</v>
      </c>
      <c r="K77" t="s">
        <v>161</v>
      </c>
      <c r="L77" t="s">
        <v>162</v>
      </c>
      <c r="M77" t="s">
        <v>311</v>
      </c>
      <c r="N77" t="s">
        <v>40</v>
      </c>
      <c r="O77" t="s">
        <v>307</v>
      </c>
      <c r="P77" t="s">
        <v>312</v>
      </c>
      <c r="Q77" t="s">
        <v>198</v>
      </c>
      <c r="R77" t="s">
        <v>167</v>
      </c>
      <c r="S77">
        <v>0</v>
      </c>
      <c r="T77">
        <v>0</v>
      </c>
      <c r="U77">
        <v>0</v>
      </c>
      <c r="V77">
        <v>5866.7</v>
      </c>
      <c r="W77">
        <v>0</v>
      </c>
      <c r="X77">
        <v>0</v>
      </c>
      <c r="Y77">
        <v>0</v>
      </c>
      <c r="Z77">
        <v>0</v>
      </c>
      <c r="AA77" t="s">
        <v>307</v>
      </c>
      <c r="AB77">
        <v>0</v>
      </c>
      <c r="AC77" t="s">
        <v>307</v>
      </c>
      <c r="AD77" t="s">
        <v>307</v>
      </c>
      <c r="AE77">
        <v>0</v>
      </c>
      <c r="AF77">
        <v>1</v>
      </c>
      <c r="AG77">
        <v>0</v>
      </c>
      <c r="AH77">
        <v>0</v>
      </c>
      <c r="AI77">
        <v>0</v>
      </c>
      <c r="AJ77">
        <v>0</v>
      </c>
      <c r="AK77" t="s">
        <v>171</v>
      </c>
      <c r="AL77">
        <v>0</v>
      </c>
      <c r="AM77">
        <v>3</v>
      </c>
      <c r="AN77">
        <v>83</v>
      </c>
      <c r="AO77" t="s">
        <v>172</v>
      </c>
      <c r="AP77" t="s">
        <v>173</v>
      </c>
      <c r="AQ77" t="s">
        <v>174</v>
      </c>
      <c r="AR77" t="s">
        <v>175</v>
      </c>
      <c r="AS77" t="s">
        <v>176</v>
      </c>
    </row>
    <row r="78" spans="1:45" x14ac:dyDescent="0.25">
      <c r="A78" t="s">
        <v>308</v>
      </c>
      <c r="B78" t="s">
        <v>155</v>
      </c>
      <c r="C78" t="s">
        <v>156</v>
      </c>
      <c r="D78" t="s">
        <v>156</v>
      </c>
      <c r="E78" t="s">
        <v>157</v>
      </c>
      <c r="F78" t="s">
        <v>158</v>
      </c>
      <c r="G78" t="s">
        <v>156</v>
      </c>
      <c r="H78" t="s">
        <v>159</v>
      </c>
      <c r="I78" t="s">
        <v>177</v>
      </c>
      <c r="J78" t="s">
        <v>160</v>
      </c>
      <c r="K78" t="s">
        <v>161</v>
      </c>
      <c r="L78" t="s">
        <v>162</v>
      </c>
      <c r="M78" t="s">
        <v>311</v>
      </c>
      <c r="N78" t="s">
        <v>42</v>
      </c>
      <c r="O78" t="s">
        <v>307</v>
      </c>
      <c r="P78" t="s">
        <v>312</v>
      </c>
      <c r="Q78" t="s">
        <v>201</v>
      </c>
      <c r="R78" t="s">
        <v>167</v>
      </c>
      <c r="S78">
        <v>0</v>
      </c>
      <c r="T78">
        <v>0</v>
      </c>
      <c r="U78">
        <v>0</v>
      </c>
      <c r="V78">
        <v>7616.92</v>
      </c>
      <c r="W78">
        <v>0</v>
      </c>
      <c r="X78">
        <v>0</v>
      </c>
      <c r="Y78">
        <v>0</v>
      </c>
      <c r="Z78">
        <v>0</v>
      </c>
      <c r="AA78" t="s">
        <v>307</v>
      </c>
      <c r="AB78">
        <v>0</v>
      </c>
      <c r="AC78" t="s">
        <v>307</v>
      </c>
      <c r="AD78" t="s">
        <v>307</v>
      </c>
      <c r="AE78">
        <v>0</v>
      </c>
      <c r="AF78">
        <v>1</v>
      </c>
      <c r="AG78">
        <v>0</v>
      </c>
      <c r="AH78">
        <v>0</v>
      </c>
      <c r="AI78">
        <v>0</v>
      </c>
      <c r="AJ78">
        <v>0</v>
      </c>
      <c r="AK78" t="s">
        <v>171</v>
      </c>
      <c r="AL78">
        <v>0</v>
      </c>
      <c r="AM78">
        <v>3</v>
      </c>
      <c r="AN78">
        <v>84</v>
      </c>
      <c r="AO78" t="s">
        <v>172</v>
      </c>
      <c r="AP78" t="s">
        <v>173</v>
      </c>
      <c r="AQ78" t="s">
        <v>174</v>
      </c>
      <c r="AR78" t="s">
        <v>175</v>
      </c>
      <c r="AS78" t="s">
        <v>176</v>
      </c>
    </row>
    <row r="79" spans="1:45" x14ac:dyDescent="0.25">
      <c r="A79" t="s">
        <v>308</v>
      </c>
      <c r="B79" t="s">
        <v>155</v>
      </c>
      <c r="C79" t="s">
        <v>156</v>
      </c>
      <c r="D79" t="s">
        <v>156</v>
      </c>
      <c r="E79" t="s">
        <v>157</v>
      </c>
      <c r="F79" t="s">
        <v>158</v>
      </c>
      <c r="G79" t="s">
        <v>156</v>
      </c>
      <c r="H79" t="s">
        <v>159</v>
      </c>
      <c r="I79" t="s">
        <v>177</v>
      </c>
      <c r="J79" t="s">
        <v>160</v>
      </c>
      <c r="K79" t="s">
        <v>161</v>
      </c>
      <c r="L79" t="s">
        <v>162</v>
      </c>
      <c r="M79" t="s">
        <v>311</v>
      </c>
      <c r="N79" t="s">
        <v>47</v>
      </c>
      <c r="O79" t="s">
        <v>307</v>
      </c>
      <c r="P79" t="s">
        <v>312</v>
      </c>
      <c r="Q79" t="s">
        <v>204</v>
      </c>
      <c r="R79" t="s">
        <v>167</v>
      </c>
      <c r="S79">
        <v>0</v>
      </c>
      <c r="T79">
        <v>0</v>
      </c>
      <c r="U79">
        <v>0</v>
      </c>
      <c r="V79">
        <v>7652.2</v>
      </c>
      <c r="W79">
        <v>0</v>
      </c>
      <c r="X79">
        <v>0</v>
      </c>
      <c r="Y79">
        <v>0</v>
      </c>
      <c r="Z79">
        <v>0</v>
      </c>
      <c r="AA79" t="s">
        <v>307</v>
      </c>
      <c r="AB79">
        <v>0</v>
      </c>
      <c r="AC79" t="s">
        <v>307</v>
      </c>
      <c r="AD79" t="s">
        <v>307</v>
      </c>
      <c r="AE79">
        <v>0</v>
      </c>
      <c r="AF79">
        <v>1</v>
      </c>
      <c r="AG79">
        <v>0</v>
      </c>
      <c r="AH79">
        <v>0</v>
      </c>
      <c r="AI79">
        <v>0</v>
      </c>
      <c r="AJ79">
        <v>0</v>
      </c>
      <c r="AK79" t="s">
        <v>171</v>
      </c>
      <c r="AL79">
        <v>0</v>
      </c>
      <c r="AM79">
        <v>3</v>
      </c>
      <c r="AN79">
        <v>85</v>
      </c>
      <c r="AO79" t="s">
        <v>172</v>
      </c>
      <c r="AP79" t="s">
        <v>173</v>
      </c>
      <c r="AQ79" t="s">
        <v>174</v>
      </c>
      <c r="AR79" t="s">
        <v>175</v>
      </c>
      <c r="AS79" t="s">
        <v>176</v>
      </c>
    </row>
    <row r="80" spans="1:45" x14ac:dyDescent="0.25">
      <c r="A80" t="s">
        <v>308</v>
      </c>
      <c r="B80" t="s">
        <v>155</v>
      </c>
      <c r="C80" t="s">
        <v>156</v>
      </c>
      <c r="D80" t="s">
        <v>156</v>
      </c>
      <c r="E80" t="s">
        <v>157</v>
      </c>
      <c r="F80" t="s">
        <v>158</v>
      </c>
      <c r="G80" t="s">
        <v>156</v>
      </c>
      <c r="H80" t="s">
        <v>159</v>
      </c>
      <c r="I80" t="s">
        <v>177</v>
      </c>
      <c r="J80" t="s">
        <v>160</v>
      </c>
      <c r="K80" t="s">
        <v>161</v>
      </c>
      <c r="L80" t="s">
        <v>162</v>
      </c>
      <c r="M80" t="s">
        <v>311</v>
      </c>
      <c r="N80" t="s">
        <v>37</v>
      </c>
      <c r="O80" t="s">
        <v>307</v>
      </c>
      <c r="P80" t="s">
        <v>312</v>
      </c>
      <c r="Q80" t="s">
        <v>212</v>
      </c>
      <c r="R80" t="s">
        <v>167</v>
      </c>
      <c r="S80">
        <v>0</v>
      </c>
      <c r="T80">
        <v>0</v>
      </c>
      <c r="U80">
        <v>0</v>
      </c>
      <c r="V80">
        <v>3984.9</v>
      </c>
      <c r="W80">
        <v>0</v>
      </c>
      <c r="X80">
        <v>0</v>
      </c>
      <c r="Y80">
        <v>0</v>
      </c>
      <c r="Z80">
        <v>0</v>
      </c>
      <c r="AA80" t="s">
        <v>307</v>
      </c>
      <c r="AB80">
        <v>0</v>
      </c>
      <c r="AC80" t="s">
        <v>307</v>
      </c>
      <c r="AD80" t="s">
        <v>307</v>
      </c>
      <c r="AE80">
        <v>0</v>
      </c>
      <c r="AF80">
        <v>1</v>
      </c>
      <c r="AG80">
        <v>0</v>
      </c>
      <c r="AH80">
        <v>0</v>
      </c>
      <c r="AI80">
        <v>0</v>
      </c>
      <c r="AJ80">
        <v>0</v>
      </c>
      <c r="AK80" t="s">
        <v>171</v>
      </c>
      <c r="AL80">
        <v>0</v>
      </c>
      <c r="AM80">
        <v>3</v>
      </c>
      <c r="AN80">
        <v>86</v>
      </c>
      <c r="AO80" t="s">
        <v>172</v>
      </c>
      <c r="AP80" t="s">
        <v>173</v>
      </c>
      <c r="AQ80" t="s">
        <v>174</v>
      </c>
      <c r="AR80" t="s">
        <v>175</v>
      </c>
      <c r="AS80" t="s">
        <v>176</v>
      </c>
    </row>
    <row r="81" spans="1:45" x14ac:dyDescent="0.25">
      <c r="A81" t="s">
        <v>308</v>
      </c>
      <c r="B81" t="s">
        <v>155</v>
      </c>
      <c r="C81" t="s">
        <v>156</v>
      </c>
      <c r="D81" t="s">
        <v>156</v>
      </c>
      <c r="E81" t="s">
        <v>157</v>
      </c>
      <c r="F81" t="s">
        <v>158</v>
      </c>
      <c r="G81" t="s">
        <v>156</v>
      </c>
      <c r="H81" t="s">
        <v>159</v>
      </c>
      <c r="I81" t="s">
        <v>177</v>
      </c>
      <c r="J81" t="s">
        <v>160</v>
      </c>
      <c r="K81" t="s">
        <v>161</v>
      </c>
      <c r="L81" t="s">
        <v>162</v>
      </c>
      <c r="M81" t="s">
        <v>311</v>
      </c>
      <c r="N81" t="s">
        <v>52</v>
      </c>
      <c r="O81" t="s">
        <v>307</v>
      </c>
      <c r="P81" t="s">
        <v>312</v>
      </c>
      <c r="Q81" t="s">
        <v>215</v>
      </c>
      <c r="R81" t="s">
        <v>167</v>
      </c>
      <c r="S81">
        <v>0</v>
      </c>
      <c r="T81">
        <v>0</v>
      </c>
      <c r="U81">
        <v>0</v>
      </c>
      <c r="V81">
        <v>2822.67</v>
      </c>
      <c r="W81">
        <v>0</v>
      </c>
      <c r="X81">
        <v>0</v>
      </c>
      <c r="Y81">
        <v>0</v>
      </c>
      <c r="Z81">
        <v>0</v>
      </c>
      <c r="AA81" t="s">
        <v>307</v>
      </c>
      <c r="AB81">
        <v>0</v>
      </c>
      <c r="AC81" t="s">
        <v>307</v>
      </c>
      <c r="AD81" t="s">
        <v>307</v>
      </c>
      <c r="AE81">
        <v>0</v>
      </c>
      <c r="AF81">
        <v>1</v>
      </c>
      <c r="AG81">
        <v>0</v>
      </c>
      <c r="AH81">
        <v>0</v>
      </c>
      <c r="AI81">
        <v>0</v>
      </c>
      <c r="AJ81">
        <v>0</v>
      </c>
      <c r="AK81" t="s">
        <v>171</v>
      </c>
      <c r="AL81">
        <v>0</v>
      </c>
      <c r="AM81">
        <v>3</v>
      </c>
      <c r="AN81">
        <v>87</v>
      </c>
      <c r="AO81" t="s">
        <v>172</v>
      </c>
      <c r="AP81" t="s">
        <v>173</v>
      </c>
      <c r="AQ81" t="s">
        <v>174</v>
      </c>
      <c r="AR81" t="s">
        <v>175</v>
      </c>
      <c r="AS81" t="s">
        <v>176</v>
      </c>
    </row>
    <row r="82" spans="1:45" x14ac:dyDescent="0.25">
      <c r="A82" t="s">
        <v>308</v>
      </c>
      <c r="B82" t="s">
        <v>155</v>
      </c>
      <c r="C82" t="s">
        <v>156</v>
      </c>
      <c r="D82" t="s">
        <v>156</v>
      </c>
      <c r="E82" t="s">
        <v>157</v>
      </c>
      <c r="F82" t="s">
        <v>158</v>
      </c>
      <c r="G82" t="s">
        <v>156</v>
      </c>
      <c r="H82" t="s">
        <v>159</v>
      </c>
      <c r="I82" t="s">
        <v>177</v>
      </c>
      <c r="J82" t="s">
        <v>160</v>
      </c>
      <c r="K82" t="s">
        <v>161</v>
      </c>
      <c r="L82" t="s">
        <v>162</v>
      </c>
      <c r="M82" t="s">
        <v>311</v>
      </c>
      <c r="N82" t="s">
        <v>53</v>
      </c>
      <c r="O82" t="s">
        <v>307</v>
      </c>
      <c r="P82" t="s">
        <v>312</v>
      </c>
      <c r="Q82" t="s">
        <v>218</v>
      </c>
      <c r="R82" t="s">
        <v>167</v>
      </c>
      <c r="S82">
        <v>0</v>
      </c>
      <c r="T82">
        <v>0</v>
      </c>
      <c r="U82">
        <v>0</v>
      </c>
      <c r="V82">
        <v>6309.35</v>
      </c>
      <c r="W82">
        <v>0</v>
      </c>
      <c r="X82">
        <v>0</v>
      </c>
      <c r="Y82">
        <v>0</v>
      </c>
      <c r="Z82">
        <v>0</v>
      </c>
      <c r="AA82" t="s">
        <v>307</v>
      </c>
      <c r="AB82">
        <v>0</v>
      </c>
      <c r="AC82" t="s">
        <v>307</v>
      </c>
      <c r="AD82" t="s">
        <v>307</v>
      </c>
      <c r="AE82">
        <v>0</v>
      </c>
      <c r="AF82">
        <v>1</v>
      </c>
      <c r="AG82">
        <v>0</v>
      </c>
      <c r="AH82">
        <v>0</v>
      </c>
      <c r="AI82">
        <v>0</v>
      </c>
      <c r="AJ82">
        <v>0</v>
      </c>
      <c r="AK82" t="s">
        <v>171</v>
      </c>
      <c r="AL82">
        <v>0</v>
      </c>
      <c r="AM82">
        <v>3</v>
      </c>
      <c r="AN82">
        <v>88</v>
      </c>
      <c r="AO82" t="s">
        <v>172</v>
      </c>
      <c r="AP82" t="s">
        <v>173</v>
      </c>
      <c r="AQ82" t="s">
        <v>174</v>
      </c>
      <c r="AR82" t="s">
        <v>175</v>
      </c>
      <c r="AS82" t="s">
        <v>176</v>
      </c>
    </row>
    <row r="83" spans="1:45" x14ac:dyDescent="0.25">
      <c r="A83" t="s">
        <v>308</v>
      </c>
      <c r="B83" t="s">
        <v>155</v>
      </c>
      <c r="C83" t="s">
        <v>156</v>
      </c>
      <c r="D83" t="s">
        <v>156</v>
      </c>
      <c r="E83" t="s">
        <v>157</v>
      </c>
      <c r="F83" t="s">
        <v>158</v>
      </c>
      <c r="G83" t="s">
        <v>156</v>
      </c>
      <c r="H83" t="s">
        <v>159</v>
      </c>
      <c r="I83" t="s">
        <v>177</v>
      </c>
      <c r="J83" t="s">
        <v>160</v>
      </c>
      <c r="K83" t="s">
        <v>161</v>
      </c>
      <c r="L83" t="s">
        <v>162</v>
      </c>
      <c r="M83" t="s">
        <v>311</v>
      </c>
      <c r="N83" t="s">
        <v>46</v>
      </c>
      <c r="O83" t="s">
        <v>307</v>
      </c>
      <c r="P83" t="s">
        <v>312</v>
      </c>
      <c r="Q83" t="s">
        <v>221</v>
      </c>
      <c r="R83" t="s">
        <v>167</v>
      </c>
      <c r="S83">
        <v>0</v>
      </c>
      <c r="T83">
        <v>0</v>
      </c>
      <c r="U83">
        <v>0</v>
      </c>
      <c r="V83">
        <v>5246.73</v>
      </c>
      <c r="W83">
        <v>0</v>
      </c>
      <c r="X83">
        <v>0</v>
      </c>
      <c r="Y83">
        <v>0</v>
      </c>
      <c r="Z83">
        <v>0</v>
      </c>
      <c r="AA83" t="s">
        <v>307</v>
      </c>
      <c r="AB83">
        <v>0</v>
      </c>
      <c r="AC83" t="s">
        <v>307</v>
      </c>
      <c r="AD83" t="s">
        <v>307</v>
      </c>
      <c r="AE83">
        <v>0</v>
      </c>
      <c r="AF83">
        <v>1</v>
      </c>
      <c r="AG83">
        <v>0</v>
      </c>
      <c r="AH83">
        <v>0</v>
      </c>
      <c r="AI83">
        <v>0</v>
      </c>
      <c r="AJ83">
        <v>0</v>
      </c>
      <c r="AK83" t="s">
        <v>171</v>
      </c>
      <c r="AL83">
        <v>0</v>
      </c>
      <c r="AM83">
        <v>3</v>
      </c>
      <c r="AN83">
        <v>89</v>
      </c>
      <c r="AO83" t="s">
        <v>172</v>
      </c>
      <c r="AP83" t="s">
        <v>173</v>
      </c>
      <c r="AQ83" t="s">
        <v>174</v>
      </c>
      <c r="AR83" t="s">
        <v>175</v>
      </c>
      <c r="AS83" t="s">
        <v>176</v>
      </c>
    </row>
    <row r="84" spans="1:45" x14ac:dyDescent="0.25">
      <c r="A84" t="s">
        <v>308</v>
      </c>
      <c r="B84" t="s">
        <v>155</v>
      </c>
      <c r="C84" t="s">
        <v>156</v>
      </c>
      <c r="D84" t="s">
        <v>156</v>
      </c>
      <c r="E84" t="s">
        <v>157</v>
      </c>
      <c r="F84" t="s">
        <v>158</v>
      </c>
      <c r="G84" t="s">
        <v>156</v>
      </c>
      <c r="H84" t="s">
        <v>159</v>
      </c>
      <c r="I84" t="s">
        <v>177</v>
      </c>
      <c r="J84" t="s">
        <v>160</v>
      </c>
      <c r="K84" t="s">
        <v>161</v>
      </c>
      <c r="L84" t="s">
        <v>162</v>
      </c>
      <c r="M84" t="s">
        <v>311</v>
      </c>
      <c r="N84" t="s">
        <v>63</v>
      </c>
      <c r="O84" t="s">
        <v>307</v>
      </c>
      <c r="P84" t="s">
        <v>312</v>
      </c>
      <c r="Q84" t="s">
        <v>225</v>
      </c>
      <c r="R84" t="s">
        <v>167</v>
      </c>
      <c r="S84">
        <v>0</v>
      </c>
      <c r="T84">
        <v>0</v>
      </c>
      <c r="U84">
        <v>0</v>
      </c>
      <c r="V84">
        <v>3063.29</v>
      </c>
      <c r="W84">
        <v>0</v>
      </c>
      <c r="X84">
        <v>0</v>
      </c>
      <c r="Y84">
        <v>0</v>
      </c>
      <c r="Z84">
        <v>0</v>
      </c>
      <c r="AA84" t="s">
        <v>307</v>
      </c>
      <c r="AB84">
        <v>0</v>
      </c>
      <c r="AC84" t="s">
        <v>307</v>
      </c>
      <c r="AD84" t="s">
        <v>307</v>
      </c>
      <c r="AE84">
        <v>0</v>
      </c>
      <c r="AF84">
        <v>1</v>
      </c>
      <c r="AG84">
        <v>0</v>
      </c>
      <c r="AH84">
        <v>0</v>
      </c>
      <c r="AI84">
        <v>0</v>
      </c>
      <c r="AJ84">
        <v>0</v>
      </c>
      <c r="AK84" t="s">
        <v>171</v>
      </c>
      <c r="AL84">
        <v>0</v>
      </c>
      <c r="AM84">
        <v>3</v>
      </c>
      <c r="AN84">
        <v>90</v>
      </c>
      <c r="AO84" t="s">
        <v>172</v>
      </c>
      <c r="AP84" t="s">
        <v>173</v>
      </c>
      <c r="AQ84" t="s">
        <v>174</v>
      </c>
      <c r="AR84" t="s">
        <v>175</v>
      </c>
      <c r="AS84" t="s">
        <v>176</v>
      </c>
    </row>
    <row r="85" spans="1:45" x14ac:dyDescent="0.25">
      <c r="A85" t="s">
        <v>308</v>
      </c>
      <c r="B85" t="s">
        <v>155</v>
      </c>
      <c r="C85" t="s">
        <v>156</v>
      </c>
      <c r="D85" t="s">
        <v>156</v>
      </c>
      <c r="E85" t="s">
        <v>157</v>
      </c>
      <c r="F85" t="s">
        <v>158</v>
      </c>
      <c r="G85" t="s">
        <v>156</v>
      </c>
      <c r="H85" t="s">
        <v>159</v>
      </c>
      <c r="I85" t="s">
        <v>177</v>
      </c>
      <c r="J85" t="s">
        <v>160</v>
      </c>
      <c r="K85" t="s">
        <v>161</v>
      </c>
      <c r="L85" t="s">
        <v>162</v>
      </c>
      <c r="M85" t="s">
        <v>311</v>
      </c>
      <c r="N85" t="s">
        <v>64</v>
      </c>
      <c r="O85" t="s">
        <v>307</v>
      </c>
      <c r="P85" t="s">
        <v>312</v>
      </c>
      <c r="Q85" t="s">
        <v>228</v>
      </c>
      <c r="R85" t="s">
        <v>167</v>
      </c>
      <c r="S85">
        <v>0</v>
      </c>
      <c r="T85">
        <v>0</v>
      </c>
      <c r="U85">
        <v>0</v>
      </c>
      <c r="V85">
        <v>1148.32</v>
      </c>
      <c r="W85">
        <v>0</v>
      </c>
      <c r="X85">
        <v>0</v>
      </c>
      <c r="Y85">
        <v>0</v>
      </c>
      <c r="Z85">
        <v>0</v>
      </c>
      <c r="AA85" t="s">
        <v>307</v>
      </c>
      <c r="AB85">
        <v>0</v>
      </c>
      <c r="AC85" t="s">
        <v>307</v>
      </c>
      <c r="AD85" t="s">
        <v>307</v>
      </c>
      <c r="AE85">
        <v>0</v>
      </c>
      <c r="AF85">
        <v>1</v>
      </c>
      <c r="AG85">
        <v>0</v>
      </c>
      <c r="AH85">
        <v>0</v>
      </c>
      <c r="AI85">
        <v>0</v>
      </c>
      <c r="AJ85">
        <v>0</v>
      </c>
      <c r="AK85" t="s">
        <v>171</v>
      </c>
      <c r="AL85">
        <v>0</v>
      </c>
      <c r="AM85">
        <v>3</v>
      </c>
      <c r="AN85">
        <v>91</v>
      </c>
      <c r="AO85" t="s">
        <v>172</v>
      </c>
      <c r="AP85" t="s">
        <v>173</v>
      </c>
      <c r="AQ85" t="s">
        <v>174</v>
      </c>
      <c r="AR85" t="s">
        <v>175</v>
      </c>
      <c r="AS85" t="s">
        <v>176</v>
      </c>
    </row>
    <row r="86" spans="1:45" x14ac:dyDescent="0.25">
      <c r="A86" t="s">
        <v>308</v>
      </c>
      <c r="B86" t="s">
        <v>155</v>
      </c>
      <c r="C86" t="s">
        <v>156</v>
      </c>
      <c r="D86" t="s">
        <v>156</v>
      </c>
      <c r="E86" t="s">
        <v>157</v>
      </c>
      <c r="F86" t="s">
        <v>158</v>
      </c>
      <c r="G86" t="s">
        <v>156</v>
      </c>
      <c r="H86" t="s">
        <v>159</v>
      </c>
      <c r="I86" t="s">
        <v>177</v>
      </c>
      <c r="J86" t="s">
        <v>160</v>
      </c>
      <c r="K86" t="s">
        <v>161</v>
      </c>
      <c r="L86" t="s">
        <v>162</v>
      </c>
      <c r="M86" t="s">
        <v>311</v>
      </c>
      <c r="N86" t="s">
        <v>67</v>
      </c>
      <c r="O86" t="s">
        <v>307</v>
      </c>
      <c r="P86" t="s">
        <v>312</v>
      </c>
      <c r="Q86" t="s">
        <v>231</v>
      </c>
      <c r="R86" t="s">
        <v>167</v>
      </c>
      <c r="S86">
        <v>0</v>
      </c>
      <c r="T86">
        <v>0</v>
      </c>
      <c r="U86">
        <v>0</v>
      </c>
      <c r="V86">
        <v>2926.31</v>
      </c>
      <c r="W86">
        <v>0</v>
      </c>
      <c r="X86">
        <v>0</v>
      </c>
      <c r="Y86">
        <v>0</v>
      </c>
      <c r="Z86">
        <v>0</v>
      </c>
      <c r="AA86" t="s">
        <v>307</v>
      </c>
      <c r="AB86">
        <v>0</v>
      </c>
      <c r="AC86" t="s">
        <v>307</v>
      </c>
      <c r="AD86" t="s">
        <v>307</v>
      </c>
      <c r="AE86">
        <v>0</v>
      </c>
      <c r="AF86">
        <v>1</v>
      </c>
      <c r="AG86">
        <v>0</v>
      </c>
      <c r="AH86">
        <v>0</v>
      </c>
      <c r="AI86">
        <v>0</v>
      </c>
      <c r="AJ86">
        <v>0</v>
      </c>
      <c r="AK86" t="s">
        <v>171</v>
      </c>
      <c r="AL86">
        <v>0</v>
      </c>
      <c r="AM86">
        <v>3</v>
      </c>
      <c r="AN86">
        <v>92</v>
      </c>
      <c r="AO86" t="s">
        <v>172</v>
      </c>
      <c r="AP86" t="s">
        <v>173</v>
      </c>
      <c r="AQ86" t="s">
        <v>174</v>
      </c>
      <c r="AR86" t="s">
        <v>175</v>
      </c>
      <c r="AS86" t="s">
        <v>176</v>
      </c>
    </row>
    <row r="87" spans="1:45" x14ac:dyDescent="0.25">
      <c r="A87" t="s">
        <v>308</v>
      </c>
      <c r="B87" t="s">
        <v>155</v>
      </c>
      <c r="C87" t="s">
        <v>156</v>
      </c>
      <c r="D87" t="s">
        <v>156</v>
      </c>
      <c r="E87" t="s">
        <v>157</v>
      </c>
      <c r="F87" t="s">
        <v>158</v>
      </c>
      <c r="G87" t="s">
        <v>156</v>
      </c>
      <c r="H87" t="s">
        <v>159</v>
      </c>
      <c r="I87" t="s">
        <v>177</v>
      </c>
      <c r="J87" t="s">
        <v>160</v>
      </c>
      <c r="K87" t="s">
        <v>161</v>
      </c>
      <c r="L87" t="s">
        <v>162</v>
      </c>
      <c r="M87" t="s">
        <v>311</v>
      </c>
      <c r="N87" t="s">
        <v>69</v>
      </c>
      <c r="O87" t="s">
        <v>307</v>
      </c>
      <c r="P87" t="s">
        <v>312</v>
      </c>
      <c r="Q87" t="s">
        <v>234</v>
      </c>
      <c r="R87" t="s">
        <v>167</v>
      </c>
      <c r="S87">
        <v>0</v>
      </c>
      <c r="T87">
        <v>0</v>
      </c>
      <c r="U87">
        <v>0</v>
      </c>
      <c r="V87">
        <v>3279.22</v>
      </c>
      <c r="W87">
        <v>0</v>
      </c>
      <c r="X87">
        <v>0</v>
      </c>
      <c r="Y87">
        <v>0</v>
      </c>
      <c r="Z87">
        <v>0</v>
      </c>
      <c r="AA87" t="s">
        <v>307</v>
      </c>
      <c r="AB87">
        <v>0</v>
      </c>
      <c r="AC87" t="s">
        <v>307</v>
      </c>
      <c r="AD87" t="s">
        <v>307</v>
      </c>
      <c r="AE87">
        <v>0</v>
      </c>
      <c r="AF87">
        <v>1</v>
      </c>
      <c r="AG87">
        <v>0</v>
      </c>
      <c r="AH87">
        <v>0</v>
      </c>
      <c r="AI87">
        <v>0</v>
      </c>
      <c r="AJ87">
        <v>0</v>
      </c>
      <c r="AK87" t="s">
        <v>171</v>
      </c>
      <c r="AL87">
        <v>0</v>
      </c>
      <c r="AM87">
        <v>3</v>
      </c>
      <c r="AN87">
        <v>93</v>
      </c>
      <c r="AO87" t="s">
        <v>172</v>
      </c>
      <c r="AP87" t="s">
        <v>173</v>
      </c>
      <c r="AQ87" t="s">
        <v>174</v>
      </c>
      <c r="AR87" t="s">
        <v>175</v>
      </c>
      <c r="AS87" t="s">
        <v>176</v>
      </c>
    </row>
    <row r="88" spans="1:45" x14ac:dyDescent="0.25">
      <c r="A88" t="s">
        <v>308</v>
      </c>
      <c r="B88" t="s">
        <v>155</v>
      </c>
      <c r="C88" t="s">
        <v>156</v>
      </c>
      <c r="D88" t="s">
        <v>156</v>
      </c>
      <c r="E88" t="s">
        <v>157</v>
      </c>
      <c r="F88" t="s">
        <v>158</v>
      </c>
      <c r="G88" t="s">
        <v>156</v>
      </c>
      <c r="H88" t="s">
        <v>159</v>
      </c>
      <c r="I88" t="s">
        <v>177</v>
      </c>
      <c r="J88" t="s">
        <v>160</v>
      </c>
      <c r="K88" t="s">
        <v>161</v>
      </c>
      <c r="L88" t="s">
        <v>162</v>
      </c>
      <c r="M88" t="s">
        <v>311</v>
      </c>
      <c r="N88" t="s">
        <v>28</v>
      </c>
      <c r="O88" t="s">
        <v>307</v>
      </c>
      <c r="P88" t="s">
        <v>312</v>
      </c>
      <c r="Q88" t="s">
        <v>237</v>
      </c>
      <c r="R88" t="s">
        <v>167</v>
      </c>
      <c r="S88">
        <v>0</v>
      </c>
      <c r="T88">
        <v>0</v>
      </c>
      <c r="U88">
        <v>0</v>
      </c>
      <c r="V88">
        <v>1148.32</v>
      </c>
      <c r="W88">
        <v>0</v>
      </c>
      <c r="X88">
        <v>0</v>
      </c>
      <c r="Y88">
        <v>0</v>
      </c>
      <c r="Z88">
        <v>0</v>
      </c>
      <c r="AA88" t="s">
        <v>307</v>
      </c>
      <c r="AB88">
        <v>0</v>
      </c>
      <c r="AC88" t="s">
        <v>307</v>
      </c>
      <c r="AD88" t="s">
        <v>307</v>
      </c>
      <c r="AE88">
        <v>0</v>
      </c>
      <c r="AF88">
        <v>1</v>
      </c>
      <c r="AG88">
        <v>0</v>
      </c>
      <c r="AH88">
        <v>0</v>
      </c>
      <c r="AI88">
        <v>0</v>
      </c>
      <c r="AJ88">
        <v>0</v>
      </c>
      <c r="AK88" t="s">
        <v>171</v>
      </c>
      <c r="AL88">
        <v>0</v>
      </c>
      <c r="AM88">
        <v>3</v>
      </c>
      <c r="AN88">
        <v>94</v>
      </c>
      <c r="AO88" t="s">
        <v>172</v>
      </c>
      <c r="AP88" t="s">
        <v>173</v>
      </c>
      <c r="AQ88" t="s">
        <v>174</v>
      </c>
      <c r="AR88" t="s">
        <v>175</v>
      </c>
      <c r="AS88" t="s">
        <v>176</v>
      </c>
    </row>
    <row r="89" spans="1:45" x14ac:dyDescent="0.25">
      <c r="A89" t="s">
        <v>308</v>
      </c>
      <c r="B89" t="s">
        <v>155</v>
      </c>
      <c r="C89" t="s">
        <v>156</v>
      </c>
      <c r="D89" t="s">
        <v>156</v>
      </c>
      <c r="E89" t="s">
        <v>157</v>
      </c>
      <c r="F89" t="s">
        <v>158</v>
      </c>
      <c r="G89" t="s">
        <v>156</v>
      </c>
      <c r="H89" t="s">
        <v>159</v>
      </c>
      <c r="I89" t="s">
        <v>177</v>
      </c>
      <c r="J89" t="s">
        <v>160</v>
      </c>
      <c r="K89" t="s">
        <v>161</v>
      </c>
      <c r="L89" t="s">
        <v>162</v>
      </c>
      <c r="M89" t="s">
        <v>311</v>
      </c>
      <c r="N89" t="s">
        <v>32</v>
      </c>
      <c r="O89" t="s">
        <v>307</v>
      </c>
      <c r="P89" t="s">
        <v>312</v>
      </c>
      <c r="Q89" t="s">
        <v>240</v>
      </c>
      <c r="R89" t="s">
        <v>167</v>
      </c>
      <c r="S89">
        <v>0</v>
      </c>
      <c r="T89">
        <v>0</v>
      </c>
      <c r="U89">
        <v>0</v>
      </c>
      <c r="V89">
        <v>4945.09</v>
      </c>
      <c r="W89">
        <v>0</v>
      </c>
      <c r="X89">
        <v>0</v>
      </c>
      <c r="Y89">
        <v>0</v>
      </c>
      <c r="Z89">
        <v>0</v>
      </c>
      <c r="AA89" t="s">
        <v>307</v>
      </c>
      <c r="AB89">
        <v>0</v>
      </c>
      <c r="AC89" t="s">
        <v>307</v>
      </c>
      <c r="AD89" t="s">
        <v>307</v>
      </c>
      <c r="AE89">
        <v>0</v>
      </c>
      <c r="AF89">
        <v>1</v>
      </c>
      <c r="AG89">
        <v>0</v>
      </c>
      <c r="AH89">
        <v>0</v>
      </c>
      <c r="AI89">
        <v>0</v>
      </c>
      <c r="AJ89">
        <v>0</v>
      </c>
      <c r="AK89" t="s">
        <v>171</v>
      </c>
      <c r="AL89">
        <v>0</v>
      </c>
      <c r="AM89">
        <v>3</v>
      </c>
      <c r="AN89">
        <v>95</v>
      </c>
      <c r="AO89" t="s">
        <v>172</v>
      </c>
      <c r="AP89" t="s">
        <v>173</v>
      </c>
      <c r="AQ89" t="s">
        <v>174</v>
      </c>
      <c r="AR89" t="s">
        <v>175</v>
      </c>
      <c r="AS89" t="s">
        <v>176</v>
      </c>
    </row>
    <row r="90" spans="1:45" x14ac:dyDescent="0.25">
      <c r="A90" t="s">
        <v>308</v>
      </c>
      <c r="B90" t="s">
        <v>155</v>
      </c>
      <c r="C90" t="s">
        <v>156</v>
      </c>
      <c r="D90" t="s">
        <v>156</v>
      </c>
      <c r="E90" t="s">
        <v>157</v>
      </c>
      <c r="F90" t="s">
        <v>158</v>
      </c>
      <c r="G90" t="s">
        <v>156</v>
      </c>
      <c r="H90" t="s">
        <v>159</v>
      </c>
      <c r="I90" t="s">
        <v>177</v>
      </c>
      <c r="J90" t="s">
        <v>160</v>
      </c>
      <c r="K90" t="s">
        <v>161</v>
      </c>
      <c r="L90" t="s">
        <v>162</v>
      </c>
      <c r="M90" t="s">
        <v>311</v>
      </c>
      <c r="N90" t="s">
        <v>35</v>
      </c>
      <c r="O90" t="s">
        <v>307</v>
      </c>
      <c r="P90" t="s">
        <v>312</v>
      </c>
      <c r="Q90" t="s">
        <v>243</v>
      </c>
      <c r="R90" t="s">
        <v>167</v>
      </c>
      <c r="S90">
        <v>0</v>
      </c>
      <c r="T90">
        <v>0</v>
      </c>
      <c r="U90">
        <v>0</v>
      </c>
      <c r="V90">
        <v>705.67</v>
      </c>
      <c r="W90">
        <v>0</v>
      </c>
      <c r="X90">
        <v>0</v>
      </c>
      <c r="Y90">
        <v>0</v>
      </c>
      <c r="Z90">
        <v>0</v>
      </c>
      <c r="AA90" t="s">
        <v>307</v>
      </c>
      <c r="AB90">
        <v>0</v>
      </c>
      <c r="AC90" t="s">
        <v>307</v>
      </c>
      <c r="AD90" t="s">
        <v>307</v>
      </c>
      <c r="AE90">
        <v>0</v>
      </c>
      <c r="AF90">
        <v>1</v>
      </c>
      <c r="AG90">
        <v>0</v>
      </c>
      <c r="AH90">
        <v>0</v>
      </c>
      <c r="AI90">
        <v>0</v>
      </c>
      <c r="AJ90">
        <v>0</v>
      </c>
      <c r="AK90" t="s">
        <v>171</v>
      </c>
      <c r="AL90">
        <v>0</v>
      </c>
      <c r="AM90">
        <v>3</v>
      </c>
      <c r="AN90">
        <v>96</v>
      </c>
      <c r="AO90" t="s">
        <v>172</v>
      </c>
      <c r="AP90" t="s">
        <v>173</v>
      </c>
      <c r="AQ90" t="s">
        <v>174</v>
      </c>
      <c r="AR90" t="s">
        <v>175</v>
      </c>
      <c r="AS90" t="s">
        <v>176</v>
      </c>
    </row>
    <row r="91" spans="1:45" x14ac:dyDescent="0.25">
      <c r="A91" t="s">
        <v>308</v>
      </c>
      <c r="B91" t="s">
        <v>155</v>
      </c>
      <c r="C91" t="s">
        <v>156</v>
      </c>
      <c r="D91" t="s">
        <v>156</v>
      </c>
      <c r="E91" t="s">
        <v>157</v>
      </c>
      <c r="F91" t="s">
        <v>158</v>
      </c>
      <c r="G91" t="s">
        <v>156</v>
      </c>
      <c r="H91" t="s">
        <v>159</v>
      </c>
      <c r="I91" t="s">
        <v>177</v>
      </c>
      <c r="J91" t="s">
        <v>160</v>
      </c>
      <c r="K91" t="s">
        <v>161</v>
      </c>
      <c r="L91" t="s">
        <v>162</v>
      </c>
      <c r="M91" t="s">
        <v>311</v>
      </c>
      <c r="N91" t="s">
        <v>38</v>
      </c>
      <c r="O91" t="s">
        <v>307</v>
      </c>
      <c r="P91" t="s">
        <v>312</v>
      </c>
      <c r="Q91" t="s">
        <v>246</v>
      </c>
      <c r="R91" t="s">
        <v>167</v>
      </c>
      <c r="S91">
        <v>0</v>
      </c>
      <c r="T91">
        <v>0</v>
      </c>
      <c r="U91">
        <v>0</v>
      </c>
      <c r="V91">
        <v>1148.32</v>
      </c>
      <c r="W91">
        <v>0</v>
      </c>
      <c r="X91">
        <v>0</v>
      </c>
      <c r="Y91">
        <v>0</v>
      </c>
      <c r="Z91">
        <v>0</v>
      </c>
      <c r="AA91" t="s">
        <v>307</v>
      </c>
      <c r="AB91">
        <v>0</v>
      </c>
      <c r="AC91" t="s">
        <v>307</v>
      </c>
      <c r="AD91" t="s">
        <v>307</v>
      </c>
      <c r="AE91">
        <v>0</v>
      </c>
      <c r="AF91">
        <v>1</v>
      </c>
      <c r="AG91">
        <v>0</v>
      </c>
      <c r="AH91">
        <v>0</v>
      </c>
      <c r="AI91">
        <v>0</v>
      </c>
      <c r="AJ91">
        <v>0</v>
      </c>
      <c r="AK91" t="s">
        <v>171</v>
      </c>
      <c r="AL91">
        <v>0</v>
      </c>
      <c r="AM91">
        <v>3</v>
      </c>
      <c r="AN91">
        <v>97</v>
      </c>
      <c r="AO91" t="s">
        <v>172</v>
      </c>
      <c r="AP91" t="s">
        <v>173</v>
      </c>
      <c r="AQ91" t="s">
        <v>174</v>
      </c>
      <c r="AR91" t="s">
        <v>175</v>
      </c>
      <c r="AS91" t="s">
        <v>176</v>
      </c>
    </row>
    <row r="92" spans="1:45" x14ac:dyDescent="0.25">
      <c r="A92" t="s">
        <v>308</v>
      </c>
      <c r="B92" t="s">
        <v>155</v>
      </c>
      <c r="C92" t="s">
        <v>156</v>
      </c>
      <c r="D92" t="s">
        <v>156</v>
      </c>
      <c r="E92" t="s">
        <v>157</v>
      </c>
      <c r="F92" t="s">
        <v>158</v>
      </c>
      <c r="G92" t="s">
        <v>192</v>
      </c>
      <c r="H92" t="s">
        <v>159</v>
      </c>
      <c r="I92" t="s">
        <v>193</v>
      </c>
      <c r="J92" t="s">
        <v>160</v>
      </c>
      <c r="K92" t="s">
        <v>161</v>
      </c>
      <c r="L92" t="s">
        <v>162</v>
      </c>
      <c r="M92" t="s">
        <v>311</v>
      </c>
      <c r="N92" t="s">
        <v>44</v>
      </c>
      <c r="O92" t="s">
        <v>307</v>
      </c>
      <c r="P92" t="s">
        <v>312</v>
      </c>
      <c r="Q92" t="s">
        <v>249</v>
      </c>
      <c r="R92" t="s">
        <v>167</v>
      </c>
      <c r="S92">
        <v>0</v>
      </c>
      <c r="T92">
        <v>0</v>
      </c>
      <c r="U92">
        <v>0</v>
      </c>
      <c r="V92">
        <v>1148.32</v>
      </c>
      <c r="W92">
        <v>0</v>
      </c>
      <c r="X92">
        <v>0</v>
      </c>
      <c r="Y92">
        <v>0</v>
      </c>
      <c r="Z92">
        <v>0</v>
      </c>
      <c r="AA92" t="s">
        <v>307</v>
      </c>
      <c r="AB92">
        <v>0</v>
      </c>
      <c r="AC92" t="s">
        <v>307</v>
      </c>
      <c r="AD92" t="s">
        <v>307</v>
      </c>
      <c r="AE92">
        <v>0</v>
      </c>
      <c r="AF92">
        <v>1</v>
      </c>
      <c r="AG92">
        <v>0</v>
      </c>
      <c r="AH92">
        <v>0</v>
      </c>
      <c r="AI92">
        <v>0</v>
      </c>
      <c r="AJ92">
        <v>0</v>
      </c>
      <c r="AK92" t="s">
        <v>171</v>
      </c>
      <c r="AL92">
        <v>0</v>
      </c>
      <c r="AM92">
        <v>3</v>
      </c>
      <c r="AN92">
        <v>98</v>
      </c>
      <c r="AO92" t="s">
        <v>172</v>
      </c>
      <c r="AP92" t="s">
        <v>173</v>
      </c>
      <c r="AQ92" t="s">
        <v>174</v>
      </c>
      <c r="AR92" t="s">
        <v>175</v>
      </c>
      <c r="AS92" t="s">
        <v>176</v>
      </c>
    </row>
    <row r="93" spans="1:45" x14ac:dyDescent="0.25">
      <c r="A93" t="s">
        <v>308</v>
      </c>
      <c r="B93" t="s">
        <v>155</v>
      </c>
      <c r="C93" t="s">
        <v>156</v>
      </c>
      <c r="D93" t="s">
        <v>156</v>
      </c>
      <c r="E93" t="s">
        <v>157</v>
      </c>
      <c r="F93" t="s">
        <v>158</v>
      </c>
      <c r="G93" t="s">
        <v>192</v>
      </c>
      <c r="H93" t="s">
        <v>159</v>
      </c>
      <c r="I93" t="s">
        <v>193</v>
      </c>
      <c r="J93" t="s">
        <v>160</v>
      </c>
      <c r="K93" t="s">
        <v>161</v>
      </c>
      <c r="L93" t="s">
        <v>162</v>
      </c>
      <c r="M93" t="s">
        <v>311</v>
      </c>
      <c r="N93" t="s">
        <v>45</v>
      </c>
      <c r="O93" t="s">
        <v>307</v>
      </c>
      <c r="P93" t="s">
        <v>312</v>
      </c>
      <c r="Q93" t="s">
        <v>252</v>
      </c>
      <c r="R93" t="s">
        <v>167</v>
      </c>
      <c r="S93">
        <v>0</v>
      </c>
      <c r="T93">
        <v>0</v>
      </c>
      <c r="U93">
        <v>0</v>
      </c>
      <c r="V93">
        <v>1148.32</v>
      </c>
      <c r="W93">
        <v>0</v>
      </c>
      <c r="X93">
        <v>0</v>
      </c>
      <c r="Y93">
        <v>0</v>
      </c>
      <c r="Z93">
        <v>0</v>
      </c>
      <c r="AA93" t="s">
        <v>307</v>
      </c>
      <c r="AB93">
        <v>0</v>
      </c>
      <c r="AC93" t="s">
        <v>307</v>
      </c>
      <c r="AD93" t="s">
        <v>307</v>
      </c>
      <c r="AE93">
        <v>0</v>
      </c>
      <c r="AF93">
        <v>1</v>
      </c>
      <c r="AG93">
        <v>0</v>
      </c>
      <c r="AH93">
        <v>0</v>
      </c>
      <c r="AI93">
        <v>0</v>
      </c>
      <c r="AJ93">
        <v>0</v>
      </c>
      <c r="AK93" t="s">
        <v>171</v>
      </c>
      <c r="AL93">
        <v>0</v>
      </c>
      <c r="AM93">
        <v>3</v>
      </c>
      <c r="AN93">
        <v>99</v>
      </c>
      <c r="AO93" t="s">
        <v>172</v>
      </c>
      <c r="AP93" t="s">
        <v>173</v>
      </c>
      <c r="AQ93" t="s">
        <v>174</v>
      </c>
      <c r="AR93" t="s">
        <v>175</v>
      </c>
      <c r="AS93" t="s">
        <v>176</v>
      </c>
    </row>
    <row r="94" spans="1:45" x14ac:dyDescent="0.25">
      <c r="A94" t="s">
        <v>308</v>
      </c>
      <c r="B94" t="s">
        <v>155</v>
      </c>
      <c r="C94" t="s">
        <v>156</v>
      </c>
      <c r="D94" t="s">
        <v>156</v>
      </c>
      <c r="E94" t="s">
        <v>157</v>
      </c>
      <c r="F94" t="s">
        <v>158</v>
      </c>
      <c r="G94" t="s">
        <v>156</v>
      </c>
      <c r="H94" t="s">
        <v>159</v>
      </c>
      <c r="I94" t="s">
        <v>177</v>
      </c>
      <c r="J94" t="s">
        <v>160</v>
      </c>
      <c r="K94" t="s">
        <v>161</v>
      </c>
      <c r="L94" t="s">
        <v>162</v>
      </c>
      <c r="M94" t="s">
        <v>311</v>
      </c>
      <c r="N94" t="s">
        <v>48</v>
      </c>
      <c r="O94" t="s">
        <v>307</v>
      </c>
      <c r="P94" t="s">
        <v>312</v>
      </c>
      <c r="Q94" t="s">
        <v>254</v>
      </c>
      <c r="R94" t="s">
        <v>167</v>
      </c>
      <c r="S94">
        <v>0</v>
      </c>
      <c r="T94">
        <v>0</v>
      </c>
      <c r="U94">
        <v>0</v>
      </c>
      <c r="V94">
        <v>911.71</v>
      </c>
      <c r="W94">
        <v>0</v>
      </c>
      <c r="X94">
        <v>0</v>
      </c>
      <c r="Y94">
        <v>0</v>
      </c>
      <c r="Z94">
        <v>0</v>
      </c>
      <c r="AA94" t="s">
        <v>307</v>
      </c>
      <c r="AB94">
        <v>0</v>
      </c>
      <c r="AC94" t="s">
        <v>307</v>
      </c>
      <c r="AD94" t="s">
        <v>307</v>
      </c>
      <c r="AE94">
        <v>0</v>
      </c>
      <c r="AF94">
        <v>1</v>
      </c>
      <c r="AG94">
        <v>0</v>
      </c>
      <c r="AH94">
        <v>0</v>
      </c>
      <c r="AI94">
        <v>0</v>
      </c>
      <c r="AJ94">
        <v>0</v>
      </c>
      <c r="AK94" t="s">
        <v>171</v>
      </c>
      <c r="AL94">
        <v>0</v>
      </c>
      <c r="AM94">
        <v>3</v>
      </c>
      <c r="AN94">
        <v>100</v>
      </c>
      <c r="AO94" t="s">
        <v>172</v>
      </c>
      <c r="AP94" t="s">
        <v>173</v>
      </c>
      <c r="AQ94" t="s">
        <v>174</v>
      </c>
      <c r="AR94" t="s">
        <v>175</v>
      </c>
      <c r="AS94" t="s">
        <v>176</v>
      </c>
    </row>
    <row r="95" spans="1:45" x14ac:dyDescent="0.25">
      <c r="A95" t="s">
        <v>308</v>
      </c>
      <c r="B95" t="s">
        <v>155</v>
      </c>
      <c r="C95" t="s">
        <v>156</v>
      </c>
      <c r="D95" t="s">
        <v>156</v>
      </c>
      <c r="E95" t="s">
        <v>157</v>
      </c>
      <c r="F95" t="s">
        <v>158</v>
      </c>
      <c r="G95" t="s">
        <v>192</v>
      </c>
      <c r="H95" t="s">
        <v>159</v>
      </c>
      <c r="I95" t="s">
        <v>193</v>
      </c>
      <c r="J95" t="s">
        <v>160</v>
      </c>
      <c r="K95" t="s">
        <v>161</v>
      </c>
      <c r="L95" t="s">
        <v>162</v>
      </c>
      <c r="M95" t="s">
        <v>311</v>
      </c>
      <c r="N95" t="s">
        <v>56</v>
      </c>
      <c r="O95" t="s">
        <v>307</v>
      </c>
      <c r="P95" t="s">
        <v>312</v>
      </c>
      <c r="Q95" t="s">
        <v>257</v>
      </c>
      <c r="R95" t="s">
        <v>167</v>
      </c>
      <c r="S95">
        <v>0</v>
      </c>
      <c r="T95">
        <v>0</v>
      </c>
      <c r="U95">
        <v>0</v>
      </c>
      <c r="V95">
        <v>1148.32</v>
      </c>
      <c r="W95">
        <v>0</v>
      </c>
      <c r="X95">
        <v>0</v>
      </c>
      <c r="Y95">
        <v>0</v>
      </c>
      <c r="Z95">
        <v>0</v>
      </c>
      <c r="AA95" t="s">
        <v>307</v>
      </c>
      <c r="AB95">
        <v>0</v>
      </c>
      <c r="AC95" t="s">
        <v>307</v>
      </c>
      <c r="AD95" t="s">
        <v>307</v>
      </c>
      <c r="AE95">
        <v>0</v>
      </c>
      <c r="AF95">
        <v>1</v>
      </c>
      <c r="AG95">
        <v>0</v>
      </c>
      <c r="AH95">
        <v>0</v>
      </c>
      <c r="AI95">
        <v>0</v>
      </c>
      <c r="AJ95">
        <v>0</v>
      </c>
      <c r="AK95" t="s">
        <v>171</v>
      </c>
      <c r="AL95">
        <v>0</v>
      </c>
      <c r="AM95">
        <v>3</v>
      </c>
      <c r="AN95">
        <v>101</v>
      </c>
      <c r="AO95" t="s">
        <v>172</v>
      </c>
      <c r="AP95" t="s">
        <v>173</v>
      </c>
      <c r="AQ95" t="s">
        <v>174</v>
      </c>
      <c r="AR95" t="s">
        <v>175</v>
      </c>
      <c r="AS95" t="s">
        <v>176</v>
      </c>
    </row>
    <row r="96" spans="1:45" x14ac:dyDescent="0.25">
      <c r="A96" t="s">
        <v>308</v>
      </c>
      <c r="B96" t="s">
        <v>155</v>
      </c>
      <c r="C96" t="s">
        <v>156</v>
      </c>
      <c r="D96" t="s">
        <v>156</v>
      </c>
      <c r="E96" t="s">
        <v>157</v>
      </c>
      <c r="F96" t="s">
        <v>158</v>
      </c>
      <c r="G96" t="s">
        <v>156</v>
      </c>
      <c r="H96" t="s">
        <v>159</v>
      </c>
      <c r="I96" t="s">
        <v>177</v>
      </c>
      <c r="J96" t="s">
        <v>160</v>
      </c>
      <c r="K96" t="s">
        <v>161</v>
      </c>
      <c r="L96" t="s">
        <v>162</v>
      </c>
      <c r="M96" t="s">
        <v>311</v>
      </c>
      <c r="N96" t="s">
        <v>59</v>
      </c>
      <c r="O96" t="s">
        <v>307</v>
      </c>
      <c r="P96" t="s">
        <v>312</v>
      </c>
      <c r="Q96" t="s">
        <v>262</v>
      </c>
      <c r="R96" t="s">
        <v>167</v>
      </c>
      <c r="S96">
        <v>0</v>
      </c>
      <c r="T96">
        <v>0</v>
      </c>
      <c r="U96">
        <v>0</v>
      </c>
      <c r="V96">
        <v>2573.5500000000002</v>
      </c>
      <c r="W96">
        <v>0</v>
      </c>
      <c r="X96">
        <v>0</v>
      </c>
      <c r="Y96">
        <v>0</v>
      </c>
      <c r="Z96">
        <v>0</v>
      </c>
      <c r="AA96" t="s">
        <v>307</v>
      </c>
      <c r="AB96">
        <v>0</v>
      </c>
      <c r="AC96" t="s">
        <v>307</v>
      </c>
      <c r="AD96" t="s">
        <v>307</v>
      </c>
      <c r="AE96">
        <v>0</v>
      </c>
      <c r="AF96">
        <v>1</v>
      </c>
      <c r="AG96">
        <v>0</v>
      </c>
      <c r="AH96">
        <v>0</v>
      </c>
      <c r="AI96">
        <v>0</v>
      </c>
      <c r="AJ96">
        <v>0</v>
      </c>
      <c r="AK96" t="s">
        <v>171</v>
      </c>
      <c r="AL96">
        <v>0</v>
      </c>
      <c r="AM96">
        <v>3</v>
      </c>
      <c r="AN96">
        <v>102</v>
      </c>
      <c r="AO96" t="s">
        <v>172</v>
      </c>
      <c r="AP96" t="s">
        <v>173</v>
      </c>
      <c r="AQ96" t="s">
        <v>174</v>
      </c>
      <c r="AR96" t="s">
        <v>175</v>
      </c>
      <c r="AS96" t="s">
        <v>176</v>
      </c>
    </row>
    <row r="97" spans="1:45" x14ac:dyDescent="0.25">
      <c r="A97" t="s">
        <v>308</v>
      </c>
      <c r="B97" t="s">
        <v>155</v>
      </c>
      <c r="C97" t="s">
        <v>156</v>
      </c>
      <c r="D97" t="s">
        <v>156</v>
      </c>
      <c r="E97" t="s">
        <v>157</v>
      </c>
      <c r="F97" t="s">
        <v>158</v>
      </c>
      <c r="G97" t="s">
        <v>192</v>
      </c>
      <c r="H97" t="s">
        <v>159</v>
      </c>
      <c r="I97" t="s">
        <v>193</v>
      </c>
      <c r="J97" t="s">
        <v>160</v>
      </c>
      <c r="K97" t="s">
        <v>161</v>
      </c>
      <c r="L97" t="s">
        <v>162</v>
      </c>
      <c r="M97" t="s">
        <v>311</v>
      </c>
      <c r="N97" t="s">
        <v>151</v>
      </c>
      <c r="O97" t="s">
        <v>307</v>
      </c>
      <c r="P97" t="s">
        <v>312</v>
      </c>
      <c r="Q97" t="s">
        <v>264</v>
      </c>
      <c r="R97" t="s">
        <v>167</v>
      </c>
      <c r="S97">
        <v>0</v>
      </c>
      <c r="T97">
        <v>0</v>
      </c>
      <c r="U97">
        <v>0</v>
      </c>
      <c r="V97">
        <v>1148.32</v>
      </c>
      <c r="W97">
        <v>0</v>
      </c>
      <c r="X97">
        <v>0</v>
      </c>
      <c r="Y97">
        <v>0</v>
      </c>
      <c r="Z97">
        <v>0</v>
      </c>
      <c r="AA97" t="s">
        <v>307</v>
      </c>
      <c r="AB97">
        <v>0</v>
      </c>
      <c r="AC97" t="s">
        <v>307</v>
      </c>
      <c r="AD97" t="s">
        <v>307</v>
      </c>
      <c r="AE97">
        <v>0</v>
      </c>
      <c r="AF97">
        <v>1</v>
      </c>
      <c r="AG97">
        <v>0</v>
      </c>
      <c r="AH97">
        <v>0</v>
      </c>
      <c r="AI97">
        <v>0</v>
      </c>
      <c r="AJ97">
        <v>0</v>
      </c>
      <c r="AK97" t="s">
        <v>171</v>
      </c>
      <c r="AL97">
        <v>0</v>
      </c>
      <c r="AM97">
        <v>3</v>
      </c>
      <c r="AN97">
        <v>103</v>
      </c>
      <c r="AO97" t="s">
        <v>172</v>
      </c>
      <c r="AP97" t="s">
        <v>173</v>
      </c>
      <c r="AQ97" t="s">
        <v>174</v>
      </c>
      <c r="AR97" t="s">
        <v>175</v>
      </c>
      <c r="AS97" t="s">
        <v>176</v>
      </c>
    </row>
    <row r="98" spans="1:45" x14ac:dyDescent="0.25">
      <c r="A98" t="s">
        <v>308</v>
      </c>
      <c r="B98" t="s">
        <v>155</v>
      </c>
      <c r="C98" t="s">
        <v>156</v>
      </c>
      <c r="D98" t="s">
        <v>156</v>
      </c>
      <c r="E98" t="s">
        <v>157</v>
      </c>
      <c r="F98" t="s">
        <v>158</v>
      </c>
      <c r="G98" t="s">
        <v>159</v>
      </c>
      <c r="H98" t="s">
        <v>159</v>
      </c>
      <c r="I98" t="s">
        <v>157</v>
      </c>
      <c r="J98" t="s">
        <v>160</v>
      </c>
      <c r="K98" t="s">
        <v>161</v>
      </c>
      <c r="L98" t="s">
        <v>162</v>
      </c>
      <c r="M98" t="s">
        <v>311</v>
      </c>
      <c r="N98" t="s">
        <v>55</v>
      </c>
      <c r="O98" t="s">
        <v>307</v>
      </c>
      <c r="P98" t="s">
        <v>312</v>
      </c>
      <c r="Q98" t="s">
        <v>267</v>
      </c>
      <c r="R98" t="s">
        <v>167</v>
      </c>
      <c r="S98">
        <v>0</v>
      </c>
      <c r="T98">
        <v>0</v>
      </c>
      <c r="U98">
        <v>0</v>
      </c>
      <c r="V98">
        <v>8232.94</v>
      </c>
      <c r="W98">
        <v>0</v>
      </c>
      <c r="X98">
        <v>0</v>
      </c>
      <c r="Y98">
        <v>0</v>
      </c>
      <c r="Z98">
        <v>0</v>
      </c>
      <c r="AA98" t="s">
        <v>307</v>
      </c>
      <c r="AB98">
        <v>0</v>
      </c>
      <c r="AC98" t="s">
        <v>307</v>
      </c>
      <c r="AD98" t="s">
        <v>307</v>
      </c>
      <c r="AE98">
        <v>0</v>
      </c>
      <c r="AF98">
        <v>1</v>
      </c>
      <c r="AG98">
        <v>0</v>
      </c>
      <c r="AH98">
        <v>0</v>
      </c>
      <c r="AI98">
        <v>0</v>
      </c>
      <c r="AJ98">
        <v>0</v>
      </c>
      <c r="AK98" t="s">
        <v>171</v>
      </c>
      <c r="AL98">
        <v>0</v>
      </c>
      <c r="AM98">
        <v>3</v>
      </c>
      <c r="AN98">
        <v>104</v>
      </c>
      <c r="AO98" t="s">
        <v>172</v>
      </c>
      <c r="AP98" t="s">
        <v>173</v>
      </c>
      <c r="AQ98" t="s">
        <v>174</v>
      </c>
      <c r="AR98" t="s">
        <v>175</v>
      </c>
      <c r="AS98" t="s">
        <v>176</v>
      </c>
    </row>
    <row r="99" spans="1:45" x14ac:dyDescent="0.25">
      <c r="A99" t="s">
        <v>308</v>
      </c>
      <c r="B99" t="s">
        <v>155</v>
      </c>
      <c r="C99" t="s">
        <v>156</v>
      </c>
      <c r="D99" t="s">
        <v>156</v>
      </c>
      <c r="E99" t="s">
        <v>157</v>
      </c>
      <c r="F99" t="s">
        <v>158</v>
      </c>
      <c r="G99" t="s">
        <v>192</v>
      </c>
      <c r="H99" t="s">
        <v>159</v>
      </c>
      <c r="I99" t="s">
        <v>193</v>
      </c>
      <c r="J99" t="s">
        <v>160</v>
      </c>
      <c r="K99" t="s">
        <v>161</v>
      </c>
      <c r="L99" t="s">
        <v>162</v>
      </c>
      <c r="M99" t="s">
        <v>311</v>
      </c>
      <c r="N99" t="s">
        <v>51</v>
      </c>
      <c r="O99" t="s">
        <v>307</v>
      </c>
      <c r="P99" t="s">
        <v>312</v>
      </c>
      <c r="Q99" t="s">
        <v>273</v>
      </c>
      <c r="R99" t="s">
        <v>167</v>
      </c>
      <c r="S99">
        <v>0</v>
      </c>
      <c r="T99">
        <v>0</v>
      </c>
      <c r="U99">
        <v>0</v>
      </c>
      <c r="V99">
        <v>1077.76</v>
      </c>
      <c r="W99">
        <v>0</v>
      </c>
      <c r="X99">
        <v>0</v>
      </c>
      <c r="Y99">
        <v>0</v>
      </c>
      <c r="Z99">
        <v>0</v>
      </c>
      <c r="AA99" t="s">
        <v>307</v>
      </c>
      <c r="AB99">
        <v>0</v>
      </c>
      <c r="AC99" t="s">
        <v>307</v>
      </c>
      <c r="AD99" t="s">
        <v>307</v>
      </c>
      <c r="AE99">
        <v>0</v>
      </c>
      <c r="AF99">
        <v>1</v>
      </c>
      <c r="AG99">
        <v>0</v>
      </c>
      <c r="AH99">
        <v>0</v>
      </c>
      <c r="AI99">
        <v>0</v>
      </c>
      <c r="AJ99">
        <v>0</v>
      </c>
      <c r="AK99" t="s">
        <v>171</v>
      </c>
      <c r="AL99">
        <v>0</v>
      </c>
      <c r="AM99">
        <v>3</v>
      </c>
      <c r="AN99">
        <v>105</v>
      </c>
      <c r="AO99" t="s">
        <v>172</v>
      </c>
      <c r="AP99" t="s">
        <v>173</v>
      </c>
      <c r="AQ99" t="s">
        <v>174</v>
      </c>
      <c r="AR99" t="s">
        <v>175</v>
      </c>
      <c r="AS99" t="s">
        <v>176</v>
      </c>
    </row>
    <row r="100" spans="1:45" x14ac:dyDescent="0.25">
      <c r="A100" t="s">
        <v>308</v>
      </c>
      <c r="B100" t="s">
        <v>155</v>
      </c>
      <c r="C100" t="s">
        <v>156</v>
      </c>
      <c r="D100" t="s">
        <v>156</v>
      </c>
      <c r="E100" t="s">
        <v>157</v>
      </c>
      <c r="F100" t="s">
        <v>158</v>
      </c>
      <c r="G100" t="s">
        <v>156</v>
      </c>
      <c r="H100" t="s">
        <v>159</v>
      </c>
      <c r="I100" t="s">
        <v>177</v>
      </c>
      <c r="J100" t="s">
        <v>160</v>
      </c>
      <c r="K100" t="s">
        <v>161</v>
      </c>
      <c r="L100" t="s">
        <v>162</v>
      </c>
      <c r="M100" t="s">
        <v>311</v>
      </c>
      <c r="N100" t="s">
        <v>26</v>
      </c>
      <c r="O100" t="s">
        <v>307</v>
      </c>
      <c r="P100" t="s">
        <v>312</v>
      </c>
      <c r="Q100" t="s">
        <v>271</v>
      </c>
      <c r="R100" t="s">
        <v>167</v>
      </c>
      <c r="S100">
        <v>0</v>
      </c>
      <c r="T100">
        <v>0</v>
      </c>
      <c r="U100">
        <v>0</v>
      </c>
      <c r="V100">
        <v>5161.0200000000004</v>
      </c>
      <c r="W100">
        <v>0</v>
      </c>
      <c r="X100">
        <v>0</v>
      </c>
      <c r="Y100">
        <v>0</v>
      </c>
      <c r="Z100">
        <v>0</v>
      </c>
      <c r="AA100" t="s">
        <v>307</v>
      </c>
      <c r="AB100">
        <v>0</v>
      </c>
      <c r="AC100" t="s">
        <v>307</v>
      </c>
      <c r="AD100" t="s">
        <v>307</v>
      </c>
      <c r="AE100">
        <v>0</v>
      </c>
      <c r="AF100">
        <v>1</v>
      </c>
      <c r="AG100">
        <v>0</v>
      </c>
      <c r="AH100">
        <v>0</v>
      </c>
      <c r="AI100">
        <v>0</v>
      </c>
      <c r="AJ100">
        <v>0</v>
      </c>
      <c r="AK100" t="s">
        <v>171</v>
      </c>
      <c r="AL100">
        <v>0</v>
      </c>
      <c r="AM100">
        <v>3</v>
      </c>
      <c r="AN100">
        <v>106</v>
      </c>
      <c r="AO100" t="s">
        <v>172</v>
      </c>
      <c r="AP100" t="s">
        <v>173</v>
      </c>
      <c r="AQ100" t="s">
        <v>174</v>
      </c>
      <c r="AR100" t="s">
        <v>175</v>
      </c>
      <c r="AS100" t="s">
        <v>176</v>
      </c>
    </row>
    <row r="101" spans="1:45" x14ac:dyDescent="0.25">
      <c r="A101" t="s">
        <v>308</v>
      </c>
      <c r="B101" t="s">
        <v>155</v>
      </c>
      <c r="C101" t="s">
        <v>156</v>
      </c>
      <c r="D101" t="s">
        <v>156</v>
      </c>
      <c r="E101" t="s">
        <v>157</v>
      </c>
      <c r="F101" t="s">
        <v>158</v>
      </c>
      <c r="G101" t="s">
        <v>156</v>
      </c>
      <c r="H101" t="s">
        <v>159</v>
      </c>
      <c r="I101" t="s">
        <v>177</v>
      </c>
      <c r="J101" t="s">
        <v>160</v>
      </c>
      <c r="K101" t="s">
        <v>161</v>
      </c>
      <c r="L101" t="s">
        <v>162</v>
      </c>
      <c r="M101" t="s">
        <v>309</v>
      </c>
      <c r="N101" t="s">
        <v>47</v>
      </c>
      <c r="O101" t="s">
        <v>307</v>
      </c>
      <c r="P101" t="s">
        <v>310</v>
      </c>
      <c r="Q101" t="s">
        <v>204</v>
      </c>
      <c r="R101" t="s">
        <v>167</v>
      </c>
      <c r="S101">
        <v>0</v>
      </c>
      <c r="T101">
        <v>0</v>
      </c>
      <c r="U101">
        <v>0</v>
      </c>
      <c r="V101">
        <v>1097.78</v>
      </c>
      <c r="W101">
        <v>0</v>
      </c>
      <c r="X101">
        <v>0</v>
      </c>
      <c r="Y101">
        <v>0</v>
      </c>
      <c r="Z101">
        <v>0</v>
      </c>
      <c r="AA101" t="s">
        <v>307</v>
      </c>
      <c r="AB101">
        <v>0</v>
      </c>
      <c r="AC101" t="s">
        <v>307</v>
      </c>
      <c r="AD101" t="s">
        <v>307</v>
      </c>
      <c r="AE101">
        <v>0</v>
      </c>
      <c r="AF101">
        <v>1</v>
      </c>
      <c r="AG101">
        <v>0</v>
      </c>
      <c r="AH101">
        <v>0</v>
      </c>
      <c r="AI101">
        <v>0</v>
      </c>
      <c r="AJ101">
        <v>0</v>
      </c>
      <c r="AK101" t="s">
        <v>171</v>
      </c>
      <c r="AL101">
        <v>0</v>
      </c>
      <c r="AM101">
        <v>3</v>
      </c>
      <c r="AN101">
        <v>107</v>
      </c>
      <c r="AO101" t="s">
        <v>172</v>
      </c>
      <c r="AP101" t="s">
        <v>173</v>
      </c>
      <c r="AQ101" t="s">
        <v>174</v>
      </c>
      <c r="AR101" t="s">
        <v>175</v>
      </c>
      <c r="AS101" t="s">
        <v>176</v>
      </c>
    </row>
    <row r="102" spans="1:45" x14ac:dyDescent="0.25">
      <c r="A102" t="s">
        <v>308</v>
      </c>
      <c r="B102" t="s">
        <v>155</v>
      </c>
      <c r="C102" t="s">
        <v>156</v>
      </c>
      <c r="D102" t="s">
        <v>156</v>
      </c>
      <c r="E102" t="s">
        <v>157</v>
      </c>
      <c r="F102" t="s">
        <v>158</v>
      </c>
      <c r="G102" t="s">
        <v>156</v>
      </c>
      <c r="H102" t="s">
        <v>159</v>
      </c>
      <c r="I102" t="s">
        <v>177</v>
      </c>
      <c r="J102" t="s">
        <v>160</v>
      </c>
      <c r="K102" t="s">
        <v>161</v>
      </c>
      <c r="L102" t="s">
        <v>162</v>
      </c>
      <c r="M102" t="s">
        <v>309</v>
      </c>
      <c r="N102" t="s">
        <v>26</v>
      </c>
      <c r="O102" t="s">
        <v>307</v>
      </c>
      <c r="P102" t="s">
        <v>310</v>
      </c>
      <c r="Q102" t="s">
        <v>271</v>
      </c>
      <c r="R102" t="s">
        <v>167</v>
      </c>
      <c r="S102">
        <v>0</v>
      </c>
      <c r="T102">
        <v>0</v>
      </c>
      <c r="U102">
        <v>0</v>
      </c>
      <c r="V102">
        <v>861</v>
      </c>
      <c r="W102">
        <v>0</v>
      </c>
      <c r="X102">
        <v>0</v>
      </c>
      <c r="Y102">
        <v>0</v>
      </c>
      <c r="Z102">
        <v>0</v>
      </c>
      <c r="AA102" t="s">
        <v>307</v>
      </c>
      <c r="AB102">
        <v>0</v>
      </c>
      <c r="AC102" t="s">
        <v>307</v>
      </c>
      <c r="AD102" t="s">
        <v>307</v>
      </c>
      <c r="AE102">
        <v>0</v>
      </c>
      <c r="AF102">
        <v>1</v>
      </c>
      <c r="AG102">
        <v>0</v>
      </c>
      <c r="AH102">
        <v>0</v>
      </c>
      <c r="AI102">
        <v>0</v>
      </c>
      <c r="AJ102">
        <v>0</v>
      </c>
      <c r="AK102" t="s">
        <v>171</v>
      </c>
      <c r="AL102">
        <v>0</v>
      </c>
      <c r="AM102">
        <v>3</v>
      </c>
      <c r="AN102">
        <v>108</v>
      </c>
      <c r="AO102" t="s">
        <v>172</v>
      </c>
      <c r="AP102" t="s">
        <v>173</v>
      </c>
      <c r="AQ102" t="s">
        <v>174</v>
      </c>
      <c r="AR102" t="s">
        <v>175</v>
      </c>
      <c r="AS102" t="s">
        <v>176</v>
      </c>
    </row>
    <row r="103" spans="1:45" x14ac:dyDescent="0.25">
      <c r="A103" t="s">
        <v>308</v>
      </c>
      <c r="B103" t="s">
        <v>155</v>
      </c>
      <c r="C103" t="s">
        <v>156</v>
      </c>
      <c r="D103" t="s">
        <v>156</v>
      </c>
      <c r="E103" t="s">
        <v>157</v>
      </c>
      <c r="F103" t="s">
        <v>158</v>
      </c>
      <c r="G103" t="s">
        <v>192</v>
      </c>
      <c r="H103" t="s">
        <v>159</v>
      </c>
      <c r="I103" t="s">
        <v>193</v>
      </c>
      <c r="J103" t="s">
        <v>160</v>
      </c>
      <c r="K103" t="s">
        <v>161</v>
      </c>
      <c r="L103" t="s">
        <v>162</v>
      </c>
      <c r="M103" t="s">
        <v>309</v>
      </c>
      <c r="N103" t="s">
        <v>51</v>
      </c>
      <c r="O103" t="s">
        <v>307</v>
      </c>
      <c r="P103" t="s">
        <v>310</v>
      </c>
      <c r="Q103" t="s">
        <v>273</v>
      </c>
      <c r="R103" t="s">
        <v>167</v>
      </c>
      <c r="S103">
        <v>0</v>
      </c>
      <c r="T103">
        <v>0</v>
      </c>
      <c r="U103">
        <v>0</v>
      </c>
      <c r="V103">
        <v>287</v>
      </c>
      <c r="W103">
        <v>0</v>
      </c>
      <c r="X103">
        <v>0</v>
      </c>
      <c r="Y103">
        <v>0</v>
      </c>
      <c r="Z103">
        <v>0</v>
      </c>
      <c r="AA103" t="s">
        <v>307</v>
      </c>
      <c r="AB103">
        <v>0</v>
      </c>
      <c r="AC103" t="s">
        <v>307</v>
      </c>
      <c r="AD103" t="s">
        <v>307</v>
      </c>
      <c r="AE103">
        <v>0</v>
      </c>
      <c r="AF103">
        <v>1</v>
      </c>
      <c r="AG103">
        <v>0</v>
      </c>
      <c r="AH103">
        <v>0</v>
      </c>
      <c r="AI103">
        <v>0</v>
      </c>
      <c r="AJ103">
        <v>0</v>
      </c>
      <c r="AK103" t="s">
        <v>171</v>
      </c>
      <c r="AL103">
        <v>0</v>
      </c>
      <c r="AM103">
        <v>3</v>
      </c>
      <c r="AN103">
        <v>109</v>
      </c>
      <c r="AO103" t="s">
        <v>172</v>
      </c>
      <c r="AP103" t="s">
        <v>173</v>
      </c>
      <c r="AQ103" t="s">
        <v>174</v>
      </c>
      <c r="AR103" t="s">
        <v>175</v>
      </c>
      <c r="AS103" t="s">
        <v>176</v>
      </c>
    </row>
    <row r="104" spans="1:45" x14ac:dyDescent="0.25">
      <c r="A104" t="s">
        <v>308</v>
      </c>
      <c r="B104" t="s">
        <v>155</v>
      </c>
      <c r="C104" t="s">
        <v>156</v>
      </c>
      <c r="D104" t="s">
        <v>156</v>
      </c>
      <c r="E104" t="s">
        <v>157</v>
      </c>
      <c r="F104" t="s">
        <v>158</v>
      </c>
      <c r="G104" t="s">
        <v>156</v>
      </c>
      <c r="H104" t="s">
        <v>159</v>
      </c>
      <c r="I104" t="s">
        <v>177</v>
      </c>
      <c r="J104" t="s">
        <v>160</v>
      </c>
      <c r="K104" t="s">
        <v>161</v>
      </c>
      <c r="L104" t="s">
        <v>162</v>
      </c>
      <c r="M104" t="s">
        <v>309</v>
      </c>
      <c r="N104" t="s">
        <v>66</v>
      </c>
      <c r="O104" t="s">
        <v>307</v>
      </c>
      <c r="P104" t="s">
        <v>310</v>
      </c>
      <c r="Q104" t="s">
        <v>276</v>
      </c>
      <c r="R104" t="s">
        <v>167</v>
      </c>
      <c r="S104">
        <v>0</v>
      </c>
      <c r="T104">
        <v>0</v>
      </c>
      <c r="U104">
        <v>0</v>
      </c>
      <c r="V104">
        <v>717.5</v>
      </c>
      <c r="W104">
        <v>0</v>
      </c>
      <c r="X104">
        <v>0</v>
      </c>
      <c r="Y104">
        <v>0</v>
      </c>
      <c r="Z104">
        <v>0</v>
      </c>
      <c r="AA104" t="s">
        <v>307</v>
      </c>
      <c r="AB104">
        <v>0</v>
      </c>
      <c r="AC104" t="s">
        <v>307</v>
      </c>
      <c r="AD104" t="s">
        <v>307</v>
      </c>
      <c r="AE104">
        <v>0</v>
      </c>
      <c r="AF104">
        <v>1</v>
      </c>
      <c r="AG104">
        <v>0</v>
      </c>
      <c r="AH104">
        <v>0</v>
      </c>
      <c r="AI104">
        <v>0</v>
      </c>
      <c r="AJ104">
        <v>0</v>
      </c>
      <c r="AK104" t="s">
        <v>171</v>
      </c>
      <c r="AL104">
        <v>0</v>
      </c>
      <c r="AM104">
        <v>3</v>
      </c>
      <c r="AN104">
        <v>110</v>
      </c>
      <c r="AO104" t="s">
        <v>172</v>
      </c>
      <c r="AP104" t="s">
        <v>173</v>
      </c>
      <c r="AQ104" t="s">
        <v>174</v>
      </c>
      <c r="AR104" t="s">
        <v>175</v>
      </c>
      <c r="AS104" t="s">
        <v>176</v>
      </c>
    </row>
    <row r="105" spans="1:45" x14ac:dyDescent="0.25">
      <c r="A105" t="s">
        <v>308</v>
      </c>
      <c r="B105" t="s">
        <v>155</v>
      </c>
      <c r="C105" t="s">
        <v>156</v>
      </c>
      <c r="D105" t="s">
        <v>156</v>
      </c>
      <c r="E105" t="s">
        <v>157</v>
      </c>
      <c r="F105" t="s">
        <v>158</v>
      </c>
      <c r="G105" t="s">
        <v>156</v>
      </c>
      <c r="H105" t="s">
        <v>159</v>
      </c>
      <c r="I105" t="s">
        <v>177</v>
      </c>
      <c r="J105" t="s">
        <v>160</v>
      </c>
      <c r="K105" t="s">
        <v>161</v>
      </c>
      <c r="L105" t="s">
        <v>162</v>
      </c>
      <c r="M105" t="s">
        <v>309</v>
      </c>
      <c r="N105" t="s">
        <v>34</v>
      </c>
      <c r="O105" t="s">
        <v>307</v>
      </c>
      <c r="P105" t="s">
        <v>310</v>
      </c>
      <c r="Q105" t="s">
        <v>279</v>
      </c>
      <c r="R105" t="s">
        <v>167</v>
      </c>
      <c r="S105">
        <v>0</v>
      </c>
      <c r="T105">
        <v>0</v>
      </c>
      <c r="U105">
        <v>0</v>
      </c>
      <c r="V105">
        <v>875.35</v>
      </c>
      <c r="W105">
        <v>0</v>
      </c>
      <c r="X105">
        <v>0</v>
      </c>
      <c r="Y105">
        <v>0</v>
      </c>
      <c r="Z105">
        <v>0</v>
      </c>
      <c r="AA105" t="s">
        <v>307</v>
      </c>
      <c r="AB105">
        <v>0</v>
      </c>
      <c r="AC105" t="s">
        <v>307</v>
      </c>
      <c r="AD105" t="s">
        <v>307</v>
      </c>
      <c r="AE105">
        <v>0</v>
      </c>
      <c r="AF105">
        <v>1</v>
      </c>
      <c r="AG105">
        <v>0</v>
      </c>
      <c r="AH105">
        <v>0</v>
      </c>
      <c r="AI105">
        <v>0</v>
      </c>
      <c r="AJ105">
        <v>0</v>
      </c>
      <c r="AK105" t="s">
        <v>171</v>
      </c>
      <c r="AL105">
        <v>0</v>
      </c>
      <c r="AM105">
        <v>3</v>
      </c>
      <c r="AN105">
        <v>111</v>
      </c>
      <c r="AO105" t="s">
        <v>172</v>
      </c>
      <c r="AP105" t="s">
        <v>173</v>
      </c>
      <c r="AQ105" t="s">
        <v>174</v>
      </c>
      <c r="AR105" t="s">
        <v>175</v>
      </c>
      <c r="AS105" t="s">
        <v>176</v>
      </c>
    </row>
    <row r="106" spans="1:45" x14ac:dyDescent="0.25">
      <c r="A106" t="s">
        <v>308</v>
      </c>
      <c r="B106" t="s">
        <v>155</v>
      </c>
      <c r="C106" t="s">
        <v>156</v>
      </c>
      <c r="D106" t="s">
        <v>156</v>
      </c>
      <c r="E106" t="s">
        <v>157</v>
      </c>
      <c r="F106" t="s">
        <v>158</v>
      </c>
      <c r="G106" t="s">
        <v>156</v>
      </c>
      <c r="H106" t="s">
        <v>159</v>
      </c>
      <c r="I106" t="s">
        <v>177</v>
      </c>
      <c r="J106" t="s">
        <v>160</v>
      </c>
      <c r="K106" t="s">
        <v>161</v>
      </c>
      <c r="L106" t="s">
        <v>162</v>
      </c>
      <c r="M106" t="s">
        <v>309</v>
      </c>
      <c r="N106" t="s">
        <v>57</v>
      </c>
      <c r="O106" t="s">
        <v>307</v>
      </c>
      <c r="P106" t="s">
        <v>310</v>
      </c>
      <c r="Q106" t="s">
        <v>283</v>
      </c>
      <c r="R106" t="s">
        <v>167</v>
      </c>
      <c r="S106">
        <v>0</v>
      </c>
      <c r="T106">
        <v>0</v>
      </c>
      <c r="U106">
        <v>0</v>
      </c>
      <c r="V106">
        <v>430.5</v>
      </c>
      <c r="W106">
        <v>0</v>
      </c>
      <c r="X106">
        <v>0</v>
      </c>
      <c r="Y106">
        <v>0</v>
      </c>
      <c r="Z106">
        <v>0</v>
      </c>
      <c r="AA106" t="s">
        <v>307</v>
      </c>
      <c r="AB106">
        <v>0</v>
      </c>
      <c r="AC106" t="s">
        <v>307</v>
      </c>
      <c r="AD106" t="s">
        <v>307</v>
      </c>
      <c r="AE106">
        <v>0</v>
      </c>
      <c r="AF106">
        <v>1</v>
      </c>
      <c r="AG106">
        <v>0</v>
      </c>
      <c r="AH106">
        <v>0</v>
      </c>
      <c r="AI106">
        <v>0</v>
      </c>
      <c r="AJ106">
        <v>0</v>
      </c>
      <c r="AK106" t="s">
        <v>171</v>
      </c>
      <c r="AL106">
        <v>0</v>
      </c>
      <c r="AM106">
        <v>3</v>
      </c>
      <c r="AN106">
        <v>112</v>
      </c>
      <c r="AO106" t="s">
        <v>172</v>
      </c>
      <c r="AP106" t="s">
        <v>173</v>
      </c>
      <c r="AQ106" t="s">
        <v>174</v>
      </c>
      <c r="AR106" t="s">
        <v>175</v>
      </c>
      <c r="AS106" t="s">
        <v>176</v>
      </c>
    </row>
    <row r="107" spans="1:45" x14ac:dyDescent="0.25">
      <c r="A107" t="s">
        <v>308</v>
      </c>
      <c r="B107" t="s">
        <v>155</v>
      </c>
      <c r="C107" t="s">
        <v>156</v>
      </c>
      <c r="D107" t="s">
        <v>156</v>
      </c>
      <c r="E107" t="s">
        <v>157</v>
      </c>
      <c r="F107" t="s">
        <v>158</v>
      </c>
      <c r="G107" t="s">
        <v>156</v>
      </c>
      <c r="H107" t="s">
        <v>159</v>
      </c>
      <c r="I107" t="s">
        <v>177</v>
      </c>
      <c r="J107" t="s">
        <v>160</v>
      </c>
      <c r="K107" t="s">
        <v>161</v>
      </c>
      <c r="L107" t="s">
        <v>162</v>
      </c>
      <c r="M107" t="s">
        <v>311</v>
      </c>
      <c r="N107" t="s">
        <v>57</v>
      </c>
      <c r="O107" t="s">
        <v>307</v>
      </c>
      <c r="P107" t="s">
        <v>312</v>
      </c>
      <c r="Q107" t="s">
        <v>283</v>
      </c>
      <c r="R107" t="s">
        <v>167</v>
      </c>
      <c r="S107">
        <v>0</v>
      </c>
      <c r="T107">
        <v>0</v>
      </c>
      <c r="U107">
        <v>0</v>
      </c>
      <c r="V107">
        <v>1148.32</v>
      </c>
      <c r="W107">
        <v>0</v>
      </c>
      <c r="X107">
        <v>0</v>
      </c>
      <c r="Y107">
        <v>0</v>
      </c>
      <c r="Z107">
        <v>0</v>
      </c>
      <c r="AA107" t="s">
        <v>307</v>
      </c>
      <c r="AB107">
        <v>0</v>
      </c>
      <c r="AC107" t="s">
        <v>307</v>
      </c>
      <c r="AD107" t="s">
        <v>307</v>
      </c>
      <c r="AE107">
        <v>0</v>
      </c>
      <c r="AF107">
        <v>1</v>
      </c>
      <c r="AG107">
        <v>0</v>
      </c>
      <c r="AH107">
        <v>0</v>
      </c>
      <c r="AI107">
        <v>0</v>
      </c>
      <c r="AJ107">
        <v>0</v>
      </c>
      <c r="AK107" t="s">
        <v>171</v>
      </c>
      <c r="AL107">
        <v>0</v>
      </c>
      <c r="AM107">
        <v>3</v>
      </c>
      <c r="AN107">
        <v>113</v>
      </c>
      <c r="AO107" t="s">
        <v>172</v>
      </c>
      <c r="AP107" t="s">
        <v>173</v>
      </c>
      <c r="AQ107" t="s">
        <v>174</v>
      </c>
      <c r="AR107" t="s">
        <v>175</v>
      </c>
      <c r="AS107" t="s">
        <v>176</v>
      </c>
    </row>
    <row r="108" spans="1:45" x14ac:dyDescent="0.25">
      <c r="A108" t="s">
        <v>308</v>
      </c>
      <c r="B108" t="s">
        <v>155</v>
      </c>
      <c r="C108" t="s">
        <v>156</v>
      </c>
      <c r="D108" t="s">
        <v>156</v>
      </c>
      <c r="E108" t="s">
        <v>157</v>
      </c>
      <c r="F108" t="s">
        <v>158</v>
      </c>
      <c r="G108" t="s">
        <v>156</v>
      </c>
      <c r="H108" t="s">
        <v>159</v>
      </c>
      <c r="I108" t="s">
        <v>177</v>
      </c>
      <c r="J108" t="s">
        <v>160</v>
      </c>
      <c r="K108" t="s">
        <v>161</v>
      </c>
      <c r="L108" t="s">
        <v>162</v>
      </c>
      <c r="M108" t="s">
        <v>311</v>
      </c>
      <c r="N108" t="s">
        <v>66</v>
      </c>
      <c r="O108" t="s">
        <v>307</v>
      </c>
      <c r="P108" t="s">
        <v>312</v>
      </c>
      <c r="Q108" t="s">
        <v>276</v>
      </c>
      <c r="R108" t="s">
        <v>167</v>
      </c>
      <c r="S108">
        <v>0</v>
      </c>
      <c r="T108">
        <v>0</v>
      </c>
      <c r="U108">
        <v>0</v>
      </c>
      <c r="V108">
        <v>5880.7</v>
      </c>
      <c r="W108">
        <v>0</v>
      </c>
      <c r="X108">
        <v>0</v>
      </c>
      <c r="Y108">
        <v>0</v>
      </c>
      <c r="Z108">
        <v>0</v>
      </c>
      <c r="AA108" t="s">
        <v>307</v>
      </c>
      <c r="AB108">
        <v>0</v>
      </c>
      <c r="AC108" t="s">
        <v>307</v>
      </c>
      <c r="AD108" t="s">
        <v>307</v>
      </c>
      <c r="AE108">
        <v>0</v>
      </c>
      <c r="AF108">
        <v>1</v>
      </c>
      <c r="AG108">
        <v>0</v>
      </c>
      <c r="AH108">
        <v>0</v>
      </c>
      <c r="AI108">
        <v>0</v>
      </c>
      <c r="AJ108">
        <v>0</v>
      </c>
      <c r="AK108" t="s">
        <v>171</v>
      </c>
      <c r="AL108">
        <v>0</v>
      </c>
      <c r="AM108">
        <v>3</v>
      </c>
      <c r="AN108">
        <v>114</v>
      </c>
      <c r="AO108" t="s">
        <v>172</v>
      </c>
      <c r="AP108" t="s">
        <v>173</v>
      </c>
      <c r="AQ108" t="s">
        <v>174</v>
      </c>
      <c r="AR108" t="s">
        <v>175</v>
      </c>
      <c r="AS108" t="s">
        <v>176</v>
      </c>
    </row>
    <row r="109" spans="1:45" x14ac:dyDescent="0.25">
      <c r="A109" t="s">
        <v>308</v>
      </c>
      <c r="B109" t="s">
        <v>155</v>
      </c>
      <c r="C109" t="s">
        <v>156</v>
      </c>
      <c r="D109" t="s">
        <v>156</v>
      </c>
      <c r="E109" t="s">
        <v>157</v>
      </c>
      <c r="F109" t="s">
        <v>158</v>
      </c>
      <c r="G109" t="s">
        <v>156</v>
      </c>
      <c r="H109" t="s">
        <v>159</v>
      </c>
      <c r="I109" t="s">
        <v>177</v>
      </c>
      <c r="J109" t="s">
        <v>160</v>
      </c>
      <c r="K109" t="s">
        <v>161</v>
      </c>
      <c r="L109" t="s">
        <v>162</v>
      </c>
      <c r="M109" t="s">
        <v>311</v>
      </c>
      <c r="N109" t="s">
        <v>34</v>
      </c>
      <c r="O109" t="s">
        <v>307</v>
      </c>
      <c r="P109" t="s">
        <v>312</v>
      </c>
      <c r="Q109" t="s">
        <v>279</v>
      </c>
      <c r="R109" t="s">
        <v>167</v>
      </c>
      <c r="S109">
        <v>0</v>
      </c>
      <c r="T109">
        <v>0</v>
      </c>
      <c r="U109">
        <v>0</v>
      </c>
      <c r="V109">
        <v>7174.43</v>
      </c>
      <c r="W109">
        <v>0</v>
      </c>
      <c r="X109">
        <v>0</v>
      </c>
      <c r="Y109">
        <v>0</v>
      </c>
      <c r="Z109">
        <v>0</v>
      </c>
      <c r="AA109" t="s">
        <v>307</v>
      </c>
      <c r="AB109">
        <v>0</v>
      </c>
      <c r="AC109" t="s">
        <v>307</v>
      </c>
      <c r="AD109" t="s">
        <v>307</v>
      </c>
      <c r="AE109">
        <v>0</v>
      </c>
      <c r="AF109">
        <v>1</v>
      </c>
      <c r="AG109">
        <v>0</v>
      </c>
      <c r="AH109">
        <v>0</v>
      </c>
      <c r="AI109">
        <v>0</v>
      </c>
      <c r="AJ109">
        <v>0</v>
      </c>
      <c r="AK109" t="s">
        <v>171</v>
      </c>
      <c r="AL109">
        <v>0</v>
      </c>
      <c r="AM109">
        <v>3</v>
      </c>
      <c r="AN109">
        <v>115</v>
      </c>
      <c r="AO109" t="s">
        <v>172</v>
      </c>
      <c r="AP109" t="s">
        <v>173</v>
      </c>
      <c r="AQ109" t="s">
        <v>174</v>
      </c>
      <c r="AR109" t="s">
        <v>175</v>
      </c>
      <c r="AS109" t="s">
        <v>176</v>
      </c>
    </row>
    <row r="110" spans="1:45" x14ac:dyDescent="0.25">
      <c r="A110" t="s">
        <v>308</v>
      </c>
      <c r="B110" t="s">
        <v>155</v>
      </c>
      <c r="C110" t="s">
        <v>156</v>
      </c>
      <c r="D110" t="s">
        <v>156</v>
      </c>
      <c r="E110" t="s">
        <v>157</v>
      </c>
      <c r="F110" t="s">
        <v>158</v>
      </c>
      <c r="G110" t="s">
        <v>192</v>
      </c>
      <c r="H110" t="s">
        <v>159</v>
      </c>
      <c r="I110" t="s">
        <v>193</v>
      </c>
      <c r="J110" t="s">
        <v>160</v>
      </c>
      <c r="K110" t="s">
        <v>161</v>
      </c>
      <c r="L110" t="s">
        <v>162</v>
      </c>
      <c r="M110" t="s">
        <v>313</v>
      </c>
      <c r="N110" t="s">
        <v>30</v>
      </c>
      <c r="O110" t="s">
        <v>307</v>
      </c>
      <c r="P110" t="s">
        <v>314</v>
      </c>
      <c r="Q110" t="s">
        <v>195</v>
      </c>
      <c r="R110" t="s">
        <v>167</v>
      </c>
      <c r="S110">
        <v>0</v>
      </c>
      <c r="T110">
        <v>0</v>
      </c>
      <c r="U110">
        <v>0</v>
      </c>
      <c r="V110">
        <v>979.67</v>
      </c>
      <c r="W110">
        <v>0</v>
      </c>
      <c r="X110">
        <v>0</v>
      </c>
      <c r="Y110">
        <v>0</v>
      </c>
      <c r="Z110">
        <v>0</v>
      </c>
      <c r="AA110" t="s">
        <v>307</v>
      </c>
      <c r="AB110">
        <v>0</v>
      </c>
      <c r="AC110" t="s">
        <v>307</v>
      </c>
      <c r="AD110" t="s">
        <v>307</v>
      </c>
      <c r="AE110">
        <v>0</v>
      </c>
      <c r="AF110">
        <v>1</v>
      </c>
      <c r="AG110">
        <v>0</v>
      </c>
      <c r="AH110">
        <v>0</v>
      </c>
      <c r="AI110">
        <v>0</v>
      </c>
      <c r="AJ110">
        <v>0</v>
      </c>
      <c r="AK110" t="s">
        <v>171</v>
      </c>
      <c r="AL110">
        <v>0</v>
      </c>
      <c r="AM110">
        <v>3</v>
      </c>
      <c r="AN110">
        <v>116</v>
      </c>
      <c r="AO110" t="s">
        <v>172</v>
      </c>
      <c r="AP110" t="s">
        <v>173</v>
      </c>
      <c r="AQ110" t="s">
        <v>174</v>
      </c>
      <c r="AR110" t="s">
        <v>175</v>
      </c>
      <c r="AS110" t="s">
        <v>176</v>
      </c>
    </row>
    <row r="111" spans="1:45" x14ac:dyDescent="0.25">
      <c r="A111" t="s">
        <v>308</v>
      </c>
      <c r="B111" t="s">
        <v>155</v>
      </c>
      <c r="C111" t="s">
        <v>156</v>
      </c>
      <c r="D111" t="s">
        <v>156</v>
      </c>
      <c r="E111" t="s">
        <v>157</v>
      </c>
      <c r="F111" t="s">
        <v>158</v>
      </c>
      <c r="G111" t="s">
        <v>156</v>
      </c>
      <c r="H111" t="s">
        <v>159</v>
      </c>
      <c r="I111" t="s">
        <v>177</v>
      </c>
      <c r="J111" t="s">
        <v>160</v>
      </c>
      <c r="K111" t="s">
        <v>161</v>
      </c>
      <c r="L111" t="s">
        <v>162</v>
      </c>
      <c r="M111" t="s">
        <v>313</v>
      </c>
      <c r="N111" t="s">
        <v>40</v>
      </c>
      <c r="O111" t="s">
        <v>307</v>
      </c>
      <c r="P111" t="s">
        <v>314</v>
      </c>
      <c r="Q111" t="s">
        <v>198</v>
      </c>
      <c r="R111" t="s">
        <v>167</v>
      </c>
      <c r="S111">
        <v>0</v>
      </c>
      <c r="T111">
        <v>0</v>
      </c>
      <c r="U111">
        <v>0</v>
      </c>
      <c r="V111">
        <v>1064</v>
      </c>
      <c r="W111">
        <v>0</v>
      </c>
      <c r="X111">
        <v>0</v>
      </c>
      <c r="Y111">
        <v>0</v>
      </c>
      <c r="Z111">
        <v>0</v>
      </c>
      <c r="AA111" t="s">
        <v>307</v>
      </c>
      <c r="AB111">
        <v>0</v>
      </c>
      <c r="AC111" t="s">
        <v>307</v>
      </c>
      <c r="AD111" t="s">
        <v>307</v>
      </c>
      <c r="AE111">
        <v>0</v>
      </c>
      <c r="AF111">
        <v>1</v>
      </c>
      <c r="AG111">
        <v>0</v>
      </c>
      <c r="AH111">
        <v>0</v>
      </c>
      <c r="AI111">
        <v>0</v>
      </c>
      <c r="AJ111">
        <v>0</v>
      </c>
      <c r="AK111" t="s">
        <v>171</v>
      </c>
      <c r="AL111">
        <v>0</v>
      </c>
      <c r="AM111">
        <v>3</v>
      </c>
      <c r="AN111">
        <v>117</v>
      </c>
      <c r="AO111" t="s">
        <v>172</v>
      </c>
      <c r="AP111" t="s">
        <v>173</v>
      </c>
      <c r="AQ111" t="s">
        <v>174</v>
      </c>
      <c r="AR111" t="s">
        <v>175</v>
      </c>
      <c r="AS111" t="s">
        <v>176</v>
      </c>
    </row>
    <row r="112" spans="1:45" x14ac:dyDescent="0.25">
      <c r="A112" t="s">
        <v>308</v>
      </c>
      <c r="B112" t="s">
        <v>155</v>
      </c>
      <c r="C112" t="s">
        <v>156</v>
      </c>
      <c r="D112" t="s">
        <v>156</v>
      </c>
      <c r="E112" t="s">
        <v>157</v>
      </c>
      <c r="F112" t="s">
        <v>158</v>
      </c>
      <c r="G112" t="s">
        <v>156</v>
      </c>
      <c r="H112" t="s">
        <v>159</v>
      </c>
      <c r="I112" t="s">
        <v>177</v>
      </c>
      <c r="J112" t="s">
        <v>160</v>
      </c>
      <c r="K112" t="s">
        <v>161</v>
      </c>
      <c r="L112" t="s">
        <v>162</v>
      </c>
      <c r="M112" t="s">
        <v>313</v>
      </c>
      <c r="N112" t="s">
        <v>42</v>
      </c>
      <c r="O112" t="s">
        <v>307</v>
      </c>
      <c r="P112" t="s">
        <v>314</v>
      </c>
      <c r="Q112" t="s">
        <v>201</v>
      </c>
      <c r="R112" t="s">
        <v>167</v>
      </c>
      <c r="S112">
        <v>0</v>
      </c>
      <c r="T112">
        <v>0</v>
      </c>
      <c r="U112">
        <v>0</v>
      </c>
      <c r="V112">
        <v>1155.2</v>
      </c>
      <c r="W112">
        <v>0</v>
      </c>
      <c r="X112">
        <v>0</v>
      </c>
      <c r="Y112">
        <v>0</v>
      </c>
      <c r="Z112">
        <v>0</v>
      </c>
      <c r="AA112" t="s">
        <v>307</v>
      </c>
      <c r="AB112">
        <v>0</v>
      </c>
      <c r="AC112" t="s">
        <v>307</v>
      </c>
      <c r="AD112" t="s">
        <v>307</v>
      </c>
      <c r="AE112">
        <v>0</v>
      </c>
      <c r="AF112">
        <v>1</v>
      </c>
      <c r="AG112">
        <v>0</v>
      </c>
      <c r="AH112">
        <v>0</v>
      </c>
      <c r="AI112">
        <v>0</v>
      </c>
      <c r="AJ112">
        <v>0</v>
      </c>
      <c r="AK112" t="s">
        <v>171</v>
      </c>
      <c r="AL112">
        <v>0</v>
      </c>
      <c r="AM112">
        <v>3</v>
      </c>
      <c r="AN112">
        <v>118</v>
      </c>
      <c r="AO112" t="s">
        <v>172</v>
      </c>
      <c r="AP112" t="s">
        <v>173</v>
      </c>
      <c r="AQ112" t="s">
        <v>174</v>
      </c>
      <c r="AR112" t="s">
        <v>175</v>
      </c>
      <c r="AS112" t="s">
        <v>176</v>
      </c>
    </row>
    <row r="113" spans="1:45" x14ac:dyDescent="0.25">
      <c r="A113" t="s">
        <v>308</v>
      </c>
      <c r="B113" t="s">
        <v>155</v>
      </c>
      <c r="C113" t="s">
        <v>156</v>
      </c>
      <c r="D113" t="s">
        <v>156</v>
      </c>
      <c r="E113" t="s">
        <v>157</v>
      </c>
      <c r="F113" t="s">
        <v>158</v>
      </c>
      <c r="G113" t="s">
        <v>156</v>
      </c>
      <c r="H113" t="s">
        <v>159</v>
      </c>
      <c r="I113" t="s">
        <v>177</v>
      </c>
      <c r="J113" t="s">
        <v>160</v>
      </c>
      <c r="K113" t="s">
        <v>161</v>
      </c>
      <c r="L113" t="s">
        <v>162</v>
      </c>
      <c r="M113" t="s">
        <v>313</v>
      </c>
      <c r="N113" t="s">
        <v>47</v>
      </c>
      <c r="O113" t="s">
        <v>307</v>
      </c>
      <c r="P113" t="s">
        <v>314</v>
      </c>
      <c r="Q113" t="s">
        <v>204</v>
      </c>
      <c r="R113" t="s">
        <v>167</v>
      </c>
      <c r="S113">
        <v>0</v>
      </c>
      <c r="T113">
        <v>0</v>
      </c>
      <c r="U113">
        <v>0</v>
      </c>
      <c r="V113">
        <v>1162.8</v>
      </c>
      <c r="W113">
        <v>0</v>
      </c>
      <c r="X113">
        <v>0</v>
      </c>
      <c r="Y113">
        <v>0</v>
      </c>
      <c r="Z113">
        <v>0</v>
      </c>
      <c r="AA113" t="s">
        <v>307</v>
      </c>
      <c r="AB113">
        <v>0</v>
      </c>
      <c r="AC113" t="s">
        <v>307</v>
      </c>
      <c r="AD113" t="s">
        <v>307</v>
      </c>
      <c r="AE113">
        <v>0</v>
      </c>
      <c r="AF113">
        <v>1</v>
      </c>
      <c r="AG113">
        <v>0</v>
      </c>
      <c r="AH113">
        <v>0</v>
      </c>
      <c r="AI113">
        <v>0</v>
      </c>
      <c r="AJ113">
        <v>0</v>
      </c>
      <c r="AK113" t="s">
        <v>171</v>
      </c>
      <c r="AL113">
        <v>0</v>
      </c>
      <c r="AM113">
        <v>3</v>
      </c>
      <c r="AN113">
        <v>119</v>
      </c>
      <c r="AO113" t="s">
        <v>172</v>
      </c>
      <c r="AP113" t="s">
        <v>173</v>
      </c>
      <c r="AQ113" t="s">
        <v>174</v>
      </c>
      <c r="AR113" t="s">
        <v>175</v>
      </c>
      <c r="AS113" t="s">
        <v>176</v>
      </c>
    </row>
    <row r="114" spans="1:45" x14ac:dyDescent="0.25">
      <c r="A114" t="s">
        <v>308</v>
      </c>
      <c r="B114" t="s">
        <v>155</v>
      </c>
      <c r="C114" t="s">
        <v>156</v>
      </c>
      <c r="D114" t="s">
        <v>156</v>
      </c>
      <c r="E114" t="s">
        <v>157</v>
      </c>
      <c r="F114" t="s">
        <v>158</v>
      </c>
      <c r="G114" t="s">
        <v>156</v>
      </c>
      <c r="H114" t="s">
        <v>159</v>
      </c>
      <c r="I114" t="s">
        <v>177</v>
      </c>
      <c r="J114" t="s">
        <v>160</v>
      </c>
      <c r="K114" t="s">
        <v>161</v>
      </c>
      <c r="L114" t="s">
        <v>162</v>
      </c>
      <c r="M114" t="s">
        <v>313</v>
      </c>
      <c r="N114" t="s">
        <v>37</v>
      </c>
      <c r="O114" t="s">
        <v>307</v>
      </c>
      <c r="P114" t="s">
        <v>314</v>
      </c>
      <c r="Q114" t="s">
        <v>212</v>
      </c>
      <c r="R114" t="s">
        <v>167</v>
      </c>
      <c r="S114">
        <v>0</v>
      </c>
      <c r="T114">
        <v>0</v>
      </c>
      <c r="U114">
        <v>0</v>
      </c>
      <c r="V114">
        <v>760</v>
      </c>
      <c r="W114">
        <v>0</v>
      </c>
      <c r="X114">
        <v>0</v>
      </c>
      <c r="Y114">
        <v>0</v>
      </c>
      <c r="Z114">
        <v>0</v>
      </c>
      <c r="AA114" t="s">
        <v>307</v>
      </c>
      <c r="AB114">
        <v>0</v>
      </c>
      <c r="AC114" t="s">
        <v>307</v>
      </c>
      <c r="AD114" t="s">
        <v>307</v>
      </c>
      <c r="AE114">
        <v>0</v>
      </c>
      <c r="AF114">
        <v>1</v>
      </c>
      <c r="AG114">
        <v>0</v>
      </c>
      <c r="AH114">
        <v>0</v>
      </c>
      <c r="AI114">
        <v>0</v>
      </c>
      <c r="AJ114">
        <v>0</v>
      </c>
      <c r="AK114" t="s">
        <v>171</v>
      </c>
      <c r="AL114">
        <v>0</v>
      </c>
      <c r="AM114">
        <v>3</v>
      </c>
      <c r="AN114">
        <v>120</v>
      </c>
      <c r="AO114" t="s">
        <v>172</v>
      </c>
      <c r="AP114" t="s">
        <v>173</v>
      </c>
      <c r="AQ114" t="s">
        <v>174</v>
      </c>
      <c r="AR114" t="s">
        <v>175</v>
      </c>
      <c r="AS114" t="s">
        <v>176</v>
      </c>
    </row>
    <row r="115" spans="1:45" x14ac:dyDescent="0.25">
      <c r="A115" t="s">
        <v>308</v>
      </c>
      <c r="B115" t="s">
        <v>155</v>
      </c>
      <c r="C115" t="s">
        <v>156</v>
      </c>
      <c r="D115" t="s">
        <v>156</v>
      </c>
      <c r="E115" t="s">
        <v>157</v>
      </c>
      <c r="F115" t="s">
        <v>158</v>
      </c>
      <c r="G115" t="s">
        <v>156</v>
      </c>
      <c r="H115" t="s">
        <v>159</v>
      </c>
      <c r="I115" t="s">
        <v>177</v>
      </c>
      <c r="J115" t="s">
        <v>160</v>
      </c>
      <c r="K115" t="s">
        <v>161</v>
      </c>
      <c r="L115" t="s">
        <v>162</v>
      </c>
      <c r="M115" t="s">
        <v>313</v>
      </c>
      <c r="N115" t="s">
        <v>52</v>
      </c>
      <c r="O115" t="s">
        <v>307</v>
      </c>
      <c r="P115" t="s">
        <v>314</v>
      </c>
      <c r="Q115" t="s">
        <v>215</v>
      </c>
      <c r="R115" t="s">
        <v>167</v>
      </c>
      <c r="S115">
        <v>0</v>
      </c>
      <c r="T115">
        <v>0</v>
      </c>
      <c r="U115">
        <v>0</v>
      </c>
      <c r="V115">
        <v>456</v>
      </c>
      <c r="W115">
        <v>0</v>
      </c>
      <c r="X115">
        <v>0</v>
      </c>
      <c r="Y115">
        <v>0</v>
      </c>
      <c r="Z115">
        <v>0</v>
      </c>
      <c r="AA115" t="s">
        <v>307</v>
      </c>
      <c r="AB115">
        <v>0</v>
      </c>
      <c r="AC115" t="s">
        <v>307</v>
      </c>
      <c r="AD115" t="s">
        <v>307</v>
      </c>
      <c r="AE115">
        <v>0</v>
      </c>
      <c r="AF115">
        <v>1</v>
      </c>
      <c r="AG115">
        <v>0</v>
      </c>
      <c r="AH115">
        <v>0</v>
      </c>
      <c r="AI115">
        <v>0</v>
      </c>
      <c r="AJ115">
        <v>0</v>
      </c>
      <c r="AK115" t="s">
        <v>171</v>
      </c>
      <c r="AL115">
        <v>0</v>
      </c>
      <c r="AM115">
        <v>3</v>
      </c>
      <c r="AN115">
        <v>121</v>
      </c>
      <c r="AO115" t="s">
        <v>172</v>
      </c>
      <c r="AP115" t="s">
        <v>173</v>
      </c>
      <c r="AQ115" t="s">
        <v>174</v>
      </c>
      <c r="AR115" t="s">
        <v>175</v>
      </c>
      <c r="AS115" t="s">
        <v>176</v>
      </c>
    </row>
    <row r="116" spans="1:45" x14ac:dyDescent="0.25">
      <c r="A116" t="s">
        <v>308</v>
      </c>
      <c r="B116" t="s">
        <v>155</v>
      </c>
      <c r="C116" t="s">
        <v>156</v>
      </c>
      <c r="D116" t="s">
        <v>156</v>
      </c>
      <c r="E116" t="s">
        <v>157</v>
      </c>
      <c r="F116" t="s">
        <v>158</v>
      </c>
      <c r="G116" t="s">
        <v>156</v>
      </c>
      <c r="H116" t="s">
        <v>159</v>
      </c>
      <c r="I116" t="s">
        <v>177</v>
      </c>
      <c r="J116" t="s">
        <v>160</v>
      </c>
      <c r="K116" t="s">
        <v>161</v>
      </c>
      <c r="L116" t="s">
        <v>162</v>
      </c>
      <c r="M116" t="s">
        <v>313</v>
      </c>
      <c r="N116" t="s">
        <v>53</v>
      </c>
      <c r="O116" t="s">
        <v>307</v>
      </c>
      <c r="P116" t="s">
        <v>314</v>
      </c>
      <c r="Q116" t="s">
        <v>218</v>
      </c>
      <c r="R116" t="s">
        <v>167</v>
      </c>
      <c r="S116">
        <v>0</v>
      </c>
      <c r="T116">
        <v>0</v>
      </c>
      <c r="U116">
        <v>0</v>
      </c>
      <c r="V116">
        <v>1368</v>
      </c>
      <c r="W116">
        <v>0</v>
      </c>
      <c r="X116">
        <v>0</v>
      </c>
      <c r="Y116">
        <v>0</v>
      </c>
      <c r="Z116">
        <v>0</v>
      </c>
      <c r="AA116" t="s">
        <v>307</v>
      </c>
      <c r="AB116">
        <v>0</v>
      </c>
      <c r="AC116" t="s">
        <v>307</v>
      </c>
      <c r="AD116" t="s">
        <v>307</v>
      </c>
      <c r="AE116">
        <v>0</v>
      </c>
      <c r="AF116">
        <v>1</v>
      </c>
      <c r="AG116">
        <v>0</v>
      </c>
      <c r="AH116">
        <v>0</v>
      </c>
      <c r="AI116">
        <v>0</v>
      </c>
      <c r="AJ116">
        <v>0</v>
      </c>
      <c r="AK116" t="s">
        <v>171</v>
      </c>
      <c r="AL116">
        <v>0</v>
      </c>
      <c r="AM116">
        <v>3</v>
      </c>
      <c r="AN116">
        <v>122</v>
      </c>
      <c r="AO116" t="s">
        <v>172</v>
      </c>
      <c r="AP116" t="s">
        <v>173</v>
      </c>
      <c r="AQ116" t="s">
        <v>174</v>
      </c>
      <c r="AR116" t="s">
        <v>175</v>
      </c>
      <c r="AS116" t="s">
        <v>176</v>
      </c>
    </row>
    <row r="117" spans="1:45" x14ac:dyDescent="0.25">
      <c r="A117" t="s">
        <v>308</v>
      </c>
      <c r="B117" t="s">
        <v>155</v>
      </c>
      <c r="C117" t="s">
        <v>156</v>
      </c>
      <c r="D117" t="s">
        <v>156</v>
      </c>
      <c r="E117" t="s">
        <v>157</v>
      </c>
      <c r="F117" t="s">
        <v>158</v>
      </c>
      <c r="G117" t="s">
        <v>156</v>
      </c>
      <c r="H117" t="s">
        <v>159</v>
      </c>
      <c r="I117" t="s">
        <v>177</v>
      </c>
      <c r="J117" t="s">
        <v>160</v>
      </c>
      <c r="K117" t="s">
        <v>161</v>
      </c>
      <c r="L117" t="s">
        <v>162</v>
      </c>
      <c r="M117" t="s">
        <v>313</v>
      </c>
      <c r="N117" t="s">
        <v>46</v>
      </c>
      <c r="O117" t="s">
        <v>307</v>
      </c>
      <c r="P117" t="s">
        <v>314</v>
      </c>
      <c r="Q117" t="s">
        <v>221</v>
      </c>
      <c r="R117" t="s">
        <v>167</v>
      </c>
      <c r="S117">
        <v>0</v>
      </c>
      <c r="T117">
        <v>0</v>
      </c>
      <c r="U117">
        <v>0</v>
      </c>
      <c r="V117">
        <v>760</v>
      </c>
      <c r="W117">
        <v>0</v>
      </c>
      <c r="X117">
        <v>0</v>
      </c>
      <c r="Y117">
        <v>0</v>
      </c>
      <c r="Z117">
        <v>0</v>
      </c>
      <c r="AA117" t="s">
        <v>307</v>
      </c>
      <c r="AB117">
        <v>0</v>
      </c>
      <c r="AC117" t="s">
        <v>307</v>
      </c>
      <c r="AD117" t="s">
        <v>307</v>
      </c>
      <c r="AE117">
        <v>0</v>
      </c>
      <c r="AF117">
        <v>1</v>
      </c>
      <c r="AG117">
        <v>0</v>
      </c>
      <c r="AH117">
        <v>0</v>
      </c>
      <c r="AI117">
        <v>0</v>
      </c>
      <c r="AJ117">
        <v>0</v>
      </c>
      <c r="AK117" t="s">
        <v>171</v>
      </c>
      <c r="AL117">
        <v>0</v>
      </c>
      <c r="AM117">
        <v>3</v>
      </c>
      <c r="AN117">
        <v>123</v>
      </c>
      <c r="AO117" t="s">
        <v>172</v>
      </c>
      <c r="AP117" t="s">
        <v>173</v>
      </c>
      <c r="AQ117" t="s">
        <v>174</v>
      </c>
      <c r="AR117" t="s">
        <v>175</v>
      </c>
      <c r="AS117" t="s">
        <v>176</v>
      </c>
    </row>
    <row r="118" spans="1:45" x14ac:dyDescent="0.25">
      <c r="A118" t="s">
        <v>308</v>
      </c>
      <c r="B118" t="s">
        <v>155</v>
      </c>
      <c r="C118" t="s">
        <v>156</v>
      </c>
      <c r="D118" t="s">
        <v>156</v>
      </c>
      <c r="E118" t="s">
        <v>157</v>
      </c>
      <c r="F118" t="s">
        <v>158</v>
      </c>
      <c r="G118" t="s">
        <v>156</v>
      </c>
      <c r="H118" t="s">
        <v>159</v>
      </c>
      <c r="I118" t="s">
        <v>177</v>
      </c>
      <c r="J118" t="s">
        <v>160</v>
      </c>
      <c r="K118" t="s">
        <v>161</v>
      </c>
      <c r="L118" t="s">
        <v>162</v>
      </c>
      <c r="M118" t="s">
        <v>313</v>
      </c>
      <c r="N118" t="s">
        <v>63</v>
      </c>
      <c r="O118" t="s">
        <v>307</v>
      </c>
      <c r="P118" t="s">
        <v>314</v>
      </c>
      <c r="Q118" t="s">
        <v>225</v>
      </c>
      <c r="R118" t="s">
        <v>167</v>
      </c>
      <c r="S118">
        <v>0</v>
      </c>
      <c r="T118">
        <v>0</v>
      </c>
      <c r="U118">
        <v>0</v>
      </c>
      <c r="V118">
        <v>561.49</v>
      </c>
      <c r="W118">
        <v>0</v>
      </c>
      <c r="X118">
        <v>0</v>
      </c>
      <c r="Y118">
        <v>0</v>
      </c>
      <c r="Z118">
        <v>0</v>
      </c>
      <c r="AA118" t="s">
        <v>307</v>
      </c>
      <c r="AB118">
        <v>0</v>
      </c>
      <c r="AC118" t="s">
        <v>307</v>
      </c>
      <c r="AD118" t="s">
        <v>307</v>
      </c>
      <c r="AE118">
        <v>0</v>
      </c>
      <c r="AF118">
        <v>1</v>
      </c>
      <c r="AG118">
        <v>0</v>
      </c>
      <c r="AH118">
        <v>0</v>
      </c>
      <c r="AI118">
        <v>0</v>
      </c>
      <c r="AJ118">
        <v>0</v>
      </c>
      <c r="AK118" t="s">
        <v>171</v>
      </c>
      <c r="AL118">
        <v>0</v>
      </c>
      <c r="AM118">
        <v>3</v>
      </c>
      <c r="AN118">
        <v>124</v>
      </c>
      <c r="AO118" t="s">
        <v>172</v>
      </c>
      <c r="AP118" t="s">
        <v>173</v>
      </c>
      <c r="AQ118" t="s">
        <v>174</v>
      </c>
      <c r="AR118" t="s">
        <v>175</v>
      </c>
      <c r="AS118" t="s">
        <v>176</v>
      </c>
    </row>
    <row r="119" spans="1:45" x14ac:dyDescent="0.25">
      <c r="A119" t="s">
        <v>308</v>
      </c>
      <c r="B119" t="s">
        <v>155</v>
      </c>
      <c r="C119" t="s">
        <v>156</v>
      </c>
      <c r="D119" t="s">
        <v>156</v>
      </c>
      <c r="E119" t="s">
        <v>157</v>
      </c>
      <c r="F119" t="s">
        <v>158</v>
      </c>
      <c r="G119" t="s">
        <v>156</v>
      </c>
      <c r="H119" t="s">
        <v>159</v>
      </c>
      <c r="I119" t="s">
        <v>177</v>
      </c>
      <c r="J119" t="s">
        <v>160</v>
      </c>
      <c r="K119" t="s">
        <v>161</v>
      </c>
      <c r="L119" t="s">
        <v>162</v>
      </c>
      <c r="M119" t="s">
        <v>313</v>
      </c>
      <c r="N119" t="s">
        <v>64</v>
      </c>
      <c r="O119" t="s">
        <v>307</v>
      </c>
      <c r="P119" t="s">
        <v>314</v>
      </c>
      <c r="Q119" t="s">
        <v>228</v>
      </c>
      <c r="R119" t="s">
        <v>167</v>
      </c>
      <c r="S119">
        <v>0</v>
      </c>
      <c r="T119">
        <v>0</v>
      </c>
      <c r="U119">
        <v>0</v>
      </c>
      <c r="V119">
        <v>319.2</v>
      </c>
      <c r="W119">
        <v>0</v>
      </c>
      <c r="X119">
        <v>0</v>
      </c>
      <c r="Y119">
        <v>0</v>
      </c>
      <c r="Z119">
        <v>0</v>
      </c>
      <c r="AA119" t="s">
        <v>307</v>
      </c>
      <c r="AB119">
        <v>0</v>
      </c>
      <c r="AC119" t="s">
        <v>307</v>
      </c>
      <c r="AD119" t="s">
        <v>307</v>
      </c>
      <c r="AE119">
        <v>0</v>
      </c>
      <c r="AF119">
        <v>1</v>
      </c>
      <c r="AG119">
        <v>0</v>
      </c>
      <c r="AH119">
        <v>0</v>
      </c>
      <c r="AI119">
        <v>0</v>
      </c>
      <c r="AJ119">
        <v>0</v>
      </c>
      <c r="AK119" t="s">
        <v>171</v>
      </c>
      <c r="AL119">
        <v>0</v>
      </c>
      <c r="AM119">
        <v>3</v>
      </c>
      <c r="AN119">
        <v>125</v>
      </c>
      <c r="AO119" t="s">
        <v>172</v>
      </c>
      <c r="AP119" t="s">
        <v>173</v>
      </c>
      <c r="AQ119" t="s">
        <v>174</v>
      </c>
      <c r="AR119" t="s">
        <v>175</v>
      </c>
      <c r="AS119" t="s">
        <v>176</v>
      </c>
    </row>
    <row r="120" spans="1:45" x14ac:dyDescent="0.25">
      <c r="A120" t="s">
        <v>308</v>
      </c>
      <c r="B120" t="s">
        <v>155</v>
      </c>
      <c r="C120" t="s">
        <v>156</v>
      </c>
      <c r="D120" t="s">
        <v>156</v>
      </c>
      <c r="E120" t="s">
        <v>157</v>
      </c>
      <c r="F120" t="s">
        <v>158</v>
      </c>
      <c r="G120" t="s">
        <v>156</v>
      </c>
      <c r="H120" t="s">
        <v>159</v>
      </c>
      <c r="I120" t="s">
        <v>177</v>
      </c>
      <c r="J120" t="s">
        <v>160</v>
      </c>
      <c r="K120" t="s">
        <v>161</v>
      </c>
      <c r="L120" t="s">
        <v>162</v>
      </c>
      <c r="M120" t="s">
        <v>313</v>
      </c>
      <c r="N120" t="s">
        <v>67</v>
      </c>
      <c r="O120" t="s">
        <v>307</v>
      </c>
      <c r="P120" t="s">
        <v>314</v>
      </c>
      <c r="Q120" t="s">
        <v>231</v>
      </c>
      <c r="R120" t="s">
        <v>167</v>
      </c>
      <c r="S120">
        <v>0</v>
      </c>
      <c r="T120">
        <v>0</v>
      </c>
      <c r="U120">
        <v>0</v>
      </c>
      <c r="V120">
        <v>410.4</v>
      </c>
      <c r="W120">
        <v>0</v>
      </c>
      <c r="X120">
        <v>0</v>
      </c>
      <c r="Y120">
        <v>0</v>
      </c>
      <c r="Z120">
        <v>0</v>
      </c>
      <c r="AA120" t="s">
        <v>307</v>
      </c>
      <c r="AB120">
        <v>0</v>
      </c>
      <c r="AC120" t="s">
        <v>307</v>
      </c>
      <c r="AD120" t="s">
        <v>307</v>
      </c>
      <c r="AE120">
        <v>0</v>
      </c>
      <c r="AF120">
        <v>1</v>
      </c>
      <c r="AG120">
        <v>0</v>
      </c>
      <c r="AH120">
        <v>0</v>
      </c>
      <c r="AI120">
        <v>0</v>
      </c>
      <c r="AJ120">
        <v>0</v>
      </c>
      <c r="AK120" t="s">
        <v>171</v>
      </c>
      <c r="AL120">
        <v>0</v>
      </c>
      <c r="AM120">
        <v>3</v>
      </c>
      <c r="AN120">
        <v>126</v>
      </c>
      <c r="AO120" t="s">
        <v>172</v>
      </c>
      <c r="AP120" t="s">
        <v>173</v>
      </c>
      <c r="AQ120" t="s">
        <v>174</v>
      </c>
      <c r="AR120" t="s">
        <v>175</v>
      </c>
      <c r="AS120" t="s">
        <v>176</v>
      </c>
    </row>
    <row r="121" spans="1:45" x14ac:dyDescent="0.25">
      <c r="A121" t="s">
        <v>308</v>
      </c>
      <c r="B121" t="s">
        <v>155</v>
      </c>
      <c r="C121" t="s">
        <v>156</v>
      </c>
      <c r="D121" t="s">
        <v>156</v>
      </c>
      <c r="E121" t="s">
        <v>157</v>
      </c>
      <c r="F121" t="s">
        <v>158</v>
      </c>
      <c r="G121" t="s">
        <v>156</v>
      </c>
      <c r="H121" t="s">
        <v>159</v>
      </c>
      <c r="I121" t="s">
        <v>177</v>
      </c>
      <c r="J121" t="s">
        <v>160</v>
      </c>
      <c r="K121" t="s">
        <v>161</v>
      </c>
      <c r="L121" t="s">
        <v>162</v>
      </c>
      <c r="M121" t="s">
        <v>313</v>
      </c>
      <c r="N121" t="s">
        <v>69</v>
      </c>
      <c r="O121" t="s">
        <v>307</v>
      </c>
      <c r="P121" t="s">
        <v>314</v>
      </c>
      <c r="Q121" t="s">
        <v>234</v>
      </c>
      <c r="R121" t="s">
        <v>167</v>
      </c>
      <c r="S121">
        <v>0</v>
      </c>
      <c r="T121">
        <v>0</v>
      </c>
      <c r="U121">
        <v>0</v>
      </c>
      <c r="V121">
        <v>608</v>
      </c>
      <c r="W121">
        <v>0</v>
      </c>
      <c r="X121">
        <v>0</v>
      </c>
      <c r="Y121">
        <v>0</v>
      </c>
      <c r="Z121">
        <v>0</v>
      </c>
      <c r="AA121" t="s">
        <v>307</v>
      </c>
      <c r="AB121">
        <v>0</v>
      </c>
      <c r="AC121" t="s">
        <v>307</v>
      </c>
      <c r="AD121" t="s">
        <v>307</v>
      </c>
      <c r="AE121">
        <v>0</v>
      </c>
      <c r="AF121">
        <v>1</v>
      </c>
      <c r="AG121">
        <v>0</v>
      </c>
      <c r="AH121">
        <v>0</v>
      </c>
      <c r="AI121">
        <v>0</v>
      </c>
      <c r="AJ121">
        <v>0</v>
      </c>
      <c r="AK121" t="s">
        <v>171</v>
      </c>
      <c r="AL121">
        <v>0</v>
      </c>
      <c r="AM121">
        <v>3</v>
      </c>
      <c r="AN121">
        <v>127</v>
      </c>
      <c r="AO121" t="s">
        <v>172</v>
      </c>
      <c r="AP121" t="s">
        <v>173</v>
      </c>
      <c r="AQ121" t="s">
        <v>174</v>
      </c>
      <c r="AR121" t="s">
        <v>175</v>
      </c>
      <c r="AS121" t="s">
        <v>176</v>
      </c>
    </row>
    <row r="122" spans="1:45" x14ac:dyDescent="0.25">
      <c r="A122" t="s">
        <v>308</v>
      </c>
      <c r="B122" t="s">
        <v>155</v>
      </c>
      <c r="C122" t="s">
        <v>156</v>
      </c>
      <c r="D122" t="s">
        <v>156</v>
      </c>
      <c r="E122" t="s">
        <v>157</v>
      </c>
      <c r="F122" t="s">
        <v>158</v>
      </c>
      <c r="G122" t="s">
        <v>156</v>
      </c>
      <c r="H122" t="s">
        <v>159</v>
      </c>
      <c r="I122" t="s">
        <v>177</v>
      </c>
      <c r="J122" t="s">
        <v>160</v>
      </c>
      <c r="K122" t="s">
        <v>161</v>
      </c>
      <c r="L122" t="s">
        <v>162</v>
      </c>
      <c r="M122" t="s">
        <v>313</v>
      </c>
      <c r="N122" t="s">
        <v>28</v>
      </c>
      <c r="O122" t="s">
        <v>307</v>
      </c>
      <c r="P122" t="s">
        <v>314</v>
      </c>
      <c r="Q122" t="s">
        <v>237</v>
      </c>
      <c r="R122" t="s">
        <v>167</v>
      </c>
      <c r="S122">
        <v>0</v>
      </c>
      <c r="T122">
        <v>0</v>
      </c>
      <c r="U122">
        <v>0</v>
      </c>
      <c r="V122">
        <v>456</v>
      </c>
      <c r="W122">
        <v>0</v>
      </c>
      <c r="X122">
        <v>0</v>
      </c>
      <c r="Y122">
        <v>0</v>
      </c>
      <c r="Z122">
        <v>0</v>
      </c>
      <c r="AA122" t="s">
        <v>307</v>
      </c>
      <c r="AB122">
        <v>0</v>
      </c>
      <c r="AC122" t="s">
        <v>307</v>
      </c>
      <c r="AD122" t="s">
        <v>307</v>
      </c>
      <c r="AE122">
        <v>0</v>
      </c>
      <c r="AF122">
        <v>1</v>
      </c>
      <c r="AG122">
        <v>0</v>
      </c>
      <c r="AH122">
        <v>0</v>
      </c>
      <c r="AI122">
        <v>0</v>
      </c>
      <c r="AJ122">
        <v>0</v>
      </c>
      <c r="AK122" t="s">
        <v>171</v>
      </c>
      <c r="AL122">
        <v>0</v>
      </c>
      <c r="AM122">
        <v>3</v>
      </c>
      <c r="AN122">
        <v>128</v>
      </c>
      <c r="AO122" t="s">
        <v>172</v>
      </c>
      <c r="AP122" t="s">
        <v>173</v>
      </c>
      <c r="AQ122" t="s">
        <v>174</v>
      </c>
      <c r="AR122" t="s">
        <v>175</v>
      </c>
      <c r="AS122" t="s">
        <v>176</v>
      </c>
    </row>
    <row r="123" spans="1:45" x14ac:dyDescent="0.25">
      <c r="A123" t="s">
        <v>308</v>
      </c>
      <c r="B123" t="s">
        <v>155</v>
      </c>
      <c r="C123" t="s">
        <v>156</v>
      </c>
      <c r="D123" t="s">
        <v>156</v>
      </c>
      <c r="E123" t="s">
        <v>157</v>
      </c>
      <c r="F123" t="s">
        <v>158</v>
      </c>
      <c r="G123" t="s">
        <v>156</v>
      </c>
      <c r="H123" t="s">
        <v>159</v>
      </c>
      <c r="I123" t="s">
        <v>177</v>
      </c>
      <c r="J123" t="s">
        <v>160</v>
      </c>
      <c r="K123" t="s">
        <v>161</v>
      </c>
      <c r="L123" t="s">
        <v>162</v>
      </c>
      <c r="M123" t="s">
        <v>313</v>
      </c>
      <c r="N123" t="s">
        <v>32</v>
      </c>
      <c r="O123" t="s">
        <v>307</v>
      </c>
      <c r="P123" t="s">
        <v>314</v>
      </c>
      <c r="Q123" t="s">
        <v>240</v>
      </c>
      <c r="R123" t="s">
        <v>167</v>
      </c>
      <c r="S123">
        <v>0</v>
      </c>
      <c r="T123">
        <v>0</v>
      </c>
      <c r="U123">
        <v>0</v>
      </c>
      <c r="V123">
        <v>865.49</v>
      </c>
      <c r="W123">
        <v>0</v>
      </c>
      <c r="X123">
        <v>0</v>
      </c>
      <c r="Y123">
        <v>0</v>
      </c>
      <c r="Z123">
        <v>0</v>
      </c>
      <c r="AA123" t="s">
        <v>307</v>
      </c>
      <c r="AB123">
        <v>0</v>
      </c>
      <c r="AC123" t="s">
        <v>307</v>
      </c>
      <c r="AD123" t="s">
        <v>307</v>
      </c>
      <c r="AE123">
        <v>0</v>
      </c>
      <c r="AF123">
        <v>1</v>
      </c>
      <c r="AG123">
        <v>0</v>
      </c>
      <c r="AH123">
        <v>0</v>
      </c>
      <c r="AI123">
        <v>0</v>
      </c>
      <c r="AJ123">
        <v>0</v>
      </c>
      <c r="AK123" t="s">
        <v>171</v>
      </c>
      <c r="AL123">
        <v>0</v>
      </c>
      <c r="AM123">
        <v>3</v>
      </c>
      <c r="AN123">
        <v>129</v>
      </c>
      <c r="AO123" t="s">
        <v>172</v>
      </c>
      <c r="AP123" t="s">
        <v>173</v>
      </c>
      <c r="AQ123" t="s">
        <v>174</v>
      </c>
      <c r="AR123" t="s">
        <v>175</v>
      </c>
      <c r="AS123" t="s">
        <v>176</v>
      </c>
    </row>
    <row r="124" spans="1:45" x14ac:dyDescent="0.25">
      <c r="A124" t="s">
        <v>308</v>
      </c>
      <c r="B124" t="s">
        <v>155</v>
      </c>
      <c r="C124" t="s">
        <v>156</v>
      </c>
      <c r="D124" t="s">
        <v>156</v>
      </c>
      <c r="E124" t="s">
        <v>157</v>
      </c>
      <c r="F124" t="s">
        <v>158</v>
      </c>
      <c r="G124" t="s">
        <v>156</v>
      </c>
      <c r="H124" t="s">
        <v>159</v>
      </c>
      <c r="I124" t="s">
        <v>177</v>
      </c>
      <c r="J124" t="s">
        <v>160</v>
      </c>
      <c r="K124" t="s">
        <v>161</v>
      </c>
      <c r="L124" t="s">
        <v>162</v>
      </c>
      <c r="M124" t="s">
        <v>313</v>
      </c>
      <c r="N124" t="s">
        <v>35</v>
      </c>
      <c r="O124" t="s">
        <v>307</v>
      </c>
      <c r="P124" t="s">
        <v>314</v>
      </c>
      <c r="Q124" t="s">
        <v>243</v>
      </c>
      <c r="R124" t="s">
        <v>167</v>
      </c>
      <c r="S124">
        <v>0</v>
      </c>
      <c r="T124">
        <v>0</v>
      </c>
      <c r="U124">
        <v>0</v>
      </c>
      <c r="V124">
        <v>152</v>
      </c>
      <c r="W124">
        <v>0</v>
      </c>
      <c r="X124">
        <v>0</v>
      </c>
      <c r="Y124">
        <v>0</v>
      </c>
      <c r="Z124">
        <v>0</v>
      </c>
      <c r="AA124" t="s">
        <v>307</v>
      </c>
      <c r="AB124">
        <v>0</v>
      </c>
      <c r="AC124" t="s">
        <v>307</v>
      </c>
      <c r="AD124" t="s">
        <v>307</v>
      </c>
      <c r="AE124">
        <v>0</v>
      </c>
      <c r="AF124">
        <v>1</v>
      </c>
      <c r="AG124">
        <v>0</v>
      </c>
      <c r="AH124">
        <v>0</v>
      </c>
      <c r="AI124">
        <v>0</v>
      </c>
      <c r="AJ124">
        <v>0</v>
      </c>
      <c r="AK124" t="s">
        <v>171</v>
      </c>
      <c r="AL124">
        <v>0</v>
      </c>
      <c r="AM124">
        <v>3</v>
      </c>
      <c r="AN124">
        <v>130</v>
      </c>
      <c r="AO124" t="s">
        <v>172</v>
      </c>
      <c r="AP124" t="s">
        <v>173</v>
      </c>
      <c r="AQ124" t="s">
        <v>174</v>
      </c>
      <c r="AR124" t="s">
        <v>175</v>
      </c>
      <c r="AS124" t="s">
        <v>176</v>
      </c>
    </row>
    <row r="125" spans="1:45" x14ac:dyDescent="0.25">
      <c r="A125" t="s">
        <v>308</v>
      </c>
      <c r="B125" t="s">
        <v>155</v>
      </c>
      <c r="C125" t="s">
        <v>156</v>
      </c>
      <c r="D125" t="s">
        <v>156</v>
      </c>
      <c r="E125" t="s">
        <v>157</v>
      </c>
      <c r="F125" t="s">
        <v>158</v>
      </c>
      <c r="G125" t="s">
        <v>156</v>
      </c>
      <c r="H125" t="s">
        <v>159</v>
      </c>
      <c r="I125" t="s">
        <v>177</v>
      </c>
      <c r="J125" t="s">
        <v>160</v>
      </c>
      <c r="K125" t="s">
        <v>161</v>
      </c>
      <c r="L125" t="s">
        <v>162</v>
      </c>
      <c r="M125" t="s">
        <v>313</v>
      </c>
      <c r="N125" t="s">
        <v>38</v>
      </c>
      <c r="O125" t="s">
        <v>307</v>
      </c>
      <c r="P125" t="s">
        <v>314</v>
      </c>
      <c r="Q125" t="s">
        <v>246</v>
      </c>
      <c r="R125" t="s">
        <v>167</v>
      </c>
      <c r="S125">
        <v>0</v>
      </c>
      <c r="T125">
        <v>0</v>
      </c>
      <c r="U125">
        <v>0</v>
      </c>
      <c r="V125">
        <v>456</v>
      </c>
      <c r="W125">
        <v>0</v>
      </c>
      <c r="X125">
        <v>0</v>
      </c>
      <c r="Y125">
        <v>0</v>
      </c>
      <c r="Z125">
        <v>0</v>
      </c>
      <c r="AA125" t="s">
        <v>307</v>
      </c>
      <c r="AB125">
        <v>0</v>
      </c>
      <c r="AC125" t="s">
        <v>307</v>
      </c>
      <c r="AD125" t="s">
        <v>307</v>
      </c>
      <c r="AE125">
        <v>0</v>
      </c>
      <c r="AF125">
        <v>1</v>
      </c>
      <c r="AG125">
        <v>0</v>
      </c>
      <c r="AH125">
        <v>0</v>
      </c>
      <c r="AI125">
        <v>0</v>
      </c>
      <c r="AJ125">
        <v>0</v>
      </c>
      <c r="AK125" t="s">
        <v>171</v>
      </c>
      <c r="AL125">
        <v>0</v>
      </c>
      <c r="AM125">
        <v>3</v>
      </c>
      <c r="AN125">
        <v>131</v>
      </c>
      <c r="AO125" t="s">
        <v>172</v>
      </c>
      <c r="AP125" t="s">
        <v>173</v>
      </c>
      <c r="AQ125" t="s">
        <v>174</v>
      </c>
      <c r="AR125" t="s">
        <v>175</v>
      </c>
      <c r="AS125" t="s">
        <v>176</v>
      </c>
    </row>
    <row r="126" spans="1:45" x14ac:dyDescent="0.25">
      <c r="A126" t="s">
        <v>308</v>
      </c>
      <c r="B126" t="s">
        <v>155</v>
      </c>
      <c r="C126" t="s">
        <v>156</v>
      </c>
      <c r="D126" t="s">
        <v>156</v>
      </c>
      <c r="E126" t="s">
        <v>157</v>
      </c>
      <c r="F126" t="s">
        <v>158</v>
      </c>
      <c r="G126" t="s">
        <v>192</v>
      </c>
      <c r="H126" t="s">
        <v>159</v>
      </c>
      <c r="I126" t="s">
        <v>193</v>
      </c>
      <c r="J126" t="s">
        <v>160</v>
      </c>
      <c r="K126" t="s">
        <v>161</v>
      </c>
      <c r="L126" t="s">
        <v>162</v>
      </c>
      <c r="M126" t="s">
        <v>313</v>
      </c>
      <c r="N126" t="s">
        <v>44</v>
      </c>
      <c r="O126" t="s">
        <v>307</v>
      </c>
      <c r="P126" t="s">
        <v>314</v>
      </c>
      <c r="Q126" t="s">
        <v>249</v>
      </c>
      <c r="R126" t="s">
        <v>167</v>
      </c>
      <c r="S126">
        <v>0</v>
      </c>
      <c r="T126">
        <v>0</v>
      </c>
      <c r="U126">
        <v>0</v>
      </c>
      <c r="V126">
        <v>456</v>
      </c>
      <c r="W126">
        <v>0</v>
      </c>
      <c r="X126">
        <v>0</v>
      </c>
      <c r="Y126">
        <v>0</v>
      </c>
      <c r="Z126">
        <v>0</v>
      </c>
      <c r="AA126" t="s">
        <v>307</v>
      </c>
      <c r="AB126">
        <v>0</v>
      </c>
      <c r="AC126" t="s">
        <v>307</v>
      </c>
      <c r="AD126" t="s">
        <v>307</v>
      </c>
      <c r="AE126">
        <v>0</v>
      </c>
      <c r="AF126">
        <v>1</v>
      </c>
      <c r="AG126">
        <v>0</v>
      </c>
      <c r="AH126">
        <v>0</v>
      </c>
      <c r="AI126">
        <v>0</v>
      </c>
      <c r="AJ126">
        <v>0</v>
      </c>
      <c r="AK126" t="s">
        <v>171</v>
      </c>
      <c r="AL126">
        <v>0</v>
      </c>
      <c r="AM126">
        <v>3</v>
      </c>
      <c r="AN126">
        <v>132</v>
      </c>
      <c r="AO126" t="s">
        <v>172</v>
      </c>
      <c r="AP126" t="s">
        <v>173</v>
      </c>
      <c r="AQ126" t="s">
        <v>174</v>
      </c>
      <c r="AR126" t="s">
        <v>175</v>
      </c>
      <c r="AS126" t="s">
        <v>176</v>
      </c>
    </row>
    <row r="127" spans="1:45" x14ac:dyDescent="0.25">
      <c r="A127" t="s">
        <v>308</v>
      </c>
      <c r="B127" t="s">
        <v>155</v>
      </c>
      <c r="C127" t="s">
        <v>156</v>
      </c>
      <c r="D127" t="s">
        <v>156</v>
      </c>
      <c r="E127" t="s">
        <v>157</v>
      </c>
      <c r="F127" t="s">
        <v>158</v>
      </c>
      <c r="G127" t="s">
        <v>192</v>
      </c>
      <c r="H127" t="s">
        <v>159</v>
      </c>
      <c r="I127" t="s">
        <v>193</v>
      </c>
      <c r="J127" t="s">
        <v>160</v>
      </c>
      <c r="K127" t="s">
        <v>161</v>
      </c>
      <c r="L127" t="s">
        <v>162</v>
      </c>
      <c r="M127" t="s">
        <v>313</v>
      </c>
      <c r="N127" t="s">
        <v>45</v>
      </c>
      <c r="O127" t="s">
        <v>307</v>
      </c>
      <c r="P127" t="s">
        <v>314</v>
      </c>
      <c r="Q127" t="s">
        <v>252</v>
      </c>
      <c r="R127" t="s">
        <v>167</v>
      </c>
      <c r="S127">
        <v>0</v>
      </c>
      <c r="T127">
        <v>0</v>
      </c>
      <c r="U127">
        <v>0</v>
      </c>
      <c r="V127">
        <v>287.05</v>
      </c>
      <c r="W127">
        <v>0</v>
      </c>
      <c r="X127">
        <v>0</v>
      </c>
      <c r="Y127">
        <v>0</v>
      </c>
      <c r="Z127">
        <v>0</v>
      </c>
      <c r="AA127" t="s">
        <v>307</v>
      </c>
      <c r="AB127">
        <v>0</v>
      </c>
      <c r="AC127" t="s">
        <v>307</v>
      </c>
      <c r="AD127" t="s">
        <v>307</v>
      </c>
      <c r="AE127">
        <v>0</v>
      </c>
      <c r="AF127">
        <v>1</v>
      </c>
      <c r="AG127">
        <v>0</v>
      </c>
      <c r="AH127">
        <v>0</v>
      </c>
      <c r="AI127">
        <v>0</v>
      </c>
      <c r="AJ127">
        <v>0</v>
      </c>
      <c r="AK127" t="s">
        <v>171</v>
      </c>
      <c r="AL127">
        <v>0</v>
      </c>
      <c r="AM127">
        <v>3</v>
      </c>
      <c r="AN127">
        <v>133</v>
      </c>
      <c r="AO127" t="s">
        <v>172</v>
      </c>
      <c r="AP127" t="s">
        <v>173</v>
      </c>
      <c r="AQ127" t="s">
        <v>174</v>
      </c>
      <c r="AR127" t="s">
        <v>175</v>
      </c>
      <c r="AS127" t="s">
        <v>176</v>
      </c>
    </row>
    <row r="128" spans="1:45" x14ac:dyDescent="0.25">
      <c r="A128" t="s">
        <v>308</v>
      </c>
      <c r="B128" t="s">
        <v>155</v>
      </c>
      <c r="C128" t="s">
        <v>156</v>
      </c>
      <c r="D128" t="s">
        <v>156</v>
      </c>
      <c r="E128" t="s">
        <v>157</v>
      </c>
      <c r="F128" t="s">
        <v>158</v>
      </c>
      <c r="G128" t="s">
        <v>156</v>
      </c>
      <c r="H128" t="s">
        <v>159</v>
      </c>
      <c r="I128" t="s">
        <v>177</v>
      </c>
      <c r="J128" t="s">
        <v>160</v>
      </c>
      <c r="K128" t="s">
        <v>161</v>
      </c>
      <c r="L128" t="s">
        <v>162</v>
      </c>
      <c r="M128" t="s">
        <v>313</v>
      </c>
      <c r="N128" t="s">
        <v>48</v>
      </c>
      <c r="O128" t="s">
        <v>307</v>
      </c>
      <c r="P128" t="s">
        <v>314</v>
      </c>
      <c r="Q128" t="s">
        <v>254</v>
      </c>
      <c r="R128" t="s">
        <v>167</v>
      </c>
      <c r="S128">
        <v>0</v>
      </c>
      <c r="T128">
        <v>0</v>
      </c>
      <c r="U128">
        <v>0</v>
      </c>
      <c r="V128">
        <v>304</v>
      </c>
      <c r="W128">
        <v>0</v>
      </c>
      <c r="X128">
        <v>0</v>
      </c>
      <c r="Y128">
        <v>0</v>
      </c>
      <c r="Z128">
        <v>0</v>
      </c>
      <c r="AA128" t="s">
        <v>307</v>
      </c>
      <c r="AB128">
        <v>0</v>
      </c>
      <c r="AC128" t="s">
        <v>307</v>
      </c>
      <c r="AD128" t="s">
        <v>307</v>
      </c>
      <c r="AE128">
        <v>0</v>
      </c>
      <c r="AF128">
        <v>1</v>
      </c>
      <c r="AG128">
        <v>0</v>
      </c>
      <c r="AH128">
        <v>0</v>
      </c>
      <c r="AI128">
        <v>0</v>
      </c>
      <c r="AJ128">
        <v>0</v>
      </c>
      <c r="AK128" t="s">
        <v>171</v>
      </c>
      <c r="AL128">
        <v>0</v>
      </c>
      <c r="AM128">
        <v>3</v>
      </c>
      <c r="AN128">
        <v>134</v>
      </c>
      <c r="AO128" t="s">
        <v>172</v>
      </c>
      <c r="AP128" t="s">
        <v>173</v>
      </c>
      <c r="AQ128" t="s">
        <v>174</v>
      </c>
      <c r="AR128" t="s">
        <v>175</v>
      </c>
      <c r="AS128" t="s">
        <v>176</v>
      </c>
    </row>
    <row r="129" spans="1:45" x14ac:dyDescent="0.25">
      <c r="A129" t="s">
        <v>308</v>
      </c>
      <c r="B129" t="s">
        <v>155</v>
      </c>
      <c r="C129" t="s">
        <v>156</v>
      </c>
      <c r="D129" t="s">
        <v>156</v>
      </c>
      <c r="E129" t="s">
        <v>157</v>
      </c>
      <c r="F129" t="s">
        <v>158</v>
      </c>
      <c r="G129" t="s">
        <v>192</v>
      </c>
      <c r="H129" t="s">
        <v>159</v>
      </c>
      <c r="I129" t="s">
        <v>193</v>
      </c>
      <c r="J129" t="s">
        <v>160</v>
      </c>
      <c r="K129" t="s">
        <v>161</v>
      </c>
      <c r="L129" t="s">
        <v>162</v>
      </c>
      <c r="M129" t="s">
        <v>313</v>
      </c>
      <c r="N129" t="s">
        <v>56</v>
      </c>
      <c r="O129" t="s">
        <v>307</v>
      </c>
      <c r="P129" t="s">
        <v>314</v>
      </c>
      <c r="Q129" t="s">
        <v>257</v>
      </c>
      <c r="R129" t="s">
        <v>167</v>
      </c>
      <c r="S129">
        <v>0</v>
      </c>
      <c r="T129">
        <v>0</v>
      </c>
      <c r="U129">
        <v>0</v>
      </c>
      <c r="V129">
        <v>319.2</v>
      </c>
      <c r="W129">
        <v>0</v>
      </c>
      <c r="X129">
        <v>0</v>
      </c>
      <c r="Y129">
        <v>0</v>
      </c>
      <c r="Z129">
        <v>0</v>
      </c>
      <c r="AA129" t="s">
        <v>307</v>
      </c>
      <c r="AB129">
        <v>0</v>
      </c>
      <c r="AC129" t="s">
        <v>307</v>
      </c>
      <c r="AD129" t="s">
        <v>307</v>
      </c>
      <c r="AE129">
        <v>0</v>
      </c>
      <c r="AF129">
        <v>1</v>
      </c>
      <c r="AG129">
        <v>0</v>
      </c>
      <c r="AH129">
        <v>0</v>
      </c>
      <c r="AI129">
        <v>0</v>
      </c>
      <c r="AJ129">
        <v>0</v>
      </c>
      <c r="AK129" t="s">
        <v>171</v>
      </c>
      <c r="AL129">
        <v>0</v>
      </c>
      <c r="AM129">
        <v>3</v>
      </c>
      <c r="AN129">
        <v>135</v>
      </c>
      <c r="AO129" t="s">
        <v>172</v>
      </c>
      <c r="AP129" t="s">
        <v>173</v>
      </c>
      <c r="AQ129" t="s">
        <v>174</v>
      </c>
      <c r="AR129" t="s">
        <v>175</v>
      </c>
      <c r="AS129" t="s">
        <v>176</v>
      </c>
    </row>
    <row r="130" spans="1:45" x14ac:dyDescent="0.25">
      <c r="A130" t="s">
        <v>308</v>
      </c>
      <c r="B130" t="s">
        <v>155</v>
      </c>
      <c r="C130" t="s">
        <v>156</v>
      </c>
      <c r="D130" t="s">
        <v>156</v>
      </c>
      <c r="E130" t="s">
        <v>157</v>
      </c>
      <c r="F130" t="s">
        <v>158</v>
      </c>
      <c r="G130" t="s">
        <v>156</v>
      </c>
      <c r="H130" t="s">
        <v>159</v>
      </c>
      <c r="I130" t="s">
        <v>177</v>
      </c>
      <c r="J130" t="s">
        <v>160</v>
      </c>
      <c r="K130" t="s">
        <v>161</v>
      </c>
      <c r="L130" t="s">
        <v>162</v>
      </c>
      <c r="M130" t="s">
        <v>313</v>
      </c>
      <c r="N130" t="s">
        <v>59</v>
      </c>
      <c r="O130" t="s">
        <v>307</v>
      </c>
      <c r="P130" t="s">
        <v>314</v>
      </c>
      <c r="Q130" t="s">
        <v>262</v>
      </c>
      <c r="R130" t="s">
        <v>167</v>
      </c>
      <c r="S130">
        <v>0</v>
      </c>
      <c r="T130">
        <v>0</v>
      </c>
      <c r="U130">
        <v>0</v>
      </c>
      <c r="V130">
        <v>456</v>
      </c>
      <c r="W130">
        <v>0</v>
      </c>
      <c r="X130">
        <v>0</v>
      </c>
      <c r="Y130">
        <v>0</v>
      </c>
      <c r="Z130">
        <v>0</v>
      </c>
      <c r="AA130" t="s">
        <v>307</v>
      </c>
      <c r="AB130">
        <v>0</v>
      </c>
      <c r="AC130" t="s">
        <v>307</v>
      </c>
      <c r="AD130" t="s">
        <v>307</v>
      </c>
      <c r="AE130">
        <v>0</v>
      </c>
      <c r="AF130">
        <v>1</v>
      </c>
      <c r="AG130">
        <v>0</v>
      </c>
      <c r="AH130">
        <v>0</v>
      </c>
      <c r="AI130">
        <v>0</v>
      </c>
      <c r="AJ130">
        <v>0</v>
      </c>
      <c r="AK130" t="s">
        <v>171</v>
      </c>
      <c r="AL130">
        <v>0</v>
      </c>
      <c r="AM130">
        <v>3</v>
      </c>
      <c r="AN130">
        <v>136</v>
      </c>
      <c r="AO130" t="s">
        <v>172</v>
      </c>
      <c r="AP130" t="s">
        <v>173</v>
      </c>
      <c r="AQ130" t="s">
        <v>174</v>
      </c>
      <c r="AR130" t="s">
        <v>175</v>
      </c>
      <c r="AS130" t="s">
        <v>176</v>
      </c>
    </row>
    <row r="131" spans="1:45" x14ac:dyDescent="0.25">
      <c r="A131" t="s">
        <v>308</v>
      </c>
      <c r="B131" t="s">
        <v>155</v>
      </c>
      <c r="C131" t="s">
        <v>156</v>
      </c>
      <c r="D131" t="s">
        <v>156</v>
      </c>
      <c r="E131" t="s">
        <v>157</v>
      </c>
      <c r="F131" t="s">
        <v>158</v>
      </c>
      <c r="G131" t="s">
        <v>192</v>
      </c>
      <c r="H131" t="s">
        <v>159</v>
      </c>
      <c r="I131" t="s">
        <v>193</v>
      </c>
      <c r="J131" t="s">
        <v>160</v>
      </c>
      <c r="K131" t="s">
        <v>161</v>
      </c>
      <c r="L131" t="s">
        <v>162</v>
      </c>
      <c r="M131" t="s">
        <v>313</v>
      </c>
      <c r="N131" t="s">
        <v>151</v>
      </c>
      <c r="O131" t="s">
        <v>307</v>
      </c>
      <c r="P131" t="s">
        <v>314</v>
      </c>
      <c r="Q131" t="s">
        <v>264</v>
      </c>
      <c r="R131" t="s">
        <v>167</v>
      </c>
      <c r="S131">
        <v>0</v>
      </c>
      <c r="T131">
        <v>0</v>
      </c>
      <c r="U131">
        <v>0</v>
      </c>
      <c r="V131">
        <v>319.2</v>
      </c>
      <c r="W131">
        <v>0</v>
      </c>
      <c r="X131">
        <v>0</v>
      </c>
      <c r="Y131">
        <v>0</v>
      </c>
      <c r="Z131">
        <v>0</v>
      </c>
      <c r="AA131" t="s">
        <v>307</v>
      </c>
      <c r="AB131">
        <v>0</v>
      </c>
      <c r="AC131" t="s">
        <v>307</v>
      </c>
      <c r="AD131" t="s">
        <v>307</v>
      </c>
      <c r="AE131">
        <v>0</v>
      </c>
      <c r="AF131">
        <v>1</v>
      </c>
      <c r="AG131">
        <v>0</v>
      </c>
      <c r="AH131">
        <v>0</v>
      </c>
      <c r="AI131">
        <v>0</v>
      </c>
      <c r="AJ131">
        <v>0</v>
      </c>
      <c r="AK131" t="s">
        <v>171</v>
      </c>
      <c r="AL131">
        <v>0</v>
      </c>
      <c r="AM131">
        <v>3</v>
      </c>
      <c r="AN131">
        <v>137</v>
      </c>
      <c r="AO131" t="s">
        <v>172</v>
      </c>
      <c r="AP131" t="s">
        <v>173</v>
      </c>
      <c r="AQ131" t="s">
        <v>174</v>
      </c>
      <c r="AR131" t="s">
        <v>175</v>
      </c>
      <c r="AS131" t="s">
        <v>176</v>
      </c>
    </row>
    <row r="132" spans="1:45" x14ac:dyDescent="0.25">
      <c r="A132" t="s">
        <v>308</v>
      </c>
      <c r="B132" t="s">
        <v>155</v>
      </c>
      <c r="C132" t="s">
        <v>156</v>
      </c>
      <c r="D132" t="s">
        <v>156</v>
      </c>
      <c r="E132" t="s">
        <v>157</v>
      </c>
      <c r="F132" t="s">
        <v>158</v>
      </c>
      <c r="G132" t="s">
        <v>159</v>
      </c>
      <c r="H132" t="s">
        <v>159</v>
      </c>
      <c r="I132" t="s">
        <v>157</v>
      </c>
      <c r="J132" t="s">
        <v>160</v>
      </c>
      <c r="K132" t="s">
        <v>161</v>
      </c>
      <c r="L132" t="s">
        <v>162</v>
      </c>
      <c r="M132" t="s">
        <v>313</v>
      </c>
      <c r="N132" t="s">
        <v>55</v>
      </c>
      <c r="O132" t="s">
        <v>307</v>
      </c>
      <c r="P132" t="s">
        <v>314</v>
      </c>
      <c r="Q132" t="s">
        <v>267</v>
      </c>
      <c r="R132" t="s">
        <v>167</v>
      </c>
      <c r="S132">
        <v>0</v>
      </c>
      <c r="T132">
        <v>0</v>
      </c>
      <c r="U132">
        <v>0</v>
      </c>
      <c r="V132">
        <v>1064</v>
      </c>
      <c r="W132">
        <v>0</v>
      </c>
      <c r="X132">
        <v>0</v>
      </c>
      <c r="Y132">
        <v>0</v>
      </c>
      <c r="Z132">
        <v>0</v>
      </c>
      <c r="AA132" t="s">
        <v>307</v>
      </c>
      <c r="AB132">
        <v>0</v>
      </c>
      <c r="AC132" t="s">
        <v>307</v>
      </c>
      <c r="AD132" t="s">
        <v>307</v>
      </c>
      <c r="AE132">
        <v>0</v>
      </c>
      <c r="AF132">
        <v>1</v>
      </c>
      <c r="AG132">
        <v>0</v>
      </c>
      <c r="AH132">
        <v>0</v>
      </c>
      <c r="AI132">
        <v>0</v>
      </c>
      <c r="AJ132">
        <v>0</v>
      </c>
      <c r="AK132" t="s">
        <v>171</v>
      </c>
      <c r="AL132">
        <v>0</v>
      </c>
      <c r="AM132">
        <v>3</v>
      </c>
      <c r="AN132">
        <v>138</v>
      </c>
      <c r="AO132" t="s">
        <v>172</v>
      </c>
      <c r="AP132" t="s">
        <v>173</v>
      </c>
      <c r="AQ132" t="s">
        <v>174</v>
      </c>
      <c r="AR132" t="s">
        <v>175</v>
      </c>
      <c r="AS132" t="s">
        <v>176</v>
      </c>
    </row>
    <row r="133" spans="1:45" x14ac:dyDescent="0.25">
      <c r="A133" t="s">
        <v>308</v>
      </c>
      <c r="B133" t="s">
        <v>155</v>
      </c>
      <c r="C133" t="s">
        <v>156</v>
      </c>
      <c r="D133" t="s">
        <v>156</v>
      </c>
      <c r="E133" t="s">
        <v>157</v>
      </c>
      <c r="F133" t="s">
        <v>158</v>
      </c>
      <c r="G133" t="s">
        <v>156</v>
      </c>
      <c r="H133" t="s">
        <v>159</v>
      </c>
      <c r="I133" t="s">
        <v>177</v>
      </c>
      <c r="J133" t="s">
        <v>160</v>
      </c>
      <c r="K133" t="s">
        <v>161</v>
      </c>
      <c r="L133" t="s">
        <v>162</v>
      </c>
      <c r="M133" t="s">
        <v>313</v>
      </c>
      <c r="N133" t="s">
        <v>26</v>
      </c>
      <c r="O133" t="s">
        <v>307</v>
      </c>
      <c r="P133" t="s">
        <v>314</v>
      </c>
      <c r="Q133" t="s">
        <v>271</v>
      </c>
      <c r="R133" t="s">
        <v>167</v>
      </c>
      <c r="S133">
        <v>0</v>
      </c>
      <c r="T133">
        <v>0</v>
      </c>
      <c r="U133">
        <v>0</v>
      </c>
      <c r="V133">
        <v>912</v>
      </c>
      <c r="W133">
        <v>0</v>
      </c>
      <c r="X133">
        <v>0</v>
      </c>
      <c r="Y133">
        <v>0</v>
      </c>
      <c r="Z133">
        <v>0</v>
      </c>
      <c r="AA133" t="s">
        <v>307</v>
      </c>
      <c r="AB133">
        <v>0</v>
      </c>
      <c r="AC133" t="s">
        <v>307</v>
      </c>
      <c r="AD133" t="s">
        <v>307</v>
      </c>
      <c r="AE133">
        <v>0</v>
      </c>
      <c r="AF133">
        <v>1</v>
      </c>
      <c r="AG133">
        <v>0</v>
      </c>
      <c r="AH133">
        <v>0</v>
      </c>
      <c r="AI133">
        <v>0</v>
      </c>
      <c r="AJ133">
        <v>0</v>
      </c>
      <c r="AK133" t="s">
        <v>171</v>
      </c>
      <c r="AL133">
        <v>0</v>
      </c>
      <c r="AM133">
        <v>3</v>
      </c>
      <c r="AN133">
        <v>139</v>
      </c>
      <c r="AO133" t="s">
        <v>172</v>
      </c>
      <c r="AP133" t="s">
        <v>173</v>
      </c>
      <c r="AQ133" t="s">
        <v>174</v>
      </c>
      <c r="AR133" t="s">
        <v>175</v>
      </c>
      <c r="AS133" t="s">
        <v>176</v>
      </c>
    </row>
    <row r="134" spans="1:45" x14ac:dyDescent="0.25">
      <c r="A134" t="s">
        <v>308</v>
      </c>
      <c r="B134" t="s">
        <v>155</v>
      </c>
      <c r="C134" t="s">
        <v>156</v>
      </c>
      <c r="D134" t="s">
        <v>156</v>
      </c>
      <c r="E134" t="s">
        <v>157</v>
      </c>
      <c r="F134" t="s">
        <v>158</v>
      </c>
      <c r="G134" t="s">
        <v>192</v>
      </c>
      <c r="H134" t="s">
        <v>159</v>
      </c>
      <c r="I134" t="s">
        <v>193</v>
      </c>
      <c r="J134" t="s">
        <v>160</v>
      </c>
      <c r="K134" t="s">
        <v>161</v>
      </c>
      <c r="L134" t="s">
        <v>162</v>
      </c>
      <c r="M134" t="s">
        <v>313</v>
      </c>
      <c r="N134" t="s">
        <v>51</v>
      </c>
      <c r="O134" t="s">
        <v>307</v>
      </c>
      <c r="P134" t="s">
        <v>314</v>
      </c>
      <c r="Q134" t="s">
        <v>273</v>
      </c>
      <c r="R134" t="s">
        <v>167</v>
      </c>
      <c r="S134">
        <v>0</v>
      </c>
      <c r="T134">
        <v>0</v>
      </c>
      <c r="U134">
        <v>0</v>
      </c>
      <c r="V134">
        <v>304</v>
      </c>
      <c r="W134">
        <v>0</v>
      </c>
      <c r="X134">
        <v>0</v>
      </c>
      <c r="Y134">
        <v>0</v>
      </c>
      <c r="Z134">
        <v>0</v>
      </c>
      <c r="AA134" t="s">
        <v>307</v>
      </c>
      <c r="AB134">
        <v>0</v>
      </c>
      <c r="AC134" t="s">
        <v>307</v>
      </c>
      <c r="AD134" t="s">
        <v>307</v>
      </c>
      <c r="AE134">
        <v>0</v>
      </c>
      <c r="AF134">
        <v>1</v>
      </c>
      <c r="AG134">
        <v>0</v>
      </c>
      <c r="AH134">
        <v>0</v>
      </c>
      <c r="AI134">
        <v>0</v>
      </c>
      <c r="AJ134">
        <v>0</v>
      </c>
      <c r="AK134" t="s">
        <v>171</v>
      </c>
      <c r="AL134">
        <v>0</v>
      </c>
      <c r="AM134">
        <v>3</v>
      </c>
      <c r="AN134">
        <v>140</v>
      </c>
      <c r="AO134" t="s">
        <v>172</v>
      </c>
      <c r="AP134" t="s">
        <v>173</v>
      </c>
      <c r="AQ134" t="s">
        <v>174</v>
      </c>
      <c r="AR134" t="s">
        <v>175</v>
      </c>
      <c r="AS134" t="s">
        <v>176</v>
      </c>
    </row>
    <row r="135" spans="1:45" x14ac:dyDescent="0.25">
      <c r="A135" t="s">
        <v>308</v>
      </c>
      <c r="B135" t="s">
        <v>155</v>
      </c>
      <c r="C135" t="s">
        <v>156</v>
      </c>
      <c r="D135" t="s">
        <v>156</v>
      </c>
      <c r="E135" t="s">
        <v>157</v>
      </c>
      <c r="F135" t="s">
        <v>158</v>
      </c>
      <c r="G135" t="s">
        <v>156</v>
      </c>
      <c r="H135" t="s">
        <v>159</v>
      </c>
      <c r="I135" t="s">
        <v>177</v>
      </c>
      <c r="J135" t="s">
        <v>160</v>
      </c>
      <c r="K135" t="s">
        <v>161</v>
      </c>
      <c r="L135" t="s">
        <v>162</v>
      </c>
      <c r="M135" t="s">
        <v>313</v>
      </c>
      <c r="N135" t="s">
        <v>66</v>
      </c>
      <c r="O135" t="s">
        <v>307</v>
      </c>
      <c r="P135" t="s">
        <v>314</v>
      </c>
      <c r="Q135" t="s">
        <v>276</v>
      </c>
      <c r="R135" t="s">
        <v>167</v>
      </c>
      <c r="S135">
        <v>0</v>
      </c>
      <c r="T135">
        <v>0</v>
      </c>
      <c r="U135">
        <v>0</v>
      </c>
      <c r="V135">
        <v>760</v>
      </c>
      <c r="W135">
        <v>0</v>
      </c>
      <c r="X135">
        <v>0</v>
      </c>
      <c r="Y135">
        <v>0</v>
      </c>
      <c r="Z135">
        <v>0</v>
      </c>
      <c r="AA135" t="s">
        <v>307</v>
      </c>
      <c r="AB135">
        <v>0</v>
      </c>
      <c r="AC135" t="s">
        <v>307</v>
      </c>
      <c r="AD135" t="s">
        <v>307</v>
      </c>
      <c r="AE135">
        <v>0</v>
      </c>
      <c r="AF135">
        <v>1</v>
      </c>
      <c r="AG135">
        <v>0</v>
      </c>
      <c r="AH135">
        <v>0</v>
      </c>
      <c r="AI135">
        <v>0</v>
      </c>
      <c r="AJ135">
        <v>0</v>
      </c>
      <c r="AK135" t="s">
        <v>171</v>
      </c>
      <c r="AL135">
        <v>0</v>
      </c>
      <c r="AM135">
        <v>3</v>
      </c>
      <c r="AN135">
        <v>141</v>
      </c>
      <c r="AO135" t="s">
        <v>172</v>
      </c>
      <c r="AP135" t="s">
        <v>173</v>
      </c>
      <c r="AQ135" t="s">
        <v>174</v>
      </c>
      <c r="AR135" t="s">
        <v>175</v>
      </c>
      <c r="AS135" t="s">
        <v>176</v>
      </c>
    </row>
    <row r="136" spans="1:45" x14ac:dyDescent="0.25">
      <c r="A136" t="s">
        <v>308</v>
      </c>
      <c r="B136" t="s">
        <v>155</v>
      </c>
      <c r="C136" t="s">
        <v>156</v>
      </c>
      <c r="D136" t="s">
        <v>156</v>
      </c>
      <c r="E136" t="s">
        <v>157</v>
      </c>
      <c r="F136" t="s">
        <v>158</v>
      </c>
      <c r="G136" t="s">
        <v>156</v>
      </c>
      <c r="H136" t="s">
        <v>159</v>
      </c>
      <c r="I136" t="s">
        <v>177</v>
      </c>
      <c r="J136" t="s">
        <v>160</v>
      </c>
      <c r="K136" t="s">
        <v>161</v>
      </c>
      <c r="L136" t="s">
        <v>162</v>
      </c>
      <c r="M136" t="s">
        <v>313</v>
      </c>
      <c r="N136" t="s">
        <v>34</v>
      </c>
      <c r="O136" t="s">
        <v>307</v>
      </c>
      <c r="P136" t="s">
        <v>314</v>
      </c>
      <c r="Q136" t="s">
        <v>279</v>
      </c>
      <c r="R136" t="s">
        <v>167</v>
      </c>
      <c r="S136">
        <v>0</v>
      </c>
      <c r="T136">
        <v>0</v>
      </c>
      <c r="U136">
        <v>0</v>
      </c>
      <c r="V136">
        <v>927.2</v>
      </c>
      <c r="W136">
        <v>0</v>
      </c>
      <c r="X136">
        <v>0</v>
      </c>
      <c r="Y136">
        <v>0</v>
      </c>
      <c r="Z136">
        <v>0</v>
      </c>
      <c r="AA136" t="s">
        <v>307</v>
      </c>
      <c r="AB136">
        <v>0</v>
      </c>
      <c r="AC136" t="s">
        <v>307</v>
      </c>
      <c r="AD136" t="s">
        <v>307</v>
      </c>
      <c r="AE136">
        <v>0</v>
      </c>
      <c r="AF136">
        <v>1</v>
      </c>
      <c r="AG136">
        <v>0</v>
      </c>
      <c r="AH136">
        <v>0</v>
      </c>
      <c r="AI136">
        <v>0</v>
      </c>
      <c r="AJ136">
        <v>0</v>
      </c>
      <c r="AK136" t="s">
        <v>171</v>
      </c>
      <c r="AL136">
        <v>0</v>
      </c>
      <c r="AM136">
        <v>3</v>
      </c>
      <c r="AN136">
        <v>142</v>
      </c>
      <c r="AO136" t="s">
        <v>172</v>
      </c>
      <c r="AP136" t="s">
        <v>173</v>
      </c>
      <c r="AQ136" t="s">
        <v>174</v>
      </c>
      <c r="AR136" t="s">
        <v>175</v>
      </c>
      <c r="AS136" t="s">
        <v>176</v>
      </c>
    </row>
    <row r="137" spans="1:45" x14ac:dyDescent="0.25">
      <c r="A137" t="s">
        <v>308</v>
      </c>
      <c r="B137" t="s">
        <v>155</v>
      </c>
      <c r="C137" t="s">
        <v>156</v>
      </c>
      <c r="D137" t="s">
        <v>156</v>
      </c>
      <c r="E137" t="s">
        <v>157</v>
      </c>
      <c r="F137" t="s">
        <v>158</v>
      </c>
      <c r="G137" t="s">
        <v>156</v>
      </c>
      <c r="H137" t="s">
        <v>159</v>
      </c>
      <c r="I137" t="s">
        <v>177</v>
      </c>
      <c r="J137" t="s">
        <v>160</v>
      </c>
      <c r="K137" t="s">
        <v>161</v>
      </c>
      <c r="L137" t="s">
        <v>162</v>
      </c>
      <c r="M137" t="s">
        <v>313</v>
      </c>
      <c r="N137" t="s">
        <v>57</v>
      </c>
      <c r="O137" t="s">
        <v>307</v>
      </c>
      <c r="P137" t="s">
        <v>314</v>
      </c>
      <c r="Q137" t="s">
        <v>283</v>
      </c>
      <c r="R137" t="s">
        <v>167</v>
      </c>
      <c r="S137">
        <v>0</v>
      </c>
      <c r="T137">
        <v>0</v>
      </c>
      <c r="U137">
        <v>0</v>
      </c>
      <c r="V137">
        <v>456</v>
      </c>
      <c r="W137">
        <v>0</v>
      </c>
      <c r="X137">
        <v>0</v>
      </c>
      <c r="Y137">
        <v>0</v>
      </c>
      <c r="Z137">
        <v>0</v>
      </c>
      <c r="AA137" t="s">
        <v>307</v>
      </c>
      <c r="AB137">
        <v>0</v>
      </c>
      <c r="AC137" t="s">
        <v>307</v>
      </c>
      <c r="AD137" t="s">
        <v>307</v>
      </c>
      <c r="AE137">
        <v>0</v>
      </c>
      <c r="AF137">
        <v>1</v>
      </c>
      <c r="AG137">
        <v>0</v>
      </c>
      <c r="AH137">
        <v>0</v>
      </c>
      <c r="AI137">
        <v>0</v>
      </c>
      <c r="AJ137">
        <v>0</v>
      </c>
      <c r="AK137" t="s">
        <v>171</v>
      </c>
      <c r="AL137">
        <v>0</v>
      </c>
      <c r="AM137">
        <v>3</v>
      </c>
      <c r="AN137">
        <v>143</v>
      </c>
      <c r="AO137" t="s">
        <v>172</v>
      </c>
      <c r="AP137" t="s">
        <v>173</v>
      </c>
      <c r="AQ137" t="s">
        <v>174</v>
      </c>
      <c r="AR137" t="s">
        <v>175</v>
      </c>
      <c r="AS137" t="s">
        <v>176</v>
      </c>
    </row>
    <row r="138" spans="1:45" x14ac:dyDescent="0.25">
      <c r="A138" t="s">
        <v>308</v>
      </c>
      <c r="B138" t="s">
        <v>155</v>
      </c>
      <c r="C138" t="s">
        <v>156</v>
      </c>
      <c r="D138" t="s">
        <v>156</v>
      </c>
      <c r="E138" t="s">
        <v>157</v>
      </c>
      <c r="F138" t="s">
        <v>158</v>
      </c>
      <c r="G138" t="s">
        <v>192</v>
      </c>
      <c r="H138" t="s">
        <v>159</v>
      </c>
      <c r="I138" t="s">
        <v>193</v>
      </c>
      <c r="J138" t="s">
        <v>160</v>
      </c>
      <c r="K138" t="s">
        <v>161</v>
      </c>
      <c r="L138" t="s">
        <v>162</v>
      </c>
      <c r="M138" t="s">
        <v>309</v>
      </c>
      <c r="N138" t="s">
        <v>120</v>
      </c>
      <c r="O138" t="s">
        <v>307</v>
      </c>
      <c r="P138" t="s">
        <v>310</v>
      </c>
      <c r="Q138" t="s">
        <v>207</v>
      </c>
      <c r="R138" t="s">
        <v>167</v>
      </c>
      <c r="S138">
        <v>0</v>
      </c>
      <c r="T138">
        <v>0</v>
      </c>
      <c r="U138">
        <v>0</v>
      </c>
      <c r="V138">
        <v>430.5</v>
      </c>
      <c r="W138">
        <v>0</v>
      </c>
      <c r="X138">
        <v>0</v>
      </c>
      <c r="Y138">
        <v>0</v>
      </c>
      <c r="Z138">
        <v>0</v>
      </c>
      <c r="AA138" t="s">
        <v>307</v>
      </c>
      <c r="AB138">
        <v>0</v>
      </c>
      <c r="AC138" t="s">
        <v>307</v>
      </c>
      <c r="AD138" t="s">
        <v>307</v>
      </c>
      <c r="AE138">
        <v>0</v>
      </c>
      <c r="AF138">
        <v>1</v>
      </c>
      <c r="AG138">
        <v>0</v>
      </c>
      <c r="AH138">
        <v>0</v>
      </c>
      <c r="AI138">
        <v>0</v>
      </c>
      <c r="AJ138">
        <v>0</v>
      </c>
      <c r="AK138" t="s">
        <v>171</v>
      </c>
      <c r="AL138">
        <v>0</v>
      </c>
      <c r="AM138">
        <v>3</v>
      </c>
      <c r="AN138">
        <v>144</v>
      </c>
      <c r="AO138" t="s">
        <v>172</v>
      </c>
      <c r="AP138" t="s">
        <v>173</v>
      </c>
      <c r="AQ138" t="s">
        <v>174</v>
      </c>
      <c r="AR138" t="s">
        <v>175</v>
      </c>
      <c r="AS138" t="s">
        <v>176</v>
      </c>
    </row>
    <row r="139" spans="1:45" x14ac:dyDescent="0.25">
      <c r="A139" t="s">
        <v>308</v>
      </c>
      <c r="B139" t="s">
        <v>155</v>
      </c>
      <c r="C139" t="s">
        <v>156</v>
      </c>
      <c r="D139" t="s">
        <v>156</v>
      </c>
      <c r="E139" t="s">
        <v>157</v>
      </c>
      <c r="F139" t="s">
        <v>158</v>
      </c>
      <c r="G139" t="s">
        <v>192</v>
      </c>
      <c r="H139" t="s">
        <v>159</v>
      </c>
      <c r="I139" t="s">
        <v>193</v>
      </c>
      <c r="J139" t="s">
        <v>160</v>
      </c>
      <c r="K139" t="s">
        <v>161</v>
      </c>
      <c r="L139" t="s">
        <v>162</v>
      </c>
      <c r="M139" t="s">
        <v>313</v>
      </c>
      <c r="N139" t="s">
        <v>120</v>
      </c>
      <c r="O139" t="s">
        <v>307</v>
      </c>
      <c r="P139" t="s">
        <v>314</v>
      </c>
      <c r="Q139" t="s">
        <v>207</v>
      </c>
      <c r="R139" t="s">
        <v>167</v>
      </c>
      <c r="S139">
        <v>0</v>
      </c>
      <c r="T139">
        <v>0</v>
      </c>
      <c r="U139">
        <v>0</v>
      </c>
      <c r="V139">
        <v>456</v>
      </c>
      <c r="W139">
        <v>0</v>
      </c>
      <c r="X139">
        <v>0</v>
      </c>
      <c r="Y139">
        <v>0</v>
      </c>
      <c r="Z139">
        <v>0</v>
      </c>
      <c r="AA139" t="s">
        <v>307</v>
      </c>
      <c r="AB139">
        <v>0</v>
      </c>
      <c r="AC139" t="s">
        <v>307</v>
      </c>
      <c r="AD139" t="s">
        <v>307</v>
      </c>
      <c r="AE139">
        <v>0</v>
      </c>
      <c r="AF139">
        <v>1</v>
      </c>
      <c r="AG139">
        <v>0</v>
      </c>
      <c r="AH139">
        <v>0</v>
      </c>
      <c r="AI139">
        <v>0</v>
      </c>
      <c r="AJ139">
        <v>0</v>
      </c>
      <c r="AK139" t="s">
        <v>171</v>
      </c>
      <c r="AL139">
        <v>0</v>
      </c>
      <c r="AM139">
        <v>3</v>
      </c>
      <c r="AN139">
        <v>145</v>
      </c>
      <c r="AO139" t="s">
        <v>172</v>
      </c>
      <c r="AP139" t="s">
        <v>173</v>
      </c>
      <c r="AQ139" t="s">
        <v>174</v>
      </c>
      <c r="AR139" t="s">
        <v>175</v>
      </c>
      <c r="AS139" t="s">
        <v>176</v>
      </c>
    </row>
    <row r="140" spans="1:45" x14ac:dyDescent="0.25">
      <c r="A140" t="s">
        <v>308</v>
      </c>
      <c r="B140" t="s">
        <v>155</v>
      </c>
      <c r="C140" t="s">
        <v>156</v>
      </c>
      <c r="D140" t="s">
        <v>156</v>
      </c>
      <c r="E140" t="s">
        <v>157</v>
      </c>
      <c r="F140" t="s">
        <v>158</v>
      </c>
      <c r="G140" t="s">
        <v>156</v>
      </c>
      <c r="H140" t="s">
        <v>159</v>
      </c>
      <c r="I140" t="s">
        <v>177</v>
      </c>
      <c r="J140" t="s">
        <v>160</v>
      </c>
      <c r="K140" t="s">
        <v>161</v>
      </c>
      <c r="L140" t="s">
        <v>162</v>
      </c>
      <c r="M140" t="s">
        <v>309</v>
      </c>
      <c r="N140" t="s">
        <v>121</v>
      </c>
      <c r="O140" t="s">
        <v>307</v>
      </c>
      <c r="P140" t="s">
        <v>310</v>
      </c>
      <c r="Q140" t="s">
        <v>285</v>
      </c>
      <c r="R140" t="s">
        <v>167</v>
      </c>
      <c r="S140">
        <v>0</v>
      </c>
      <c r="T140">
        <v>0</v>
      </c>
      <c r="U140">
        <v>0</v>
      </c>
      <c r="V140">
        <v>430.5</v>
      </c>
      <c r="W140">
        <v>0</v>
      </c>
      <c r="X140">
        <v>0</v>
      </c>
      <c r="Y140">
        <v>0</v>
      </c>
      <c r="Z140">
        <v>0</v>
      </c>
      <c r="AA140" t="s">
        <v>307</v>
      </c>
      <c r="AB140">
        <v>0</v>
      </c>
      <c r="AC140" t="s">
        <v>307</v>
      </c>
      <c r="AD140" t="s">
        <v>307</v>
      </c>
      <c r="AE140">
        <v>0</v>
      </c>
      <c r="AF140">
        <v>1</v>
      </c>
      <c r="AG140">
        <v>0</v>
      </c>
      <c r="AH140">
        <v>0</v>
      </c>
      <c r="AI140">
        <v>0</v>
      </c>
      <c r="AJ140">
        <v>0</v>
      </c>
      <c r="AK140" t="s">
        <v>171</v>
      </c>
      <c r="AL140">
        <v>0</v>
      </c>
      <c r="AM140">
        <v>3</v>
      </c>
      <c r="AN140">
        <v>146</v>
      </c>
      <c r="AO140" t="s">
        <v>172</v>
      </c>
      <c r="AP140" t="s">
        <v>173</v>
      </c>
      <c r="AQ140" t="s">
        <v>174</v>
      </c>
      <c r="AR140" t="s">
        <v>175</v>
      </c>
      <c r="AS140" t="s">
        <v>176</v>
      </c>
    </row>
    <row r="141" spans="1:45" x14ac:dyDescent="0.25">
      <c r="A141" t="s">
        <v>308</v>
      </c>
      <c r="B141" t="s">
        <v>155</v>
      </c>
      <c r="C141" t="s">
        <v>156</v>
      </c>
      <c r="D141" t="s">
        <v>156</v>
      </c>
      <c r="E141" t="s">
        <v>157</v>
      </c>
      <c r="F141" t="s">
        <v>158</v>
      </c>
      <c r="G141" t="s">
        <v>156</v>
      </c>
      <c r="H141" t="s">
        <v>159</v>
      </c>
      <c r="I141" t="s">
        <v>177</v>
      </c>
      <c r="J141" t="s">
        <v>160</v>
      </c>
      <c r="K141" t="s">
        <v>161</v>
      </c>
      <c r="L141" t="s">
        <v>162</v>
      </c>
      <c r="M141" t="s">
        <v>313</v>
      </c>
      <c r="N141" t="s">
        <v>121</v>
      </c>
      <c r="O141" t="s">
        <v>307</v>
      </c>
      <c r="P141" t="s">
        <v>314</v>
      </c>
      <c r="Q141" t="s">
        <v>285</v>
      </c>
      <c r="R141" t="s">
        <v>167</v>
      </c>
      <c r="S141">
        <v>0</v>
      </c>
      <c r="T141">
        <v>0</v>
      </c>
      <c r="U141">
        <v>0</v>
      </c>
      <c r="V141">
        <v>456</v>
      </c>
      <c r="W141">
        <v>0</v>
      </c>
      <c r="X141">
        <v>0</v>
      </c>
      <c r="Y141">
        <v>0</v>
      </c>
      <c r="Z141">
        <v>0</v>
      </c>
      <c r="AA141" t="s">
        <v>307</v>
      </c>
      <c r="AB141">
        <v>0</v>
      </c>
      <c r="AC141" t="s">
        <v>307</v>
      </c>
      <c r="AD141" t="s">
        <v>307</v>
      </c>
      <c r="AE141">
        <v>0</v>
      </c>
      <c r="AF141">
        <v>1</v>
      </c>
      <c r="AG141">
        <v>0</v>
      </c>
      <c r="AH141">
        <v>0</v>
      </c>
      <c r="AI141">
        <v>0</v>
      </c>
      <c r="AJ141">
        <v>0</v>
      </c>
      <c r="AK141" t="s">
        <v>171</v>
      </c>
      <c r="AL141">
        <v>0</v>
      </c>
      <c r="AM141">
        <v>3</v>
      </c>
      <c r="AN141">
        <v>147</v>
      </c>
      <c r="AO141" t="s">
        <v>172</v>
      </c>
      <c r="AP141" t="s">
        <v>173</v>
      </c>
      <c r="AQ141" t="s">
        <v>174</v>
      </c>
      <c r="AR141" t="s">
        <v>175</v>
      </c>
      <c r="AS141" t="s">
        <v>176</v>
      </c>
    </row>
    <row r="142" spans="1:45" x14ac:dyDescent="0.25">
      <c r="A142" t="s">
        <v>308</v>
      </c>
      <c r="B142" t="s">
        <v>155</v>
      </c>
      <c r="C142" t="s">
        <v>156</v>
      </c>
      <c r="D142" t="s">
        <v>156</v>
      </c>
      <c r="E142" t="s">
        <v>157</v>
      </c>
      <c r="F142" t="s">
        <v>158</v>
      </c>
      <c r="G142" t="s">
        <v>156</v>
      </c>
      <c r="H142" t="s">
        <v>159</v>
      </c>
      <c r="I142" t="s">
        <v>177</v>
      </c>
      <c r="J142" t="s">
        <v>160</v>
      </c>
      <c r="K142" t="s">
        <v>161</v>
      </c>
      <c r="L142" t="s">
        <v>162</v>
      </c>
      <c r="M142" t="s">
        <v>309</v>
      </c>
      <c r="N142" t="s">
        <v>123</v>
      </c>
      <c r="O142" t="s">
        <v>307</v>
      </c>
      <c r="P142" t="s">
        <v>310</v>
      </c>
      <c r="Q142" t="s">
        <v>288</v>
      </c>
      <c r="R142" t="s">
        <v>167</v>
      </c>
      <c r="S142">
        <v>0</v>
      </c>
      <c r="T142">
        <v>0</v>
      </c>
      <c r="U142">
        <v>0</v>
      </c>
      <c r="V142">
        <v>143.5</v>
      </c>
      <c r="W142">
        <v>0</v>
      </c>
      <c r="X142">
        <v>0</v>
      </c>
      <c r="Y142">
        <v>0</v>
      </c>
      <c r="Z142">
        <v>0</v>
      </c>
      <c r="AA142" t="s">
        <v>307</v>
      </c>
      <c r="AB142">
        <v>0</v>
      </c>
      <c r="AC142" t="s">
        <v>307</v>
      </c>
      <c r="AD142" t="s">
        <v>307</v>
      </c>
      <c r="AE142">
        <v>0</v>
      </c>
      <c r="AF142">
        <v>1</v>
      </c>
      <c r="AG142">
        <v>0</v>
      </c>
      <c r="AH142">
        <v>0</v>
      </c>
      <c r="AI142">
        <v>0</v>
      </c>
      <c r="AJ142">
        <v>0</v>
      </c>
      <c r="AK142" t="s">
        <v>171</v>
      </c>
      <c r="AL142">
        <v>0</v>
      </c>
      <c r="AM142">
        <v>3</v>
      </c>
      <c r="AN142">
        <v>148</v>
      </c>
      <c r="AO142" t="s">
        <v>172</v>
      </c>
      <c r="AP142" t="s">
        <v>173</v>
      </c>
      <c r="AQ142" t="s">
        <v>174</v>
      </c>
      <c r="AR142" t="s">
        <v>175</v>
      </c>
      <c r="AS142" t="s">
        <v>176</v>
      </c>
    </row>
    <row r="143" spans="1:45" x14ac:dyDescent="0.25">
      <c r="A143" t="s">
        <v>308</v>
      </c>
      <c r="B143" t="s">
        <v>155</v>
      </c>
      <c r="C143" t="s">
        <v>156</v>
      </c>
      <c r="D143" t="s">
        <v>156</v>
      </c>
      <c r="E143" t="s">
        <v>157</v>
      </c>
      <c r="F143" t="s">
        <v>158</v>
      </c>
      <c r="G143" t="s">
        <v>156</v>
      </c>
      <c r="H143" t="s">
        <v>159</v>
      </c>
      <c r="I143" t="s">
        <v>177</v>
      </c>
      <c r="J143" t="s">
        <v>160</v>
      </c>
      <c r="K143" t="s">
        <v>161</v>
      </c>
      <c r="L143" t="s">
        <v>162</v>
      </c>
      <c r="M143" t="s">
        <v>313</v>
      </c>
      <c r="N143" t="s">
        <v>123</v>
      </c>
      <c r="O143" t="s">
        <v>307</v>
      </c>
      <c r="P143" t="s">
        <v>314</v>
      </c>
      <c r="Q143" t="s">
        <v>288</v>
      </c>
      <c r="R143" t="s">
        <v>167</v>
      </c>
      <c r="S143">
        <v>0</v>
      </c>
      <c r="T143">
        <v>0</v>
      </c>
      <c r="U143">
        <v>0</v>
      </c>
      <c r="V143">
        <v>152</v>
      </c>
      <c r="W143">
        <v>0</v>
      </c>
      <c r="X143">
        <v>0</v>
      </c>
      <c r="Y143">
        <v>0</v>
      </c>
      <c r="Z143">
        <v>0</v>
      </c>
      <c r="AA143" t="s">
        <v>307</v>
      </c>
      <c r="AB143">
        <v>0</v>
      </c>
      <c r="AC143" t="s">
        <v>307</v>
      </c>
      <c r="AD143" t="s">
        <v>307</v>
      </c>
      <c r="AE143">
        <v>0</v>
      </c>
      <c r="AF143">
        <v>1</v>
      </c>
      <c r="AG143">
        <v>0</v>
      </c>
      <c r="AH143">
        <v>0</v>
      </c>
      <c r="AI143">
        <v>0</v>
      </c>
      <c r="AJ143">
        <v>0</v>
      </c>
      <c r="AK143" t="s">
        <v>171</v>
      </c>
      <c r="AL143">
        <v>0</v>
      </c>
      <c r="AM143">
        <v>3</v>
      </c>
      <c r="AN143">
        <v>149</v>
      </c>
      <c r="AO143" t="s">
        <v>172</v>
      </c>
      <c r="AP143" t="s">
        <v>173</v>
      </c>
      <c r="AQ143" t="s">
        <v>174</v>
      </c>
      <c r="AR143" t="s">
        <v>175</v>
      </c>
      <c r="AS143" t="s">
        <v>176</v>
      </c>
    </row>
    <row r="144" spans="1:45" x14ac:dyDescent="0.25">
      <c r="A144" t="s">
        <v>308</v>
      </c>
      <c r="B144" t="s">
        <v>155</v>
      </c>
      <c r="C144" t="s">
        <v>156</v>
      </c>
      <c r="D144" t="s">
        <v>156</v>
      </c>
      <c r="E144" t="s">
        <v>157</v>
      </c>
      <c r="F144" t="s">
        <v>158</v>
      </c>
      <c r="G144" t="s">
        <v>156</v>
      </c>
      <c r="H144" t="s">
        <v>159</v>
      </c>
      <c r="I144" t="s">
        <v>177</v>
      </c>
      <c r="J144" t="s">
        <v>160</v>
      </c>
      <c r="K144" t="s">
        <v>161</v>
      </c>
      <c r="L144" t="s">
        <v>162</v>
      </c>
      <c r="M144" t="s">
        <v>309</v>
      </c>
      <c r="N144" t="s">
        <v>152</v>
      </c>
      <c r="O144" t="s">
        <v>307</v>
      </c>
      <c r="P144" t="s">
        <v>310</v>
      </c>
      <c r="Q144" t="s">
        <v>290</v>
      </c>
      <c r="R144" t="s">
        <v>167</v>
      </c>
      <c r="S144">
        <v>0</v>
      </c>
      <c r="T144">
        <v>0</v>
      </c>
      <c r="U144">
        <v>0</v>
      </c>
      <c r="V144">
        <v>717.5</v>
      </c>
      <c r="W144">
        <v>0</v>
      </c>
      <c r="X144">
        <v>0</v>
      </c>
      <c r="Y144">
        <v>0</v>
      </c>
      <c r="Z144">
        <v>0</v>
      </c>
      <c r="AA144" t="s">
        <v>307</v>
      </c>
      <c r="AB144">
        <v>0</v>
      </c>
      <c r="AC144" t="s">
        <v>307</v>
      </c>
      <c r="AD144" t="s">
        <v>307</v>
      </c>
      <c r="AE144">
        <v>0</v>
      </c>
      <c r="AF144">
        <v>1</v>
      </c>
      <c r="AG144">
        <v>0</v>
      </c>
      <c r="AH144">
        <v>0</v>
      </c>
      <c r="AI144">
        <v>0</v>
      </c>
      <c r="AJ144">
        <v>0</v>
      </c>
      <c r="AK144" t="s">
        <v>171</v>
      </c>
      <c r="AL144">
        <v>0</v>
      </c>
      <c r="AM144">
        <v>3</v>
      </c>
      <c r="AN144">
        <v>150</v>
      </c>
      <c r="AO144" t="s">
        <v>172</v>
      </c>
      <c r="AP144" t="s">
        <v>173</v>
      </c>
      <c r="AQ144" t="s">
        <v>174</v>
      </c>
      <c r="AR144" t="s">
        <v>175</v>
      </c>
      <c r="AS144" t="s">
        <v>176</v>
      </c>
    </row>
    <row r="145" spans="1:45" x14ac:dyDescent="0.25">
      <c r="A145" t="s">
        <v>308</v>
      </c>
      <c r="B145" t="s">
        <v>155</v>
      </c>
      <c r="C145" t="s">
        <v>156</v>
      </c>
      <c r="D145" t="s">
        <v>156</v>
      </c>
      <c r="E145" t="s">
        <v>157</v>
      </c>
      <c r="F145" t="s">
        <v>158</v>
      </c>
      <c r="G145" t="s">
        <v>156</v>
      </c>
      <c r="H145" t="s">
        <v>159</v>
      </c>
      <c r="I145" t="s">
        <v>177</v>
      </c>
      <c r="J145" t="s">
        <v>160</v>
      </c>
      <c r="K145" t="s">
        <v>161</v>
      </c>
      <c r="L145" t="s">
        <v>162</v>
      </c>
      <c r="M145" t="s">
        <v>313</v>
      </c>
      <c r="N145" t="s">
        <v>152</v>
      </c>
      <c r="O145" t="s">
        <v>307</v>
      </c>
      <c r="P145" t="s">
        <v>314</v>
      </c>
      <c r="Q145" t="s">
        <v>290</v>
      </c>
      <c r="R145" t="s">
        <v>167</v>
      </c>
      <c r="S145">
        <v>0</v>
      </c>
      <c r="T145">
        <v>0</v>
      </c>
      <c r="U145">
        <v>0</v>
      </c>
      <c r="V145">
        <v>760</v>
      </c>
      <c r="W145">
        <v>0</v>
      </c>
      <c r="X145">
        <v>0</v>
      </c>
      <c r="Y145">
        <v>0</v>
      </c>
      <c r="Z145">
        <v>0</v>
      </c>
      <c r="AA145" t="s">
        <v>307</v>
      </c>
      <c r="AB145">
        <v>0</v>
      </c>
      <c r="AC145" t="s">
        <v>307</v>
      </c>
      <c r="AD145" t="s">
        <v>307</v>
      </c>
      <c r="AE145">
        <v>0</v>
      </c>
      <c r="AF145">
        <v>1</v>
      </c>
      <c r="AG145">
        <v>0</v>
      </c>
      <c r="AH145">
        <v>0</v>
      </c>
      <c r="AI145">
        <v>0</v>
      </c>
      <c r="AJ145">
        <v>0</v>
      </c>
      <c r="AK145" t="s">
        <v>171</v>
      </c>
      <c r="AL145">
        <v>0</v>
      </c>
      <c r="AM145">
        <v>3</v>
      </c>
      <c r="AN145">
        <v>151</v>
      </c>
      <c r="AO145" t="s">
        <v>172</v>
      </c>
      <c r="AP145" t="s">
        <v>173</v>
      </c>
      <c r="AQ145" t="s">
        <v>174</v>
      </c>
      <c r="AR145" t="s">
        <v>175</v>
      </c>
      <c r="AS145" t="s">
        <v>176</v>
      </c>
    </row>
    <row r="146" spans="1:45" x14ac:dyDescent="0.25">
      <c r="A146" t="s">
        <v>308</v>
      </c>
      <c r="B146" t="s">
        <v>155</v>
      </c>
      <c r="C146" t="s">
        <v>156</v>
      </c>
      <c r="D146" t="s">
        <v>156</v>
      </c>
      <c r="E146" t="s">
        <v>157</v>
      </c>
      <c r="F146" t="s">
        <v>158</v>
      </c>
      <c r="G146" t="s">
        <v>156</v>
      </c>
      <c r="H146" t="s">
        <v>159</v>
      </c>
      <c r="I146" t="s">
        <v>177</v>
      </c>
      <c r="J146" t="s">
        <v>160</v>
      </c>
      <c r="K146" t="s">
        <v>161</v>
      </c>
      <c r="L146" t="s">
        <v>162</v>
      </c>
      <c r="M146" t="s">
        <v>309</v>
      </c>
      <c r="N146" t="s">
        <v>125</v>
      </c>
      <c r="O146" t="s">
        <v>307</v>
      </c>
      <c r="P146" t="s">
        <v>310</v>
      </c>
      <c r="Q146" t="s">
        <v>292</v>
      </c>
      <c r="R146" t="s">
        <v>167</v>
      </c>
      <c r="S146">
        <v>0</v>
      </c>
      <c r="T146">
        <v>0</v>
      </c>
      <c r="U146">
        <v>0</v>
      </c>
      <c r="V146">
        <v>717.5</v>
      </c>
      <c r="W146">
        <v>0</v>
      </c>
      <c r="X146">
        <v>0</v>
      </c>
      <c r="Y146">
        <v>0</v>
      </c>
      <c r="Z146">
        <v>0</v>
      </c>
      <c r="AA146" t="s">
        <v>307</v>
      </c>
      <c r="AB146">
        <v>0</v>
      </c>
      <c r="AC146" t="s">
        <v>307</v>
      </c>
      <c r="AD146" t="s">
        <v>307</v>
      </c>
      <c r="AE146">
        <v>0</v>
      </c>
      <c r="AF146">
        <v>1</v>
      </c>
      <c r="AG146">
        <v>0</v>
      </c>
      <c r="AH146">
        <v>0</v>
      </c>
      <c r="AI146">
        <v>0</v>
      </c>
      <c r="AJ146">
        <v>0</v>
      </c>
      <c r="AK146" t="s">
        <v>171</v>
      </c>
      <c r="AL146">
        <v>0</v>
      </c>
      <c r="AM146">
        <v>3</v>
      </c>
      <c r="AN146">
        <v>152</v>
      </c>
      <c r="AO146" t="s">
        <v>172</v>
      </c>
      <c r="AP146" t="s">
        <v>173</v>
      </c>
      <c r="AQ146" t="s">
        <v>174</v>
      </c>
      <c r="AR146" t="s">
        <v>175</v>
      </c>
      <c r="AS146" t="s">
        <v>176</v>
      </c>
    </row>
    <row r="147" spans="1:45" x14ac:dyDescent="0.25">
      <c r="A147" t="s">
        <v>308</v>
      </c>
      <c r="B147" t="s">
        <v>155</v>
      </c>
      <c r="C147" t="s">
        <v>156</v>
      </c>
      <c r="D147" t="s">
        <v>156</v>
      </c>
      <c r="E147" t="s">
        <v>157</v>
      </c>
      <c r="F147" t="s">
        <v>158</v>
      </c>
      <c r="G147" t="s">
        <v>156</v>
      </c>
      <c r="H147" t="s">
        <v>159</v>
      </c>
      <c r="I147" t="s">
        <v>177</v>
      </c>
      <c r="J147" t="s">
        <v>160</v>
      </c>
      <c r="K147" t="s">
        <v>161</v>
      </c>
      <c r="L147" t="s">
        <v>162</v>
      </c>
      <c r="M147" t="s">
        <v>313</v>
      </c>
      <c r="N147" t="s">
        <v>125</v>
      </c>
      <c r="O147" t="s">
        <v>307</v>
      </c>
      <c r="P147" t="s">
        <v>314</v>
      </c>
      <c r="Q147" t="s">
        <v>292</v>
      </c>
      <c r="R147" t="s">
        <v>167</v>
      </c>
      <c r="S147">
        <v>0</v>
      </c>
      <c r="T147">
        <v>0</v>
      </c>
      <c r="U147">
        <v>0</v>
      </c>
      <c r="V147">
        <v>760</v>
      </c>
      <c r="W147">
        <v>0</v>
      </c>
      <c r="X147">
        <v>0</v>
      </c>
      <c r="Y147">
        <v>0</v>
      </c>
      <c r="Z147">
        <v>0</v>
      </c>
      <c r="AA147" t="s">
        <v>307</v>
      </c>
      <c r="AB147">
        <v>0</v>
      </c>
      <c r="AC147" t="s">
        <v>307</v>
      </c>
      <c r="AD147" t="s">
        <v>307</v>
      </c>
      <c r="AE147">
        <v>0</v>
      </c>
      <c r="AF147">
        <v>1</v>
      </c>
      <c r="AG147">
        <v>0</v>
      </c>
      <c r="AH147">
        <v>0</v>
      </c>
      <c r="AI147">
        <v>0</v>
      </c>
      <c r="AJ147">
        <v>0</v>
      </c>
      <c r="AK147" t="s">
        <v>171</v>
      </c>
      <c r="AL147">
        <v>0</v>
      </c>
      <c r="AM147">
        <v>3</v>
      </c>
      <c r="AN147">
        <v>153</v>
      </c>
      <c r="AO147" t="s">
        <v>172</v>
      </c>
      <c r="AP147" t="s">
        <v>173</v>
      </c>
      <c r="AQ147" t="s">
        <v>174</v>
      </c>
      <c r="AR147" t="s">
        <v>175</v>
      </c>
      <c r="AS147" t="s">
        <v>176</v>
      </c>
    </row>
    <row r="148" spans="1:45" x14ac:dyDescent="0.25">
      <c r="A148" t="s">
        <v>308</v>
      </c>
      <c r="B148" t="s">
        <v>155</v>
      </c>
      <c r="C148" t="s">
        <v>156</v>
      </c>
      <c r="D148" t="s">
        <v>156</v>
      </c>
      <c r="E148" t="s">
        <v>157</v>
      </c>
      <c r="F148" t="s">
        <v>158</v>
      </c>
      <c r="G148" t="s">
        <v>192</v>
      </c>
      <c r="H148" t="s">
        <v>159</v>
      </c>
      <c r="I148" t="s">
        <v>193</v>
      </c>
      <c r="J148" t="s">
        <v>160</v>
      </c>
      <c r="K148" t="s">
        <v>161</v>
      </c>
      <c r="L148" t="s">
        <v>162</v>
      </c>
      <c r="M148" t="s">
        <v>309</v>
      </c>
      <c r="N148" t="s">
        <v>127</v>
      </c>
      <c r="O148" t="s">
        <v>307</v>
      </c>
      <c r="P148" t="s">
        <v>310</v>
      </c>
      <c r="Q148" t="s">
        <v>294</v>
      </c>
      <c r="R148" t="s">
        <v>167</v>
      </c>
      <c r="S148">
        <v>0</v>
      </c>
      <c r="T148">
        <v>0</v>
      </c>
      <c r="U148">
        <v>0</v>
      </c>
      <c r="V148">
        <v>717.5</v>
      </c>
      <c r="W148">
        <v>0</v>
      </c>
      <c r="X148">
        <v>0</v>
      </c>
      <c r="Y148">
        <v>0</v>
      </c>
      <c r="Z148">
        <v>0</v>
      </c>
      <c r="AA148" t="s">
        <v>307</v>
      </c>
      <c r="AB148">
        <v>0</v>
      </c>
      <c r="AC148" t="s">
        <v>307</v>
      </c>
      <c r="AD148" t="s">
        <v>307</v>
      </c>
      <c r="AE148">
        <v>0</v>
      </c>
      <c r="AF148">
        <v>1</v>
      </c>
      <c r="AG148">
        <v>0</v>
      </c>
      <c r="AH148">
        <v>0</v>
      </c>
      <c r="AI148">
        <v>0</v>
      </c>
      <c r="AJ148">
        <v>0</v>
      </c>
      <c r="AK148" t="s">
        <v>171</v>
      </c>
      <c r="AL148">
        <v>0</v>
      </c>
      <c r="AM148">
        <v>3</v>
      </c>
      <c r="AN148">
        <v>154</v>
      </c>
      <c r="AO148" t="s">
        <v>172</v>
      </c>
      <c r="AP148" t="s">
        <v>173</v>
      </c>
      <c r="AQ148" t="s">
        <v>174</v>
      </c>
      <c r="AR148" t="s">
        <v>175</v>
      </c>
      <c r="AS148" t="s">
        <v>176</v>
      </c>
    </row>
    <row r="149" spans="1:45" x14ac:dyDescent="0.25">
      <c r="A149" t="s">
        <v>308</v>
      </c>
      <c r="B149" t="s">
        <v>155</v>
      </c>
      <c r="C149" t="s">
        <v>156</v>
      </c>
      <c r="D149" t="s">
        <v>156</v>
      </c>
      <c r="E149" t="s">
        <v>157</v>
      </c>
      <c r="F149" t="s">
        <v>158</v>
      </c>
      <c r="G149" t="s">
        <v>192</v>
      </c>
      <c r="H149" t="s">
        <v>159</v>
      </c>
      <c r="I149" t="s">
        <v>193</v>
      </c>
      <c r="J149" t="s">
        <v>160</v>
      </c>
      <c r="K149" t="s">
        <v>161</v>
      </c>
      <c r="L149" t="s">
        <v>162</v>
      </c>
      <c r="M149" t="s">
        <v>313</v>
      </c>
      <c r="N149" t="s">
        <v>127</v>
      </c>
      <c r="O149" t="s">
        <v>307</v>
      </c>
      <c r="P149" t="s">
        <v>314</v>
      </c>
      <c r="Q149" t="s">
        <v>294</v>
      </c>
      <c r="R149" t="s">
        <v>167</v>
      </c>
      <c r="S149">
        <v>0</v>
      </c>
      <c r="T149">
        <v>0</v>
      </c>
      <c r="U149">
        <v>0</v>
      </c>
      <c r="V149">
        <v>760</v>
      </c>
      <c r="W149">
        <v>0</v>
      </c>
      <c r="X149">
        <v>0</v>
      </c>
      <c r="Y149">
        <v>0</v>
      </c>
      <c r="Z149">
        <v>0</v>
      </c>
      <c r="AA149" t="s">
        <v>307</v>
      </c>
      <c r="AB149">
        <v>0</v>
      </c>
      <c r="AC149" t="s">
        <v>307</v>
      </c>
      <c r="AD149" t="s">
        <v>307</v>
      </c>
      <c r="AE149">
        <v>0</v>
      </c>
      <c r="AF149">
        <v>1</v>
      </c>
      <c r="AG149">
        <v>0</v>
      </c>
      <c r="AH149">
        <v>0</v>
      </c>
      <c r="AI149">
        <v>0</v>
      </c>
      <c r="AJ149">
        <v>0</v>
      </c>
      <c r="AK149" t="s">
        <v>171</v>
      </c>
      <c r="AL149">
        <v>0</v>
      </c>
      <c r="AM149">
        <v>3</v>
      </c>
      <c r="AN149">
        <v>155</v>
      </c>
      <c r="AO149" t="s">
        <v>172</v>
      </c>
      <c r="AP149" t="s">
        <v>173</v>
      </c>
      <c r="AQ149" t="s">
        <v>174</v>
      </c>
      <c r="AR149" t="s">
        <v>175</v>
      </c>
      <c r="AS149" t="s">
        <v>176</v>
      </c>
    </row>
    <row r="150" spans="1:45" x14ac:dyDescent="0.25">
      <c r="A150" t="s">
        <v>308</v>
      </c>
      <c r="B150" t="s">
        <v>155</v>
      </c>
      <c r="C150" t="s">
        <v>156</v>
      </c>
      <c r="D150" t="s">
        <v>156</v>
      </c>
      <c r="E150" t="s">
        <v>157</v>
      </c>
      <c r="F150" t="s">
        <v>158</v>
      </c>
      <c r="G150" t="s">
        <v>192</v>
      </c>
      <c r="H150" t="s">
        <v>159</v>
      </c>
      <c r="I150" t="s">
        <v>193</v>
      </c>
      <c r="J150" t="s">
        <v>160</v>
      </c>
      <c r="K150" t="s">
        <v>161</v>
      </c>
      <c r="L150" t="s">
        <v>162</v>
      </c>
      <c r="M150" t="s">
        <v>309</v>
      </c>
      <c r="N150" t="s">
        <v>129</v>
      </c>
      <c r="O150" t="s">
        <v>307</v>
      </c>
      <c r="P150" t="s">
        <v>310</v>
      </c>
      <c r="Q150" t="s">
        <v>296</v>
      </c>
      <c r="R150" t="s">
        <v>167</v>
      </c>
      <c r="S150">
        <v>0</v>
      </c>
      <c r="T150">
        <v>0</v>
      </c>
      <c r="U150">
        <v>0</v>
      </c>
      <c r="V150">
        <v>430.5</v>
      </c>
      <c r="W150">
        <v>0</v>
      </c>
      <c r="X150">
        <v>0</v>
      </c>
      <c r="Y150">
        <v>0</v>
      </c>
      <c r="Z150">
        <v>0</v>
      </c>
      <c r="AA150" t="s">
        <v>307</v>
      </c>
      <c r="AB150">
        <v>0</v>
      </c>
      <c r="AC150" t="s">
        <v>307</v>
      </c>
      <c r="AD150" t="s">
        <v>307</v>
      </c>
      <c r="AE150">
        <v>0</v>
      </c>
      <c r="AF150">
        <v>1</v>
      </c>
      <c r="AG150">
        <v>0</v>
      </c>
      <c r="AH150">
        <v>0</v>
      </c>
      <c r="AI150">
        <v>0</v>
      </c>
      <c r="AJ150">
        <v>0</v>
      </c>
      <c r="AK150" t="s">
        <v>171</v>
      </c>
      <c r="AL150">
        <v>0</v>
      </c>
      <c r="AM150">
        <v>3</v>
      </c>
      <c r="AN150">
        <v>156</v>
      </c>
      <c r="AO150" t="s">
        <v>172</v>
      </c>
      <c r="AP150" t="s">
        <v>173</v>
      </c>
      <c r="AQ150" t="s">
        <v>174</v>
      </c>
      <c r="AR150" t="s">
        <v>175</v>
      </c>
      <c r="AS150" t="s">
        <v>176</v>
      </c>
    </row>
    <row r="151" spans="1:45" x14ac:dyDescent="0.25">
      <c r="A151" t="s">
        <v>308</v>
      </c>
      <c r="B151" t="s">
        <v>155</v>
      </c>
      <c r="C151" t="s">
        <v>156</v>
      </c>
      <c r="D151" t="s">
        <v>156</v>
      </c>
      <c r="E151" t="s">
        <v>157</v>
      </c>
      <c r="F151" t="s">
        <v>158</v>
      </c>
      <c r="G151" t="s">
        <v>192</v>
      </c>
      <c r="H151" t="s">
        <v>159</v>
      </c>
      <c r="I151" t="s">
        <v>193</v>
      </c>
      <c r="J151" t="s">
        <v>160</v>
      </c>
      <c r="K151" t="s">
        <v>161</v>
      </c>
      <c r="L151" t="s">
        <v>162</v>
      </c>
      <c r="M151" t="s">
        <v>313</v>
      </c>
      <c r="N151" t="s">
        <v>129</v>
      </c>
      <c r="O151" t="s">
        <v>307</v>
      </c>
      <c r="P151" t="s">
        <v>314</v>
      </c>
      <c r="Q151" t="s">
        <v>296</v>
      </c>
      <c r="R151" t="s">
        <v>167</v>
      </c>
      <c r="S151">
        <v>0</v>
      </c>
      <c r="T151">
        <v>0</v>
      </c>
      <c r="U151">
        <v>0</v>
      </c>
      <c r="V151">
        <v>456</v>
      </c>
      <c r="W151">
        <v>0</v>
      </c>
      <c r="X151">
        <v>0</v>
      </c>
      <c r="Y151">
        <v>0</v>
      </c>
      <c r="Z151">
        <v>0</v>
      </c>
      <c r="AA151" t="s">
        <v>307</v>
      </c>
      <c r="AB151">
        <v>0</v>
      </c>
      <c r="AC151" t="s">
        <v>307</v>
      </c>
      <c r="AD151" t="s">
        <v>307</v>
      </c>
      <c r="AE151">
        <v>0</v>
      </c>
      <c r="AF151">
        <v>1</v>
      </c>
      <c r="AG151">
        <v>0</v>
      </c>
      <c r="AH151">
        <v>0</v>
      </c>
      <c r="AI151">
        <v>0</v>
      </c>
      <c r="AJ151">
        <v>0</v>
      </c>
      <c r="AK151" t="s">
        <v>171</v>
      </c>
      <c r="AL151">
        <v>0</v>
      </c>
      <c r="AM151">
        <v>3</v>
      </c>
      <c r="AN151">
        <v>157</v>
      </c>
      <c r="AO151" t="s">
        <v>172</v>
      </c>
      <c r="AP151" t="s">
        <v>173</v>
      </c>
      <c r="AQ151" t="s">
        <v>174</v>
      </c>
      <c r="AR151" t="s">
        <v>175</v>
      </c>
      <c r="AS151" t="s">
        <v>176</v>
      </c>
    </row>
    <row r="152" spans="1:45" x14ac:dyDescent="0.25">
      <c r="A152" t="s">
        <v>308</v>
      </c>
      <c r="B152" t="s">
        <v>155</v>
      </c>
      <c r="C152" t="s">
        <v>156</v>
      </c>
      <c r="D152" t="s">
        <v>156</v>
      </c>
      <c r="E152" t="s">
        <v>157</v>
      </c>
      <c r="F152" t="s">
        <v>158</v>
      </c>
      <c r="G152" t="s">
        <v>192</v>
      </c>
      <c r="H152" t="s">
        <v>159</v>
      </c>
      <c r="I152" t="s">
        <v>193</v>
      </c>
      <c r="J152" t="s">
        <v>160</v>
      </c>
      <c r="K152" t="s">
        <v>161</v>
      </c>
      <c r="L152" t="s">
        <v>162</v>
      </c>
      <c r="M152" t="s">
        <v>311</v>
      </c>
      <c r="N152" t="s">
        <v>129</v>
      </c>
      <c r="O152" t="s">
        <v>307</v>
      </c>
      <c r="P152" t="s">
        <v>312</v>
      </c>
      <c r="Q152" t="s">
        <v>296</v>
      </c>
      <c r="R152" t="s">
        <v>167</v>
      </c>
      <c r="S152">
        <v>0</v>
      </c>
      <c r="T152">
        <v>0</v>
      </c>
      <c r="U152">
        <v>0</v>
      </c>
      <c r="V152">
        <v>1148.32</v>
      </c>
      <c r="W152">
        <v>0</v>
      </c>
      <c r="X152">
        <v>0</v>
      </c>
      <c r="Y152">
        <v>0</v>
      </c>
      <c r="Z152">
        <v>0</v>
      </c>
      <c r="AA152" t="s">
        <v>307</v>
      </c>
      <c r="AB152">
        <v>0</v>
      </c>
      <c r="AC152" t="s">
        <v>307</v>
      </c>
      <c r="AD152" t="s">
        <v>307</v>
      </c>
      <c r="AE152">
        <v>0</v>
      </c>
      <c r="AF152">
        <v>1</v>
      </c>
      <c r="AG152">
        <v>0</v>
      </c>
      <c r="AH152">
        <v>0</v>
      </c>
      <c r="AI152">
        <v>0</v>
      </c>
      <c r="AJ152">
        <v>0</v>
      </c>
      <c r="AK152" t="s">
        <v>171</v>
      </c>
      <c r="AL152">
        <v>0</v>
      </c>
      <c r="AM152">
        <v>3</v>
      </c>
      <c r="AN152">
        <v>158</v>
      </c>
      <c r="AO152" t="s">
        <v>172</v>
      </c>
      <c r="AP152" t="s">
        <v>173</v>
      </c>
      <c r="AQ152" t="s">
        <v>174</v>
      </c>
      <c r="AR152" t="s">
        <v>175</v>
      </c>
      <c r="AS152" t="s">
        <v>176</v>
      </c>
    </row>
    <row r="153" spans="1:45" x14ac:dyDescent="0.25">
      <c r="A153" t="s">
        <v>308</v>
      </c>
      <c r="B153" t="s">
        <v>155</v>
      </c>
      <c r="C153" t="s">
        <v>156</v>
      </c>
      <c r="D153" t="s">
        <v>156</v>
      </c>
      <c r="E153" t="s">
        <v>157</v>
      </c>
      <c r="F153" t="s">
        <v>158</v>
      </c>
      <c r="G153" t="s">
        <v>192</v>
      </c>
      <c r="H153" t="s">
        <v>159</v>
      </c>
      <c r="I153" t="s">
        <v>193</v>
      </c>
      <c r="J153" t="s">
        <v>160</v>
      </c>
      <c r="K153" t="s">
        <v>161</v>
      </c>
      <c r="L153" t="s">
        <v>162</v>
      </c>
      <c r="M153" t="s">
        <v>311</v>
      </c>
      <c r="N153" t="s">
        <v>127</v>
      </c>
      <c r="O153" t="s">
        <v>307</v>
      </c>
      <c r="P153" t="s">
        <v>312</v>
      </c>
      <c r="Q153" t="s">
        <v>294</v>
      </c>
      <c r="R153" t="s">
        <v>167</v>
      </c>
      <c r="S153">
        <v>0</v>
      </c>
      <c r="T153">
        <v>0</v>
      </c>
      <c r="U153">
        <v>0</v>
      </c>
      <c r="V153">
        <v>5871.34</v>
      </c>
      <c r="W153">
        <v>0</v>
      </c>
      <c r="X153">
        <v>0</v>
      </c>
      <c r="Y153">
        <v>0</v>
      </c>
      <c r="Z153">
        <v>0</v>
      </c>
      <c r="AA153" t="s">
        <v>307</v>
      </c>
      <c r="AB153">
        <v>0</v>
      </c>
      <c r="AC153" t="s">
        <v>307</v>
      </c>
      <c r="AD153" t="s">
        <v>307</v>
      </c>
      <c r="AE153">
        <v>0</v>
      </c>
      <c r="AF153">
        <v>1</v>
      </c>
      <c r="AG153">
        <v>0</v>
      </c>
      <c r="AH153">
        <v>0</v>
      </c>
      <c r="AI153">
        <v>0</v>
      </c>
      <c r="AJ153">
        <v>0</v>
      </c>
      <c r="AK153" t="s">
        <v>171</v>
      </c>
      <c r="AL153">
        <v>0</v>
      </c>
      <c r="AM153">
        <v>3</v>
      </c>
      <c r="AN153">
        <v>159</v>
      </c>
      <c r="AO153" t="s">
        <v>172</v>
      </c>
      <c r="AP153" t="s">
        <v>173</v>
      </c>
      <c r="AQ153" t="s">
        <v>174</v>
      </c>
      <c r="AR153" t="s">
        <v>175</v>
      </c>
      <c r="AS153" t="s">
        <v>176</v>
      </c>
    </row>
    <row r="154" spans="1:45" x14ac:dyDescent="0.25">
      <c r="A154" t="s">
        <v>308</v>
      </c>
      <c r="B154" t="s">
        <v>155</v>
      </c>
      <c r="C154" t="s">
        <v>156</v>
      </c>
      <c r="D154" t="s">
        <v>156</v>
      </c>
      <c r="E154" t="s">
        <v>157</v>
      </c>
      <c r="F154" t="s">
        <v>158</v>
      </c>
      <c r="G154" t="s">
        <v>156</v>
      </c>
      <c r="H154" t="s">
        <v>159</v>
      </c>
      <c r="I154" t="s">
        <v>177</v>
      </c>
      <c r="J154" t="s">
        <v>160</v>
      </c>
      <c r="K154" t="s">
        <v>161</v>
      </c>
      <c r="L154" t="s">
        <v>162</v>
      </c>
      <c r="M154" t="s">
        <v>311</v>
      </c>
      <c r="N154" t="s">
        <v>125</v>
      </c>
      <c r="O154" t="s">
        <v>307</v>
      </c>
      <c r="P154" t="s">
        <v>312</v>
      </c>
      <c r="Q154" t="s">
        <v>292</v>
      </c>
      <c r="R154" t="s">
        <v>167</v>
      </c>
      <c r="S154">
        <v>0</v>
      </c>
      <c r="T154">
        <v>0</v>
      </c>
      <c r="U154">
        <v>0</v>
      </c>
      <c r="V154">
        <v>5246.73</v>
      </c>
      <c r="W154">
        <v>0</v>
      </c>
      <c r="X154">
        <v>0</v>
      </c>
      <c r="Y154">
        <v>0</v>
      </c>
      <c r="Z154">
        <v>0</v>
      </c>
      <c r="AA154" t="s">
        <v>307</v>
      </c>
      <c r="AB154">
        <v>0</v>
      </c>
      <c r="AC154" t="s">
        <v>307</v>
      </c>
      <c r="AD154" t="s">
        <v>307</v>
      </c>
      <c r="AE154">
        <v>0</v>
      </c>
      <c r="AF154">
        <v>1</v>
      </c>
      <c r="AG154">
        <v>0</v>
      </c>
      <c r="AH154">
        <v>0</v>
      </c>
      <c r="AI154">
        <v>0</v>
      </c>
      <c r="AJ154">
        <v>0</v>
      </c>
      <c r="AK154" t="s">
        <v>171</v>
      </c>
      <c r="AL154">
        <v>0</v>
      </c>
      <c r="AM154">
        <v>3</v>
      </c>
      <c r="AN154">
        <v>160</v>
      </c>
      <c r="AO154" t="s">
        <v>172</v>
      </c>
      <c r="AP154" t="s">
        <v>173</v>
      </c>
      <c r="AQ154" t="s">
        <v>174</v>
      </c>
      <c r="AR154" t="s">
        <v>175</v>
      </c>
      <c r="AS154" t="s">
        <v>176</v>
      </c>
    </row>
    <row r="155" spans="1:45" x14ac:dyDescent="0.25">
      <c r="A155" t="s">
        <v>308</v>
      </c>
      <c r="B155" t="s">
        <v>155</v>
      </c>
      <c r="C155" t="s">
        <v>156</v>
      </c>
      <c r="D155" t="s">
        <v>156</v>
      </c>
      <c r="E155" t="s">
        <v>157</v>
      </c>
      <c r="F155" t="s">
        <v>158</v>
      </c>
      <c r="G155" t="s">
        <v>156</v>
      </c>
      <c r="H155" t="s">
        <v>159</v>
      </c>
      <c r="I155" t="s">
        <v>177</v>
      </c>
      <c r="J155" t="s">
        <v>160</v>
      </c>
      <c r="K155" t="s">
        <v>161</v>
      </c>
      <c r="L155" t="s">
        <v>162</v>
      </c>
      <c r="M155" t="s">
        <v>311</v>
      </c>
      <c r="N155" t="s">
        <v>152</v>
      </c>
      <c r="O155" t="s">
        <v>307</v>
      </c>
      <c r="P155" t="s">
        <v>312</v>
      </c>
      <c r="Q155" t="s">
        <v>290</v>
      </c>
      <c r="R155" t="s">
        <v>167</v>
      </c>
      <c r="S155">
        <v>0</v>
      </c>
      <c r="T155">
        <v>0</v>
      </c>
      <c r="U155">
        <v>0</v>
      </c>
      <c r="V155">
        <v>5325.61</v>
      </c>
      <c r="W155">
        <v>0</v>
      </c>
      <c r="X155">
        <v>0</v>
      </c>
      <c r="Y155">
        <v>0</v>
      </c>
      <c r="Z155">
        <v>0</v>
      </c>
      <c r="AA155" t="s">
        <v>307</v>
      </c>
      <c r="AB155">
        <v>0</v>
      </c>
      <c r="AC155" t="s">
        <v>307</v>
      </c>
      <c r="AD155" t="s">
        <v>307</v>
      </c>
      <c r="AE155">
        <v>0</v>
      </c>
      <c r="AF155">
        <v>1</v>
      </c>
      <c r="AG155">
        <v>0</v>
      </c>
      <c r="AH155">
        <v>0</v>
      </c>
      <c r="AI155">
        <v>0</v>
      </c>
      <c r="AJ155">
        <v>0</v>
      </c>
      <c r="AK155" t="s">
        <v>171</v>
      </c>
      <c r="AL155">
        <v>0</v>
      </c>
      <c r="AM155">
        <v>3</v>
      </c>
      <c r="AN155">
        <v>161</v>
      </c>
      <c r="AO155" t="s">
        <v>172</v>
      </c>
      <c r="AP155" t="s">
        <v>173</v>
      </c>
      <c r="AQ155" t="s">
        <v>174</v>
      </c>
      <c r="AR155" t="s">
        <v>175</v>
      </c>
      <c r="AS155" t="s">
        <v>176</v>
      </c>
    </row>
    <row r="156" spans="1:45" x14ac:dyDescent="0.25">
      <c r="A156" t="s">
        <v>308</v>
      </c>
      <c r="B156" t="s">
        <v>155</v>
      </c>
      <c r="C156" t="s">
        <v>156</v>
      </c>
      <c r="D156" t="s">
        <v>156</v>
      </c>
      <c r="E156" t="s">
        <v>157</v>
      </c>
      <c r="F156" t="s">
        <v>158</v>
      </c>
      <c r="G156" t="s">
        <v>156</v>
      </c>
      <c r="H156" t="s">
        <v>159</v>
      </c>
      <c r="I156" t="s">
        <v>177</v>
      </c>
      <c r="J156" t="s">
        <v>160</v>
      </c>
      <c r="K156" t="s">
        <v>161</v>
      </c>
      <c r="L156" t="s">
        <v>162</v>
      </c>
      <c r="M156" t="s">
        <v>311</v>
      </c>
      <c r="N156" t="s">
        <v>123</v>
      </c>
      <c r="O156" t="s">
        <v>307</v>
      </c>
      <c r="P156" t="s">
        <v>312</v>
      </c>
      <c r="Q156" t="s">
        <v>288</v>
      </c>
      <c r="R156" t="s">
        <v>167</v>
      </c>
      <c r="S156">
        <v>0</v>
      </c>
      <c r="T156">
        <v>0</v>
      </c>
      <c r="U156">
        <v>0</v>
      </c>
      <c r="V156">
        <v>1176.2</v>
      </c>
      <c r="W156">
        <v>0</v>
      </c>
      <c r="X156">
        <v>0</v>
      </c>
      <c r="Y156">
        <v>0</v>
      </c>
      <c r="Z156">
        <v>0</v>
      </c>
      <c r="AA156" t="s">
        <v>307</v>
      </c>
      <c r="AB156">
        <v>0</v>
      </c>
      <c r="AC156" t="s">
        <v>307</v>
      </c>
      <c r="AD156" t="s">
        <v>307</v>
      </c>
      <c r="AE156">
        <v>0</v>
      </c>
      <c r="AF156">
        <v>1</v>
      </c>
      <c r="AG156">
        <v>0</v>
      </c>
      <c r="AH156">
        <v>0</v>
      </c>
      <c r="AI156">
        <v>0</v>
      </c>
      <c r="AJ156">
        <v>0</v>
      </c>
      <c r="AK156" t="s">
        <v>171</v>
      </c>
      <c r="AL156">
        <v>0</v>
      </c>
      <c r="AM156">
        <v>3</v>
      </c>
      <c r="AN156">
        <v>162</v>
      </c>
      <c r="AO156" t="s">
        <v>172</v>
      </c>
      <c r="AP156" t="s">
        <v>173</v>
      </c>
      <c r="AQ156" t="s">
        <v>174</v>
      </c>
      <c r="AR156" t="s">
        <v>175</v>
      </c>
      <c r="AS156" t="s">
        <v>176</v>
      </c>
    </row>
    <row r="157" spans="1:45" x14ac:dyDescent="0.25">
      <c r="A157" t="s">
        <v>308</v>
      </c>
      <c r="B157" t="s">
        <v>155</v>
      </c>
      <c r="C157" t="s">
        <v>156</v>
      </c>
      <c r="D157" t="s">
        <v>156</v>
      </c>
      <c r="E157" t="s">
        <v>157</v>
      </c>
      <c r="F157" t="s">
        <v>158</v>
      </c>
      <c r="G157" t="s">
        <v>156</v>
      </c>
      <c r="H157" t="s">
        <v>159</v>
      </c>
      <c r="I157" t="s">
        <v>177</v>
      </c>
      <c r="J157" t="s">
        <v>160</v>
      </c>
      <c r="K157" t="s">
        <v>161</v>
      </c>
      <c r="L157" t="s">
        <v>162</v>
      </c>
      <c r="M157" t="s">
        <v>311</v>
      </c>
      <c r="N157" t="s">
        <v>121</v>
      </c>
      <c r="O157" t="s">
        <v>307</v>
      </c>
      <c r="P157" t="s">
        <v>312</v>
      </c>
      <c r="Q157" t="s">
        <v>285</v>
      </c>
      <c r="R157" t="s">
        <v>167</v>
      </c>
      <c r="S157">
        <v>0</v>
      </c>
      <c r="T157">
        <v>0</v>
      </c>
      <c r="U157">
        <v>0</v>
      </c>
      <c r="V157">
        <v>3443.81</v>
      </c>
      <c r="W157">
        <v>0</v>
      </c>
      <c r="X157">
        <v>0</v>
      </c>
      <c r="Y157">
        <v>0</v>
      </c>
      <c r="Z157">
        <v>0</v>
      </c>
      <c r="AA157" t="s">
        <v>307</v>
      </c>
      <c r="AB157">
        <v>0</v>
      </c>
      <c r="AC157" t="s">
        <v>307</v>
      </c>
      <c r="AD157" t="s">
        <v>307</v>
      </c>
      <c r="AE157">
        <v>0</v>
      </c>
      <c r="AF157">
        <v>1</v>
      </c>
      <c r="AG157">
        <v>0</v>
      </c>
      <c r="AH157">
        <v>0</v>
      </c>
      <c r="AI157">
        <v>0</v>
      </c>
      <c r="AJ157">
        <v>0</v>
      </c>
      <c r="AK157" t="s">
        <v>171</v>
      </c>
      <c r="AL157">
        <v>0</v>
      </c>
      <c r="AM157">
        <v>3</v>
      </c>
      <c r="AN157">
        <v>163</v>
      </c>
      <c r="AO157" t="s">
        <v>172</v>
      </c>
      <c r="AP157" t="s">
        <v>173</v>
      </c>
      <c r="AQ157" t="s">
        <v>174</v>
      </c>
      <c r="AR157" t="s">
        <v>175</v>
      </c>
      <c r="AS157" t="s">
        <v>176</v>
      </c>
    </row>
    <row r="158" spans="1:45" x14ac:dyDescent="0.25">
      <c r="A158" t="s">
        <v>308</v>
      </c>
      <c r="B158" t="s">
        <v>155</v>
      </c>
      <c r="C158" t="s">
        <v>156</v>
      </c>
      <c r="D158" t="s">
        <v>156</v>
      </c>
      <c r="E158" t="s">
        <v>157</v>
      </c>
      <c r="F158" t="s">
        <v>158</v>
      </c>
      <c r="G158" t="s">
        <v>192</v>
      </c>
      <c r="H158" t="s">
        <v>159</v>
      </c>
      <c r="I158" t="s">
        <v>193</v>
      </c>
      <c r="J158" t="s">
        <v>160</v>
      </c>
      <c r="K158" t="s">
        <v>161</v>
      </c>
      <c r="L158" t="s">
        <v>162</v>
      </c>
      <c r="M158" t="s">
        <v>311</v>
      </c>
      <c r="N158" t="s">
        <v>120</v>
      </c>
      <c r="O158" t="s">
        <v>307</v>
      </c>
      <c r="P158" t="s">
        <v>312</v>
      </c>
      <c r="Q158" t="s">
        <v>207</v>
      </c>
      <c r="R158" t="s">
        <v>167</v>
      </c>
      <c r="S158">
        <v>0</v>
      </c>
      <c r="T158">
        <v>0</v>
      </c>
      <c r="U158">
        <v>0</v>
      </c>
      <c r="V158">
        <v>2822.67</v>
      </c>
      <c r="W158">
        <v>0</v>
      </c>
      <c r="X158">
        <v>0</v>
      </c>
      <c r="Y158">
        <v>0</v>
      </c>
      <c r="Z158">
        <v>0</v>
      </c>
      <c r="AA158" t="s">
        <v>307</v>
      </c>
      <c r="AB158">
        <v>0</v>
      </c>
      <c r="AC158" t="s">
        <v>307</v>
      </c>
      <c r="AD158" t="s">
        <v>307</v>
      </c>
      <c r="AE158">
        <v>0</v>
      </c>
      <c r="AF158">
        <v>1</v>
      </c>
      <c r="AG158">
        <v>0</v>
      </c>
      <c r="AH158">
        <v>0</v>
      </c>
      <c r="AI158">
        <v>0</v>
      </c>
      <c r="AJ158">
        <v>0</v>
      </c>
      <c r="AK158" t="s">
        <v>171</v>
      </c>
      <c r="AL158">
        <v>0</v>
      </c>
      <c r="AM158">
        <v>3</v>
      </c>
      <c r="AN158">
        <v>164</v>
      </c>
      <c r="AO158" t="s">
        <v>172</v>
      </c>
      <c r="AP158" t="s">
        <v>173</v>
      </c>
      <c r="AQ158" t="s">
        <v>174</v>
      </c>
      <c r="AR158" t="s">
        <v>175</v>
      </c>
      <c r="AS158" t="s">
        <v>176</v>
      </c>
    </row>
    <row r="159" spans="1:45" x14ac:dyDescent="0.25">
      <c r="A159" t="s">
        <v>308</v>
      </c>
      <c r="B159" t="s">
        <v>155</v>
      </c>
      <c r="C159" t="s">
        <v>156</v>
      </c>
      <c r="D159" t="s">
        <v>156</v>
      </c>
      <c r="E159" t="s">
        <v>157</v>
      </c>
      <c r="F159" t="s">
        <v>158</v>
      </c>
      <c r="G159" t="s">
        <v>156</v>
      </c>
      <c r="H159" t="s">
        <v>159</v>
      </c>
      <c r="I159" t="s">
        <v>177</v>
      </c>
      <c r="J159" t="s">
        <v>160</v>
      </c>
      <c r="K159" t="s">
        <v>161</v>
      </c>
      <c r="L159" t="s">
        <v>162</v>
      </c>
      <c r="M159" t="s">
        <v>309</v>
      </c>
      <c r="N159" t="s">
        <v>142</v>
      </c>
      <c r="O159" t="s">
        <v>307</v>
      </c>
      <c r="P159" t="s">
        <v>310</v>
      </c>
      <c r="Q159" t="s">
        <v>210</v>
      </c>
      <c r="R159" t="s">
        <v>167</v>
      </c>
      <c r="S159">
        <v>0</v>
      </c>
      <c r="T159">
        <v>0</v>
      </c>
      <c r="U159">
        <v>0</v>
      </c>
      <c r="V159">
        <v>826.56</v>
      </c>
      <c r="W159">
        <v>0</v>
      </c>
      <c r="X159">
        <v>0</v>
      </c>
      <c r="Y159">
        <v>0</v>
      </c>
      <c r="Z159">
        <v>0</v>
      </c>
      <c r="AA159" t="s">
        <v>307</v>
      </c>
      <c r="AB159">
        <v>0</v>
      </c>
      <c r="AC159" t="s">
        <v>307</v>
      </c>
      <c r="AD159" t="s">
        <v>307</v>
      </c>
      <c r="AE159">
        <v>0</v>
      </c>
      <c r="AF159">
        <v>1</v>
      </c>
      <c r="AG159">
        <v>0</v>
      </c>
      <c r="AH159">
        <v>0</v>
      </c>
      <c r="AI159">
        <v>0</v>
      </c>
      <c r="AJ159">
        <v>0</v>
      </c>
      <c r="AK159" t="s">
        <v>171</v>
      </c>
      <c r="AL159">
        <v>0</v>
      </c>
      <c r="AM159">
        <v>3</v>
      </c>
      <c r="AN159">
        <v>165</v>
      </c>
      <c r="AO159" t="s">
        <v>172</v>
      </c>
      <c r="AP159" t="s">
        <v>173</v>
      </c>
      <c r="AQ159" t="s">
        <v>174</v>
      </c>
      <c r="AR159" t="s">
        <v>175</v>
      </c>
      <c r="AS159" t="s">
        <v>176</v>
      </c>
    </row>
    <row r="160" spans="1:45" x14ac:dyDescent="0.25">
      <c r="A160" t="s">
        <v>308</v>
      </c>
      <c r="B160" t="s">
        <v>155</v>
      </c>
      <c r="C160" t="s">
        <v>156</v>
      </c>
      <c r="D160" t="s">
        <v>156</v>
      </c>
      <c r="E160" t="s">
        <v>157</v>
      </c>
      <c r="F160" t="s">
        <v>158</v>
      </c>
      <c r="G160" t="s">
        <v>156</v>
      </c>
      <c r="H160" t="s">
        <v>159</v>
      </c>
      <c r="I160" t="s">
        <v>177</v>
      </c>
      <c r="J160" t="s">
        <v>160</v>
      </c>
      <c r="K160" t="s">
        <v>161</v>
      </c>
      <c r="L160" t="s">
        <v>162</v>
      </c>
      <c r="M160" t="s">
        <v>313</v>
      </c>
      <c r="N160" t="s">
        <v>142</v>
      </c>
      <c r="O160" t="s">
        <v>307</v>
      </c>
      <c r="P160" t="s">
        <v>314</v>
      </c>
      <c r="Q160" t="s">
        <v>210</v>
      </c>
      <c r="R160" t="s">
        <v>167</v>
      </c>
      <c r="S160">
        <v>0</v>
      </c>
      <c r="T160">
        <v>0</v>
      </c>
      <c r="U160">
        <v>0</v>
      </c>
      <c r="V160">
        <v>875.52</v>
      </c>
      <c r="W160">
        <v>0</v>
      </c>
      <c r="X160">
        <v>0</v>
      </c>
      <c r="Y160">
        <v>0</v>
      </c>
      <c r="Z160">
        <v>0</v>
      </c>
      <c r="AA160" t="s">
        <v>307</v>
      </c>
      <c r="AB160">
        <v>0</v>
      </c>
      <c r="AC160" t="s">
        <v>307</v>
      </c>
      <c r="AD160" t="s">
        <v>307</v>
      </c>
      <c r="AE160">
        <v>0</v>
      </c>
      <c r="AF160">
        <v>1</v>
      </c>
      <c r="AG160">
        <v>0</v>
      </c>
      <c r="AH160">
        <v>0</v>
      </c>
      <c r="AI160">
        <v>0</v>
      </c>
      <c r="AJ160">
        <v>0</v>
      </c>
      <c r="AK160" t="s">
        <v>171</v>
      </c>
      <c r="AL160">
        <v>0</v>
      </c>
      <c r="AM160">
        <v>3</v>
      </c>
      <c r="AN160">
        <v>166</v>
      </c>
      <c r="AO160" t="s">
        <v>172</v>
      </c>
      <c r="AP160" t="s">
        <v>173</v>
      </c>
      <c r="AQ160" t="s">
        <v>174</v>
      </c>
      <c r="AR160" t="s">
        <v>175</v>
      </c>
      <c r="AS160" t="s">
        <v>176</v>
      </c>
    </row>
    <row r="161" spans="1:45" x14ac:dyDescent="0.25">
      <c r="A161" t="s">
        <v>308</v>
      </c>
      <c r="B161" t="s">
        <v>155</v>
      </c>
      <c r="C161" t="s">
        <v>156</v>
      </c>
      <c r="D161" t="s">
        <v>156</v>
      </c>
      <c r="E161" t="s">
        <v>157</v>
      </c>
      <c r="F161" t="s">
        <v>158</v>
      </c>
      <c r="G161" t="s">
        <v>156</v>
      </c>
      <c r="H161" t="s">
        <v>159</v>
      </c>
      <c r="I161" t="s">
        <v>177</v>
      </c>
      <c r="J161" t="s">
        <v>160</v>
      </c>
      <c r="K161" t="s">
        <v>161</v>
      </c>
      <c r="L161" t="s">
        <v>162</v>
      </c>
      <c r="M161" t="s">
        <v>311</v>
      </c>
      <c r="N161" t="s">
        <v>142</v>
      </c>
      <c r="O161" t="s">
        <v>307</v>
      </c>
      <c r="P161" t="s">
        <v>312</v>
      </c>
      <c r="Q161" t="s">
        <v>210</v>
      </c>
      <c r="R161" t="s">
        <v>167</v>
      </c>
      <c r="S161">
        <v>0</v>
      </c>
      <c r="T161">
        <v>0</v>
      </c>
      <c r="U161">
        <v>0</v>
      </c>
      <c r="V161">
        <v>4991.66</v>
      </c>
      <c r="W161">
        <v>0</v>
      </c>
      <c r="X161">
        <v>0</v>
      </c>
      <c r="Y161">
        <v>0</v>
      </c>
      <c r="Z161">
        <v>0</v>
      </c>
      <c r="AA161" t="s">
        <v>307</v>
      </c>
      <c r="AB161">
        <v>0</v>
      </c>
      <c r="AC161" t="s">
        <v>307</v>
      </c>
      <c r="AD161" t="s">
        <v>307</v>
      </c>
      <c r="AE161">
        <v>0</v>
      </c>
      <c r="AF161">
        <v>1</v>
      </c>
      <c r="AG161">
        <v>0</v>
      </c>
      <c r="AH161">
        <v>0</v>
      </c>
      <c r="AI161">
        <v>0</v>
      </c>
      <c r="AJ161">
        <v>0</v>
      </c>
      <c r="AK161" t="s">
        <v>171</v>
      </c>
      <c r="AL161">
        <v>0</v>
      </c>
      <c r="AM161">
        <v>3</v>
      </c>
      <c r="AN161">
        <v>167</v>
      </c>
      <c r="AO161" t="s">
        <v>172</v>
      </c>
      <c r="AP161" t="s">
        <v>173</v>
      </c>
      <c r="AQ161" t="s">
        <v>174</v>
      </c>
      <c r="AR161" t="s">
        <v>175</v>
      </c>
      <c r="AS161" t="s">
        <v>176</v>
      </c>
    </row>
    <row r="162" spans="1:45" x14ac:dyDescent="0.25">
      <c r="A162" t="s">
        <v>308</v>
      </c>
      <c r="B162" t="s">
        <v>155</v>
      </c>
      <c r="C162" t="s">
        <v>156</v>
      </c>
      <c r="D162" t="s">
        <v>156</v>
      </c>
      <c r="E162" t="s">
        <v>157</v>
      </c>
      <c r="F162" t="s">
        <v>158</v>
      </c>
      <c r="G162" t="s">
        <v>159</v>
      </c>
      <c r="H162" t="s">
        <v>159</v>
      </c>
      <c r="I162" t="s">
        <v>157</v>
      </c>
      <c r="J162" t="s">
        <v>160</v>
      </c>
      <c r="K162" t="s">
        <v>161</v>
      </c>
      <c r="L162" t="s">
        <v>162</v>
      </c>
      <c r="M162" t="s">
        <v>309</v>
      </c>
      <c r="N162" t="s">
        <v>143</v>
      </c>
      <c r="O162" t="s">
        <v>307</v>
      </c>
      <c r="P162" t="s">
        <v>310</v>
      </c>
      <c r="Q162" t="s">
        <v>166</v>
      </c>
      <c r="R162" t="s">
        <v>167</v>
      </c>
      <c r="S162">
        <v>0</v>
      </c>
      <c r="T162">
        <v>0</v>
      </c>
      <c r="U162">
        <v>0</v>
      </c>
      <c r="V162">
        <v>832.3</v>
      </c>
      <c r="W162">
        <v>0</v>
      </c>
      <c r="X162">
        <v>0</v>
      </c>
      <c r="Y162">
        <v>0</v>
      </c>
      <c r="Z162">
        <v>0</v>
      </c>
      <c r="AA162" t="s">
        <v>307</v>
      </c>
      <c r="AB162">
        <v>0</v>
      </c>
      <c r="AC162" t="s">
        <v>307</v>
      </c>
      <c r="AD162" t="s">
        <v>307</v>
      </c>
      <c r="AE162">
        <v>0</v>
      </c>
      <c r="AF162">
        <v>1</v>
      </c>
      <c r="AG162">
        <v>0</v>
      </c>
      <c r="AH162">
        <v>0</v>
      </c>
      <c r="AI162">
        <v>0</v>
      </c>
      <c r="AJ162">
        <v>0</v>
      </c>
      <c r="AK162" t="s">
        <v>171</v>
      </c>
      <c r="AL162">
        <v>0</v>
      </c>
      <c r="AM162">
        <v>3</v>
      </c>
      <c r="AN162">
        <v>168</v>
      </c>
      <c r="AO162" t="s">
        <v>172</v>
      </c>
      <c r="AP162" t="s">
        <v>173</v>
      </c>
      <c r="AQ162" t="s">
        <v>174</v>
      </c>
      <c r="AR162" t="s">
        <v>175</v>
      </c>
      <c r="AS162" t="s">
        <v>176</v>
      </c>
    </row>
    <row r="163" spans="1:45" x14ac:dyDescent="0.25">
      <c r="A163" t="s">
        <v>308</v>
      </c>
      <c r="B163" t="s">
        <v>155</v>
      </c>
      <c r="C163" t="s">
        <v>156</v>
      </c>
      <c r="D163" t="s">
        <v>156</v>
      </c>
      <c r="E163" t="s">
        <v>157</v>
      </c>
      <c r="F163" t="s">
        <v>158</v>
      </c>
      <c r="G163" t="s">
        <v>159</v>
      </c>
      <c r="H163" t="s">
        <v>159</v>
      </c>
      <c r="I163" t="s">
        <v>157</v>
      </c>
      <c r="J163" t="s">
        <v>160</v>
      </c>
      <c r="K163" t="s">
        <v>161</v>
      </c>
      <c r="L163" t="s">
        <v>162</v>
      </c>
      <c r="M163" t="s">
        <v>313</v>
      </c>
      <c r="N163" t="s">
        <v>143</v>
      </c>
      <c r="O163" t="s">
        <v>307</v>
      </c>
      <c r="P163" t="s">
        <v>314</v>
      </c>
      <c r="Q163" t="s">
        <v>166</v>
      </c>
      <c r="R163" t="s">
        <v>167</v>
      </c>
      <c r="S163">
        <v>0</v>
      </c>
      <c r="T163">
        <v>0</v>
      </c>
      <c r="U163">
        <v>0</v>
      </c>
      <c r="V163">
        <v>881.6</v>
      </c>
      <c r="W163">
        <v>0</v>
      </c>
      <c r="X163">
        <v>0</v>
      </c>
      <c r="Y163">
        <v>0</v>
      </c>
      <c r="Z163">
        <v>0</v>
      </c>
      <c r="AA163" t="s">
        <v>307</v>
      </c>
      <c r="AB163">
        <v>0</v>
      </c>
      <c r="AC163" t="s">
        <v>307</v>
      </c>
      <c r="AD163" t="s">
        <v>307</v>
      </c>
      <c r="AE163">
        <v>0</v>
      </c>
      <c r="AF163">
        <v>1</v>
      </c>
      <c r="AG163">
        <v>0</v>
      </c>
      <c r="AH163">
        <v>0</v>
      </c>
      <c r="AI163">
        <v>0</v>
      </c>
      <c r="AJ163">
        <v>0</v>
      </c>
      <c r="AK163" t="s">
        <v>171</v>
      </c>
      <c r="AL163">
        <v>0</v>
      </c>
      <c r="AM163">
        <v>3</v>
      </c>
      <c r="AN163">
        <v>169</v>
      </c>
      <c r="AO163" t="s">
        <v>172</v>
      </c>
      <c r="AP163" t="s">
        <v>173</v>
      </c>
      <c r="AQ163" t="s">
        <v>174</v>
      </c>
      <c r="AR163" t="s">
        <v>175</v>
      </c>
      <c r="AS163" t="s">
        <v>176</v>
      </c>
    </row>
    <row r="164" spans="1:45" x14ac:dyDescent="0.25">
      <c r="A164" t="s">
        <v>308</v>
      </c>
      <c r="B164" t="s">
        <v>155</v>
      </c>
      <c r="C164" t="s">
        <v>156</v>
      </c>
      <c r="D164" t="s">
        <v>156</v>
      </c>
      <c r="E164" t="s">
        <v>157</v>
      </c>
      <c r="F164" t="s">
        <v>158</v>
      </c>
      <c r="G164" t="s">
        <v>156</v>
      </c>
      <c r="H164" t="s">
        <v>159</v>
      </c>
      <c r="I164" t="s">
        <v>177</v>
      </c>
      <c r="J164" t="s">
        <v>160</v>
      </c>
      <c r="K164" t="s">
        <v>161</v>
      </c>
      <c r="L164" t="s">
        <v>162</v>
      </c>
      <c r="M164" t="s">
        <v>309</v>
      </c>
      <c r="N164" t="s">
        <v>144</v>
      </c>
      <c r="O164" t="s">
        <v>307</v>
      </c>
      <c r="P164" t="s">
        <v>310</v>
      </c>
      <c r="Q164" t="s">
        <v>179</v>
      </c>
      <c r="R164" t="s">
        <v>167</v>
      </c>
      <c r="S164">
        <v>0</v>
      </c>
      <c r="T164">
        <v>0</v>
      </c>
      <c r="U164">
        <v>0</v>
      </c>
      <c r="V164">
        <v>287</v>
      </c>
      <c r="W164">
        <v>0</v>
      </c>
      <c r="X164">
        <v>0</v>
      </c>
      <c r="Y164">
        <v>0</v>
      </c>
      <c r="Z164">
        <v>0</v>
      </c>
      <c r="AA164" t="s">
        <v>307</v>
      </c>
      <c r="AB164">
        <v>0</v>
      </c>
      <c r="AC164" t="s">
        <v>307</v>
      </c>
      <c r="AD164" t="s">
        <v>307</v>
      </c>
      <c r="AE164">
        <v>0</v>
      </c>
      <c r="AF164">
        <v>1</v>
      </c>
      <c r="AG164">
        <v>0</v>
      </c>
      <c r="AH164">
        <v>0</v>
      </c>
      <c r="AI164">
        <v>0</v>
      </c>
      <c r="AJ164">
        <v>0</v>
      </c>
      <c r="AK164" t="s">
        <v>171</v>
      </c>
      <c r="AL164">
        <v>0</v>
      </c>
      <c r="AM164">
        <v>3</v>
      </c>
      <c r="AN164">
        <v>170</v>
      </c>
      <c r="AO164" t="s">
        <v>172</v>
      </c>
      <c r="AP164" t="s">
        <v>173</v>
      </c>
      <c r="AQ164" t="s">
        <v>174</v>
      </c>
      <c r="AR164" t="s">
        <v>175</v>
      </c>
      <c r="AS164" t="s">
        <v>176</v>
      </c>
    </row>
    <row r="165" spans="1:45" x14ac:dyDescent="0.25">
      <c r="A165" t="s">
        <v>308</v>
      </c>
      <c r="B165" t="s">
        <v>155</v>
      </c>
      <c r="C165" t="s">
        <v>156</v>
      </c>
      <c r="D165" t="s">
        <v>156</v>
      </c>
      <c r="E165" t="s">
        <v>157</v>
      </c>
      <c r="F165" t="s">
        <v>158</v>
      </c>
      <c r="G165" t="s">
        <v>156</v>
      </c>
      <c r="H165" t="s">
        <v>159</v>
      </c>
      <c r="I165" t="s">
        <v>177</v>
      </c>
      <c r="J165" t="s">
        <v>160</v>
      </c>
      <c r="K165" t="s">
        <v>161</v>
      </c>
      <c r="L165" t="s">
        <v>162</v>
      </c>
      <c r="M165" t="s">
        <v>313</v>
      </c>
      <c r="N165" t="s">
        <v>144</v>
      </c>
      <c r="O165" t="s">
        <v>307</v>
      </c>
      <c r="P165" t="s">
        <v>314</v>
      </c>
      <c r="Q165" t="s">
        <v>179</v>
      </c>
      <c r="R165" t="s">
        <v>167</v>
      </c>
      <c r="S165">
        <v>0</v>
      </c>
      <c r="T165">
        <v>0</v>
      </c>
      <c r="U165">
        <v>0</v>
      </c>
      <c r="V165">
        <v>304</v>
      </c>
      <c r="W165">
        <v>0</v>
      </c>
      <c r="X165">
        <v>0</v>
      </c>
      <c r="Y165">
        <v>0</v>
      </c>
      <c r="Z165">
        <v>0</v>
      </c>
      <c r="AA165" t="s">
        <v>307</v>
      </c>
      <c r="AB165">
        <v>0</v>
      </c>
      <c r="AC165" t="s">
        <v>307</v>
      </c>
      <c r="AD165" t="s">
        <v>307</v>
      </c>
      <c r="AE165">
        <v>0</v>
      </c>
      <c r="AF165">
        <v>1</v>
      </c>
      <c r="AG165">
        <v>0</v>
      </c>
      <c r="AH165">
        <v>0</v>
      </c>
      <c r="AI165">
        <v>0</v>
      </c>
      <c r="AJ165">
        <v>0</v>
      </c>
      <c r="AK165" t="s">
        <v>171</v>
      </c>
      <c r="AL165">
        <v>0</v>
      </c>
      <c r="AM165">
        <v>3</v>
      </c>
      <c r="AN165">
        <v>171</v>
      </c>
      <c r="AO165" t="s">
        <v>172</v>
      </c>
      <c r="AP165" t="s">
        <v>173</v>
      </c>
      <c r="AQ165" t="s">
        <v>174</v>
      </c>
      <c r="AR165" t="s">
        <v>175</v>
      </c>
      <c r="AS165" t="s">
        <v>176</v>
      </c>
    </row>
    <row r="166" spans="1:45" x14ac:dyDescent="0.25">
      <c r="A166" t="s">
        <v>308</v>
      </c>
      <c r="B166" t="s">
        <v>155</v>
      </c>
      <c r="C166" t="s">
        <v>156</v>
      </c>
      <c r="D166" t="s">
        <v>156</v>
      </c>
      <c r="E166" t="s">
        <v>157</v>
      </c>
      <c r="F166" t="s">
        <v>158</v>
      </c>
      <c r="G166" t="s">
        <v>156</v>
      </c>
      <c r="H166" t="s">
        <v>159</v>
      </c>
      <c r="I166" t="s">
        <v>177</v>
      </c>
      <c r="J166" t="s">
        <v>160</v>
      </c>
      <c r="K166" t="s">
        <v>161</v>
      </c>
      <c r="L166" t="s">
        <v>162</v>
      </c>
      <c r="M166" t="s">
        <v>309</v>
      </c>
      <c r="N166" t="s">
        <v>145</v>
      </c>
      <c r="O166" t="s">
        <v>307</v>
      </c>
      <c r="P166" t="s">
        <v>310</v>
      </c>
      <c r="Q166" t="s">
        <v>182</v>
      </c>
      <c r="R166" t="s">
        <v>167</v>
      </c>
      <c r="S166">
        <v>0</v>
      </c>
      <c r="T166">
        <v>0</v>
      </c>
      <c r="U166">
        <v>0</v>
      </c>
      <c r="V166">
        <v>444.85</v>
      </c>
      <c r="W166">
        <v>0</v>
      </c>
      <c r="X166">
        <v>0</v>
      </c>
      <c r="Y166">
        <v>0</v>
      </c>
      <c r="Z166">
        <v>0</v>
      </c>
      <c r="AA166" t="s">
        <v>307</v>
      </c>
      <c r="AB166">
        <v>0</v>
      </c>
      <c r="AC166" t="s">
        <v>307</v>
      </c>
      <c r="AD166" t="s">
        <v>307</v>
      </c>
      <c r="AE166">
        <v>0</v>
      </c>
      <c r="AF166">
        <v>1</v>
      </c>
      <c r="AG166">
        <v>0</v>
      </c>
      <c r="AH166">
        <v>0</v>
      </c>
      <c r="AI166">
        <v>0</v>
      </c>
      <c r="AJ166">
        <v>0</v>
      </c>
      <c r="AK166" t="s">
        <v>171</v>
      </c>
      <c r="AL166">
        <v>0</v>
      </c>
      <c r="AM166">
        <v>3</v>
      </c>
      <c r="AN166">
        <v>172</v>
      </c>
      <c r="AO166" t="s">
        <v>172</v>
      </c>
      <c r="AP166" t="s">
        <v>173</v>
      </c>
      <c r="AQ166" t="s">
        <v>174</v>
      </c>
      <c r="AR166" t="s">
        <v>175</v>
      </c>
      <c r="AS166" t="s">
        <v>176</v>
      </c>
    </row>
    <row r="167" spans="1:45" x14ac:dyDescent="0.25">
      <c r="A167" t="s">
        <v>308</v>
      </c>
      <c r="B167" t="s">
        <v>155</v>
      </c>
      <c r="C167" t="s">
        <v>156</v>
      </c>
      <c r="D167" t="s">
        <v>156</v>
      </c>
      <c r="E167" t="s">
        <v>157</v>
      </c>
      <c r="F167" t="s">
        <v>158</v>
      </c>
      <c r="G167" t="s">
        <v>156</v>
      </c>
      <c r="H167" t="s">
        <v>159</v>
      </c>
      <c r="I167" t="s">
        <v>177</v>
      </c>
      <c r="J167" t="s">
        <v>160</v>
      </c>
      <c r="K167" t="s">
        <v>161</v>
      </c>
      <c r="L167" t="s">
        <v>162</v>
      </c>
      <c r="M167" t="s">
        <v>313</v>
      </c>
      <c r="N167" t="s">
        <v>145</v>
      </c>
      <c r="O167" t="s">
        <v>307</v>
      </c>
      <c r="P167" t="s">
        <v>314</v>
      </c>
      <c r="Q167" t="s">
        <v>182</v>
      </c>
      <c r="R167" t="s">
        <v>167</v>
      </c>
      <c r="S167">
        <v>0</v>
      </c>
      <c r="T167">
        <v>0</v>
      </c>
      <c r="U167">
        <v>0</v>
      </c>
      <c r="V167">
        <v>471.2</v>
      </c>
      <c r="W167">
        <v>0</v>
      </c>
      <c r="X167">
        <v>0</v>
      </c>
      <c r="Y167">
        <v>0</v>
      </c>
      <c r="Z167">
        <v>0</v>
      </c>
      <c r="AA167" t="s">
        <v>307</v>
      </c>
      <c r="AB167">
        <v>0</v>
      </c>
      <c r="AC167" t="s">
        <v>307</v>
      </c>
      <c r="AD167" t="s">
        <v>307</v>
      </c>
      <c r="AE167">
        <v>0</v>
      </c>
      <c r="AF167">
        <v>1</v>
      </c>
      <c r="AG167">
        <v>0</v>
      </c>
      <c r="AH167">
        <v>0</v>
      </c>
      <c r="AI167">
        <v>0</v>
      </c>
      <c r="AJ167">
        <v>0</v>
      </c>
      <c r="AK167" t="s">
        <v>171</v>
      </c>
      <c r="AL167">
        <v>0</v>
      </c>
      <c r="AM167">
        <v>3</v>
      </c>
      <c r="AN167">
        <v>173</v>
      </c>
      <c r="AO167" t="s">
        <v>172</v>
      </c>
      <c r="AP167" t="s">
        <v>173</v>
      </c>
      <c r="AQ167" t="s">
        <v>174</v>
      </c>
      <c r="AR167" t="s">
        <v>175</v>
      </c>
      <c r="AS167" t="s">
        <v>176</v>
      </c>
    </row>
    <row r="168" spans="1:45" x14ac:dyDescent="0.25">
      <c r="A168" t="s">
        <v>308</v>
      </c>
      <c r="B168" t="s">
        <v>155</v>
      </c>
      <c r="C168" t="s">
        <v>156</v>
      </c>
      <c r="D168" t="s">
        <v>156</v>
      </c>
      <c r="E168" t="s">
        <v>157</v>
      </c>
      <c r="F168" t="s">
        <v>158</v>
      </c>
      <c r="G168" t="s">
        <v>156</v>
      </c>
      <c r="H168" t="s">
        <v>159</v>
      </c>
      <c r="I168" t="s">
        <v>177</v>
      </c>
      <c r="J168" t="s">
        <v>160</v>
      </c>
      <c r="K168" t="s">
        <v>161</v>
      </c>
      <c r="L168" t="s">
        <v>162</v>
      </c>
      <c r="M168" t="s">
        <v>311</v>
      </c>
      <c r="N168" t="s">
        <v>145</v>
      </c>
      <c r="O168" t="s">
        <v>307</v>
      </c>
      <c r="P168" t="s">
        <v>312</v>
      </c>
      <c r="Q168" t="s">
        <v>182</v>
      </c>
      <c r="R168" t="s">
        <v>167</v>
      </c>
      <c r="S168">
        <v>0</v>
      </c>
      <c r="T168">
        <v>0</v>
      </c>
      <c r="U168">
        <v>0</v>
      </c>
      <c r="V168">
        <v>2644.12</v>
      </c>
      <c r="W168">
        <v>0</v>
      </c>
      <c r="X168">
        <v>0</v>
      </c>
      <c r="Y168">
        <v>0</v>
      </c>
      <c r="Z168">
        <v>0</v>
      </c>
      <c r="AA168" t="s">
        <v>307</v>
      </c>
      <c r="AB168">
        <v>0</v>
      </c>
      <c r="AC168" t="s">
        <v>307</v>
      </c>
      <c r="AD168" t="s">
        <v>307</v>
      </c>
      <c r="AE168">
        <v>0</v>
      </c>
      <c r="AF168">
        <v>1</v>
      </c>
      <c r="AG168">
        <v>0</v>
      </c>
      <c r="AH168">
        <v>0</v>
      </c>
      <c r="AI168">
        <v>0</v>
      </c>
      <c r="AJ168">
        <v>0</v>
      </c>
      <c r="AK168" t="s">
        <v>171</v>
      </c>
      <c r="AL168">
        <v>0</v>
      </c>
      <c r="AM168">
        <v>3</v>
      </c>
      <c r="AN168">
        <v>174</v>
      </c>
      <c r="AO168" t="s">
        <v>172</v>
      </c>
      <c r="AP168" t="s">
        <v>173</v>
      </c>
      <c r="AQ168" t="s">
        <v>174</v>
      </c>
      <c r="AR168" t="s">
        <v>175</v>
      </c>
      <c r="AS168" t="s">
        <v>176</v>
      </c>
    </row>
    <row r="169" spans="1:45" x14ac:dyDescent="0.25">
      <c r="A169" t="s">
        <v>308</v>
      </c>
      <c r="B169" t="s">
        <v>155</v>
      </c>
      <c r="C169" t="s">
        <v>156</v>
      </c>
      <c r="D169" t="s">
        <v>156</v>
      </c>
      <c r="E169" t="s">
        <v>157</v>
      </c>
      <c r="F169" t="s">
        <v>158</v>
      </c>
      <c r="G169" t="s">
        <v>156</v>
      </c>
      <c r="H169" t="s">
        <v>159</v>
      </c>
      <c r="I169" t="s">
        <v>177</v>
      </c>
      <c r="J169" t="s">
        <v>160</v>
      </c>
      <c r="K169" t="s">
        <v>161</v>
      </c>
      <c r="L169" t="s">
        <v>162</v>
      </c>
      <c r="M169" t="s">
        <v>311</v>
      </c>
      <c r="N169" t="s">
        <v>144</v>
      </c>
      <c r="O169" t="s">
        <v>307</v>
      </c>
      <c r="P169" t="s">
        <v>312</v>
      </c>
      <c r="Q169" t="s">
        <v>179</v>
      </c>
      <c r="R169" t="s">
        <v>167</v>
      </c>
      <c r="S169">
        <v>0</v>
      </c>
      <c r="T169">
        <v>0</v>
      </c>
      <c r="U169">
        <v>0</v>
      </c>
      <c r="V169">
        <v>1148.32</v>
      </c>
      <c r="W169">
        <v>0</v>
      </c>
      <c r="X169">
        <v>0</v>
      </c>
      <c r="Y169">
        <v>0</v>
      </c>
      <c r="Z169">
        <v>0</v>
      </c>
      <c r="AA169" t="s">
        <v>307</v>
      </c>
      <c r="AB169">
        <v>0</v>
      </c>
      <c r="AC169" t="s">
        <v>307</v>
      </c>
      <c r="AD169" t="s">
        <v>307</v>
      </c>
      <c r="AE169">
        <v>0</v>
      </c>
      <c r="AF169">
        <v>1</v>
      </c>
      <c r="AG169">
        <v>0</v>
      </c>
      <c r="AH169">
        <v>0</v>
      </c>
      <c r="AI169">
        <v>0</v>
      </c>
      <c r="AJ169">
        <v>0</v>
      </c>
      <c r="AK169" t="s">
        <v>171</v>
      </c>
      <c r="AL169">
        <v>0</v>
      </c>
      <c r="AM169">
        <v>3</v>
      </c>
      <c r="AN169">
        <v>175</v>
      </c>
      <c r="AO169" t="s">
        <v>172</v>
      </c>
      <c r="AP169" t="s">
        <v>173</v>
      </c>
      <c r="AQ169" t="s">
        <v>174</v>
      </c>
      <c r="AR169" t="s">
        <v>175</v>
      </c>
      <c r="AS169" t="s">
        <v>176</v>
      </c>
    </row>
    <row r="170" spans="1:45" x14ac:dyDescent="0.25">
      <c r="A170" t="s">
        <v>308</v>
      </c>
      <c r="B170" t="s">
        <v>155</v>
      </c>
      <c r="C170" t="s">
        <v>156</v>
      </c>
      <c r="D170" t="s">
        <v>156</v>
      </c>
      <c r="E170" t="s">
        <v>157</v>
      </c>
      <c r="F170" t="s">
        <v>158</v>
      </c>
      <c r="G170" t="s">
        <v>159</v>
      </c>
      <c r="H170" t="s">
        <v>159</v>
      </c>
      <c r="I170" t="s">
        <v>157</v>
      </c>
      <c r="J170" t="s">
        <v>160</v>
      </c>
      <c r="K170" t="s">
        <v>161</v>
      </c>
      <c r="L170" t="s">
        <v>162</v>
      </c>
      <c r="M170" t="s">
        <v>311</v>
      </c>
      <c r="N170" t="s">
        <v>143</v>
      </c>
      <c r="O170" t="s">
        <v>307</v>
      </c>
      <c r="P170" t="s">
        <v>312</v>
      </c>
      <c r="Q170" t="s">
        <v>166</v>
      </c>
      <c r="R170" t="s">
        <v>167</v>
      </c>
      <c r="S170">
        <v>0</v>
      </c>
      <c r="T170">
        <v>0</v>
      </c>
      <c r="U170">
        <v>0</v>
      </c>
      <c r="V170">
        <v>5019.8900000000003</v>
      </c>
      <c r="W170">
        <v>0</v>
      </c>
      <c r="X170">
        <v>0</v>
      </c>
      <c r="Y170">
        <v>0</v>
      </c>
      <c r="Z170">
        <v>0</v>
      </c>
      <c r="AA170" t="s">
        <v>307</v>
      </c>
      <c r="AB170">
        <v>0</v>
      </c>
      <c r="AC170" t="s">
        <v>307</v>
      </c>
      <c r="AD170" t="s">
        <v>307</v>
      </c>
      <c r="AE170">
        <v>0</v>
      </c>
      <c r="AF170">
        <v>1</v>
      </c>
      <c r="AG170">
        <v>0</v>
      </c>
      <c r="AH170">
        <v>0</v>
      </c>
      <c r="AI170">
        <v>0</v>
      </c>
      <c r="AJ170">
        <v>0</v>
      </c>
      <c r="AK170" t="s">
        <v>171</v>
      </c>
      <c r="AL170">
        <v>0</v>
      </c>
      <c r="AM170">
        <v>3</v>
      </c>
      <c r="AN170">
        <v>176</v>
      </c>
      <c r="AO170" t="s">
        <v>172</v>
      </c>
      <c r="AP170" t="s">
        <v>173</v>
      </c>
      <c r="AQ170" t="s">
        <v>174</v>
      </c>
      <c r="AR170" t="s">
        <v>175</v>
      </c>
      <c r="AS170" t="s">
        <v>176</v>
      </c>
    </row>
    <row r="171" spans="1:45" x14ac:dyDescent="0.25">
      <c r="A171" t="s">
        <v>308</v>
      </c>
      <c r="B171" t="s">
        <v>155</v>
      </c>
      <c r="C171" t="s">
        <v>156</v>
      </c>
      <c r="D171" t="s">
        <v>156</v>
      </c>
      <c r="E171" t="s">
        <v>157</v>
      </c>
      <c r="F171" t="s">
        <v>158</v>
      </c>
      <c r="G171" t="s">
        <v>156</v>
      </c>
      <c r="H171" t="s">
        <v>159</v>
      </c>
      <c r="I171" t="s">
        <v>177</v>
      </c>
      <c r="J171" t="s">
        <v>160</v>
      </c>
      <c r="K171" t="s">
        <v>161</v>
      </c>
      <c r="L171" t="s">
        <v>162</v>
      </c>
      <c r="M171" t="s">
        <v>309</v>
      </c>
      <c r="N171" t="s">
        <v>150</v>
      </c>
      <c r="O171" t="s">
        <v>307</v>
      </c>
      <c r="P171" t="s">
        <v>310</v>
      </c>
      <c r="Q171" t="s">
        <v>185</v>
      </c>
      <c r="R171" t="s">
        <v>167</v>
      </c>
      <c r="S171">
        <v>0</v>
      </c>
      <c r="T171">
        <v>0</v>
      </c>
      <c r="U171">
        <v>0</v>
      </c>
      <c r="V171">
        <v>324.14999999999998</v>
      </c>
      <c r="W171">
        <v>0</v>
      </c>
      <c r="X171">
        <v>0</v>
      </c>
      <c r="Y171">
        <v>0</v>
      </c>
      <c r="Z171">
        <v>0</v>
      </c>
      <c r="AA171" t="s">
        <v>307</v>
      </c>
      <c r="AB171">
        <v>0</v>
      </c>
      <c r="AC171" t="s">
        <v>307</v>
      </c>
      <c r="AD171" t="s">
        <v>307</v>
      </c>
      <c r="AE171">
        <v>0</v>
      </c>
      <c r="AF171">
        <v>1</v>
      </c>
      <c r="AG171">
        <v>0</v>
      </c>
      <c r="AH171">
        <v>0</v>
      </c>
      <c r="AI171">
        <v>0</v>
      </c>
      <c r="AJ171">
        <v>0</v>
      </c>
      <c r="AK171" t="s">
        <v>171</v>
      </c>
      <c r="AL171">
        <v>0</v>
      </c>
      <c r="AM171">
        <v>3</v>
      </c>
      <c r="AN171">
        <v>177</v>
      </c>
      <c r="AO171" t="s">
        <v>172</v>
      </c>
      <c r="AP171" t="s">
        <v>173</v>
      </c>
      <c r="AQ171" t="s">
        <v>174</v>
      </c>
      <c r="AR171" t="s">
        <v>175</v>
      </c>
      <c r="AS171" t="s">
        <v>176</v>
      </c>
    </row>
    <row r="172" spans="1:45" x14ac:dyDescent="0.25">
      <c r="A172" t="s">
        <v>308</v>
      </c>
      <c r="B172" t="s">
        <v>155</v>
      </c>
      <c r="C172" t="s">
        <v>156</v>
      </c>
      <c r="D172" t="s">
        <v>156</v>
      </c>
      <c r="E172" t="s">
        <v>157</v>
      </c>
      <c r="F172" t="s">
        <v>158</v>
      </c>
      <c r="G172" t="s">
        <v>156</v>
      </c>
      <c r="H172" t="s">
        <v>159</v>
      </c>
      <c r="I172" t="s">
        <v>177</v>
      </c>
      <c r="J172" t="s">
        <v>160</v>
      </c>
      <c r="K172" t="s">
        <v>161</v>
      </c>
      <c r="L172" t="s">
        <v>162</v>
      </c>
      <c r="M172" t="s">
        <v>313</v>
      </c>
      <c r="N172" t="s">
        <v>150</v>
      </c>
      <c r="O172" t="s">
        <v>307</v>
      </c>
      <c r="P172" t="s">
        <v>314</v>
      </c>
      <c r="Q172" t="s">
        <v>185</v>
      </c>
      <c r="R172" t="s">
        <v>167</v>
      </c>
      <c r="S172">
        <v>0</v>
      </c>
      <c r="T172">
        <v>0</v>
      </c>
      <c r="U172">
        <v>0</v>
      </c>
      <c r="V172">
        <v>343.35</v>
      </c>
      <c r="W172">
        <v>0</v>
      </c>
      <c r="X172">
        <v>0</v>
      </c>
      <c r="Y172">
        <v>0</v>
      </c>
      <c r="Z172">
        <v>0</v>
      </c>
      <c r="AA172" t="s">
        <v>307</v>
      </c>
      <c r="AB172">
        <v>0</v>
      </c>
      <c r="AC172" t="s">
        <v>307</v>
      </c>
      <c r="AD172" t="s">
        <v>307</v>
      </c>
      <c r="AE172">
        <v>0</v>
      </c>
      <c r="AF172">
        <v>1</v>
      </c>
      <c r="AG172">
        <v>0</v>
      </c>
      <c r="AH172">
        <v>0</v>
      </c>
      <c r="AI172">
        <v>0</v>
      </c>
      <c r="AJ172">
        <v>0</v>
      </c>
      <c r="AK172" t="s">
        <v>171</v>
      </c>
      <c r="AL172">
        <v>0</v>
      </c>
      <c r="AM172">
        <v>3</v>
      </c>
      <c r="AN172">
        <v>178</v>
      </c>
      <c r="AO172" t="s">
        <v>172</v>
      </c>
      <c r="AP172" t="s">
        <v>173</v>
      </c>
      <c r="AQ172" t="s">
        <v>174</v>
      </c>
      <c r="AR172" t="s">
        <v>175</v>
      </c>
      <c r="AS172" t="s">
        <v>176</v>
      </c>
    </row>
    <row r="173" spans="1:45" x14ac:dyDescent="0.25">
      <c r="A173" t="s">
        <v>308</v>
      </c>
      <c r="B173" t="s">
        <v>155</v>
      </c>
      <c r="C173" t="s">
        <v>156</v>
      </c>
      <c r="D173" t="s">
        <v>156</v>
      </c>
      <c r="E173" t="s">
        <v>157</v>
      </c>
      <c r="F173" t="s">
        <v>158</v>
      </c>
      <c r="G173" t="s">
        <v>156</v>
      </c>
      <c r="H173" t="s">
        <v>159</v>
      </c>
      <c r="I173" t="s">
        <v>177</v>
      </c>
      <c r="J173" t="s">
        <v>160</v>
      </c>
      <c r="K173" t="s">
        <v>161</v>
      </c>
      <c r="L173" t="s">
        <v>162</v>
      </c>
      <c r="M173" t="s">
        <v>311</v>
      </c>
      <c r="N173" t="s">
        <v>150</v>
      </c>
      <c r="O173" t="s">
        <v>307</v>
      </c>
      <c r="P173" t="s">
        <v>312</v>
      </c>
      <c r="Q173" t="s">
        <v>185</v>
      </c>
      <c r="R173" t="s">
        <v>167</v>
      </c>
      <c r="S173">
        <v>0</v>
      </c>
      <c r="T173">
        <v>0</v>
      </c>
      <c r="U173">
        <v>0</v>
      </c>
      <c r="V173">
        <v>674.67</v>
      </c>
      <c r="W173">
        <v>0</v>
      </c>
      <c r="X173">
        <v>0</v>
      </c>
      <c r="Y173">
        <v>0</v>
      </c>
      <c r="Z173">
        <v>0</v>
      </c>
      <c r="AA173" t="s">
        <v>307</v>
      </c>
      <c r="AB173">
        <v>0</v>
      </c>
      <c r="AC173" t="s">
        <v>307</v>
      </c>
      <c r="AD173" t="s">
        <v>307</v>
      </c>
      <c r="AE173">
        <v>0</v>
      </c>
      <c r="AF173">
        <v>1</v>
      </c>
      <c r="AG173">
        <v>0</v>
      </c>
      <c r="AH173">
        <v>0</v>
      </c>
      <c r="AI173">
        <v>0</v>
      </c>
      <c r="AJ173">
        <v>0</v>
      </c>
      <c r="AK173" t="s">
        <v>171</v>
      </c>
      <c r="AL173">
        <v>0</v>
      </c>
      <c r="AM173">
        <v>3</v>
      </c>
      <c r="AN173">
        <v>179</v>
      </c>
      <c r="AO173" t="s">
        <v>172</v>
      </c>
      <c r="AP173" t="s">
        <v>173</v>
      </c>
      <c r="AQ173" t="s">
        <v>174</v>
      </c>
      <c r="AR173" t="s">
        <v>175</v>
      </c>
      <c r="AS173" t="s">
        <v>176</v>
      </c>
    </row>
    <row r="174" spans="1:45" x14ac:dyDescent="0.25">
      <c r="A174" t="s">
        <v>308</v>
      </c>
      <c r="B174" t="s">
        <v>155</v>
      </c>
      <c r="C174" t="s">
        <v>156</v>
      </c>
      <c r="D174" t="s">
        <v>156</v>
      </c>
      <c r="E174" t="s">
        <v>157</v>
      </c>
      <c r="F174" t="s">
        <v>158</v>
      </c>
      <c r="G174" t="s">
        <v>156</v>
      </c>
      <c r="H174" t="s">
        <v>159</v>
      </c>
      <c r="I174" t="s">
        <v>177</v>
      </c>
      <c r="J174" t="s">
        <v>160</v>
      </c>
      <c r="K174" t="s">
        <v>161</v>
      </c>
      <c r="L174" t="s">
        <v>162</v>
      </c>
      <c r="M174" t="s">
        <v>309</v>
      </c>
      <c r="N174" t="s">
        <v>259</v>
      </c>
      <c r="O174" t="s">
        <v>307</v>
      </c>
      <c r="P174" t="s">
        <v>310</v>
      </c>
      <c r="Q174" t="s">
        <v>260</v>
      </c>
      <c r="R174" t="s">
        <v>167</v>
      </c>
      <c r="S174">
        <v>0</v>
      </c>
      <c r="T174">
        <v>0</v>
      </c>
      <c r="U174">
        <v>0</v>
      </c>
      <c r="V174">
        <v>1004.5</v>
      </c>
      <c r="W174">
        <v>0</v>
      </c>
      <c r="X174">
        <v>0</v>
      </c>
      <c r="Y174">
        <v>0</v>
      </c>
      <c r="Z174">
        <v>0</v>
      </c>
      <c r="AA174" t="s">
        <v>307</v>
      </c>
      <c r="AB174">
        <v>0</v>
      </c>
      <c r="AC174" t="s">
        <v>307</v>
      </c>
      <c r="AD174" t="s">
        <v>307</v>
      </c>
      <c r="AE174">
        <v>0</v>
      </c>
      <c r="AF174">
        <v>1</v>
      </c>
      <c r="AG174">
        <v>0</v>
      </c>
      <c r="AH174">
        <v>0</v>
      </c>
      <c r="AI174">
        <v>0</v>
      </c>
      <c r="AJ174">
        <v>0</v>
      </c>
      <c r="AK174" t="s">
        <v>171</v>
      </c>
      <c r="AL174">
        <v>0</v>
      </c>
      <c r="AM174">
        <v>3</v>
      </c>
      <c r="AN174">
        <v>180</v>
      </c>
      <c r="AO174" t="s">
        <v>172</v>
      </c>
      <c r="AP174" t="s">
        <v>173</v>
      </c>
      <c r="AQ174" t="s">
        <v>174</v>
      </c>
      <c r="AR174" t="s">
        <v>175</v>
      </c>
      <c r="AS174" t="s">
        <v>176</v>
      </c>
    </row>
    <row r="175" spans="1:45" x14ac:dyDescent="0.25">
      <c r="A175" t="s">
        <v>308</v>
      </c>
      <c r="B175" t="s">
        <v>155</v>
      </c>
      <c r="C175" t="s">
        <v>156</v>
      </c>
      <c r="D175" t="s">
        <v>156</v>
      </c>
      <c r="E175" t="s">
        <v>157</v>
      </c>
      <c r="F175" t="s">
        <v>158</v>
      </c>
      <c r="G175" t="s">
        <v>156</v>
      </c>
      <c r="H175" t="s">
        <v>159</v>
      </c>
      <c r="I175" t="s">
        <v>177</v>
      </c>
      <c r="J175" t="s">
        <v>160</v>
      </c>
      <c r="K175" t="s">
        <v>161</v>
      </c>
      <c r="L175" t="s">
        <v>162</v>
      </c>
      <c r="M175" t="s">
        <v>313</v>
      </c>
      <c r="N175" t="s">
        <v>259</v>
      </c>
      <c r="O175" t="s">
        <v>307</v>
      </c>
      <c r="P175" t="s">
        <v>314</v>
      </c>
      <c r="Q175" t="s">
        <v>260</v>
      </c>
      <c r="R175" t="s">
        <v>167</v>
      </c>
      <c r="S175">
        <v>0</v>
      </c>
      <c r="T175">
        <v>0</v>
      </c>
      <c r="U175">
        <v>0</v>
      </c>
      <c r="V175">
        <v>1064</v>
      </c>
      <c r="W175">
        <v>0</v>
      </c>
      <c r="X175">
        <v>0</v>
      </c>
      <c r="Y175">
        <v>0</v>
      </c>
      <c r="Z175">
        <v>0</v>
      </c>
      <c r="AA175" t="s">
        <v>307</v>
      </c>
      <c r="AB175">
        <v>0</v>
      </c>
      <c r="AC175" t="s">
        <v>307</v>
      </c>
      <c r="AD175" t="s">
        <v>307</v>
      </c>
      <c r="AE175">
        <v>0</v>
      </c>
      <c r="AF175">
        <v>1</v>
      </c>
      <c r="AG175">
        <v>0</v>
      </c>
      <c r="AH175">
        <v>0</v>
      </c>
      <c r="AI175">
        <v>0</v>
      </c>
      <c r="AJ175">
        <v>0</v>
      </c>
      <c r="AK175" t="s">
        <v>171</v>
      </c>
      <c r="AL175">
        <v>0</v>
      </c>
      <c r="AM175">
        <v>3</v>
      </c>
      <c r="AN175">
        <v>181</v>
      </c>
      <c r="AO175" t="s">
        <v>172</v>
      </c>
      <c r="AP175" t="s">
        <v>173</v>
      </c>
      <c r="AQ175" t="s">
        <v>174</v>
      </c>
      <c r="AR175" t="s">
        <v>175</v>
      </c>
      <c r="AS175" t="s">
        <v>176</v>
      </c>
    </row>
    <row r="176" spans="1:45" x14ac:dyDescent="0.25">
      <c r="A176" t="s">
        <v>308</v>
      </c>
      <c r="B176" t="s">
        <v>155</v>
      </c>
      <c r="C176" t="s">
        <v>156</v>
      </c>
      <c r="D176" t="s">
        <v>156</v>
      </c>
      <c r="E176" t="s">
        <v>157</v>
      </c>
      <c r="F176" t="s">
        <v>158</v>
      </c>
      <c r="G176" t="s">
        <v>156</v>
      </c>
      <c r="H176" t="s">
        <v>159</v>
      </c>
      <c r="I176" t="s">
        <v>177</v>
      </c>
      <c r="J176" t="s">
        <v>160</v>
      </c>
      <c r="K176" t="s">
        <v>161</v>
      </c>
      <c r="L176" t="s">
        <v>162</v>
      </c>
      <c r="M176" t="s">
        <v>309</v>
      </c>
      <c r="N176" t="s">
        <v>188</v>
      </c>
      <c r="O176" t="s">
        <v>307</v>
      </c>
      <c r="P176" t="s">
        <v>310</v>
      </c>
      <c r="Q176" t="s">
        <v>190</v>
      </c>
      <c r="R176" t="s">
        <v>167</v>
      </c>
      <c r="S176">
        <v>0</v>
      </c>
      <c r="T176">
        <v>0</v>
      </c>
      <c r="U176">
        <v>0</v>
      </c>
      <c r="V176">
        <v>143.5</v>
      </c>
      <c r="W176">
        <v>0</v>
      </c>
      <c r="X176">
        <v>0</v>
      </c>
      <c r="Y176">
        <v>0</v>
      </c>
      <c r="Z176">
        <v>0</v>
      </c>
      <c r="AA176" t="s">
        <v>307</v>
      </c>
      <c r="AB176">
        <v>0</v>
      </c>
      <c r="AC176" t="s">
        <v>307</v>
      </c>
      <c r="AD176" t="s">
        <v>307</v>
      </c>
      <c r="AE176">
        <v>0</v>
      </c>
      <c r="AF176">
        <v>1</v>
      </c>
      <c r="AG176">
        <v>0</v>
      </c>
      <c r="AH176">
        <v>0</v>
      </c>
      <c r="AI176">
        <v>0</v>
      </c>
      <c r="AJ176">
        <v>0</v>
      </c>
      <c r="AK176" t="s">
        <v>171</v>
      </c>
      <c r="AL176">
        <v>0</v>
      </c>
      <c r="AM176">
        <v>3</v>
      </c>
      <c r="AN176">
        <v>182</v>
      </c>
      <c r="AO176" t="s">
        <v>172</v>
      </c>
      <c r="AP176" t="s">
        <v>173</v>
      </c>
      <c r="AQ176" t="s">
        <v>174</v>
      </c>
      <c r="AR176" t="s">
        <v>175</v>
      </c>
      <c r="AS176" t="s">
        <v>176</v>
      </c>
    </row>
    <row r="177" spans="1:45" x14ac:dyDescent="0.25">
      <c r="A177" t="s">
        <v>308</v>
      </c>
      <c r="B177" t="s">
        <v>155</v>
      </c>
      <c r="C177" t="s">
        <v>156</v>
      </c>
      <c r="D177" t="s">
        <v>156</v>
      </c>
      <c r="E177" t="s">
        <v>157</v>
      </c>
      <c r="F177" t="s">
        <v>158</v>
      </c>
      <c r="G177" t="s">
        <v>156</v>
      </c>
      <c r="H177" t="s">
        <v>159</v>
      </c>
      <c r="I177" t="s">
        <v>177</v>
      </c>
      <c r="J177" t="s">
        <v>160</v>
      </c>
      <c r="K177" t="s">
        <v>161</v>
      </c>
      <c r="L177" t="s">
        <v>162</v>
      </c>
      <c r="M177" t="s">
        <v>313</v>
      </c>
      <c r="N177" t="s">
        <v>188</v>
      </c>
      <c r="O177" t="s">
        <v>307</v>
      </c>
      <c r="P177" t="s">
        <v>314</v>
      </c>
      <c r="Q177" t="s">
        <v>190</v>
      </c>
      <c r="R177" t="s">
        <v>167</v>
      </c>
      <c r="S177">
        <v>0</v>
      </c>
      <c r="T177">
        <v>0</v>
      </c>
      <c r="U177">
        <v>0</v>
      </c>
      <c r="V177">
        <v>152</v>
      </c>
      <c r="W177">
        <v>0</v>
      </c>
      <c r="X177">
        <v>0</v>
      </c>
      <c r="Y177">
        <v>0</v>
      </c>
      <c r="Z177">
        <v>0</v>
      </c>
      <c r="AA177" t="s">
        <v>307</v>
      </c>
      <c r="AB177">
        <v>0</v>
      </c>
      <c r="AC177" t="s">
        <v>307</v>
      </c>
      <c r="AD177" t="s">
        <v>307</v>
      </c>
      <c r="AE177">
        <v>0</v>
      </c>
      <c r="AF177">
        <v>1</v>
      </c>
      <c r="AG177">
        <v>0</v>
      </c>
      <c r="AH177">
        <v>0</v>
      </c>
      <c r="AI177">
        <v>0</v>
      </c>
      <c r="AJ177">
        <v>0</v>
      </c>
      <c r="AK177" t="s">
        <v>171</v>
      </c>
      <c r="AL177">
        <v>0</v>
      </c>
      <c r="AM177">
        <v>3</v>
      </c>
      <c r="AN177">
        <v>183</v>
      </c>
      <c r="AO177" t="s">
        <v>172</v>
      </c>
      <c r="AP177" t="s">
        <v>173</v>
      </c>
      <c r="AQ177" t="s">
        <v>174</v>
      </c>
      <c r="AR177" t="s">
        <v>175</v>
      </c>
      <c r="AS177" t="s">
        <v>176</v>
      </c>
    </row>
    <row r="178" spans="1:45" x14ac:dyDescent="0.25">
      <c r="A178" t="s">
        <v>308</v>
      </c>
      <c r="B178" t="s">
        <v>155</v>
      </c>
      <c r="C178" t="s">
        <v>156</v>
      </c>
      <c r="D178" t="s">
        <v>156</v>
      </c>
      <c r="E178" t="s">
        <v>157</v>
      </c>
      <c r="F178" t="s">
        <v>158</v>
      </c>
      <c r="G178" t="s">
        <v>156</v>
      </c>
      <c r="H178" t="s">
        <v>159</v>
      </c>
      <c r="I178" t="s">
        <v>177</v>
      </c>
      <c r="J178" t="s">
        <v>160</v>
      </c>
      <c r="K178" t="s">
        <v>161</v>
      </c>
      <c r="L178" t="s">
        <v>162</v>
      </c>
      <c r="M178" t="s">
        <v>311</v>
      </c>
      <c r="N178" t="s">
        <v>259</v>
      </c>
      <c r="O178" t="s">
        <v>307</v>
      </c>
      <c r="P178" t="s">
        <v>312</v>
      </c>
      <c r="Q178" t="s">
        <v>260</v>
      </c>
      <c r="R178" t="s">
        <v>167</v>
      </c>
      <c r="S178">
        <v>0</v>
      </c>
      <c r="T178">
        <v>0</v>
      </c>
      <c r="U178">
        <v>0</v>
      </c>
      <c r="V178">
        <v>8232.94</v>
      </c>
      <c r="W178">
        <v>0</v>
      </c>
      <c r="X178">
        <v>0</v>
      </c>
      <c r="Y178">
        <v>0</v>
      </c>
      <c r="Z178">
        <v>0</v>
      </c>
      <c r="AA178" t="s">
        <v>307</v>
      </c>
      <c r="AB178">
        <v>0</v>
      </c>
      <c r="AC178" t="s">
        <v>307</v>
      </c>
      <c r="AD178" t="s">
        <v>307</v>
      </c>
      <c r="AE178">
        <v>0</v>
      </c>
      <c r="AF178">
        <v>1</v>
      </c>
      <c r="AG178">
        <v>0</v>
      </c>
      <c r="AH178">
        <v>0</v>
      </c>
      <c r="AI178">
        <v>0</v>
      </c>
      <c r="AJ178">
        <v>0</v>
      </c>
      <c r="AK178" t="s">
        <v>171</v>
      </c>
      <c r="AL178">
        <v>0</v>
      </c>
      <c r="AM178">
        <v>3</v>
      </c>
      <c r="AN178">
        <v>184</v>
      </c>
      <c r="AO178" t="s">
        <v>172</v>
      </c>
      <c r="AP178" t="s">
        <v>173</v>
      </c>
      <c r="AQ178" t="s">
        <v>174</v>
      </c>
      <c r="AR178" t="s">
        <v>175</v>
      </c>
      <c r="AS178" t="s">
        <v>176</v>
      </c>
    </row>
    <row r="179" spans="1:45" x14ac:dyDescent="0.25">
      <c r="A179" t="s">
        <v>308</v>
      </c>
      <c r="B179" t="s">
        <v>155</v>
      </c>
      <c r="C179" t="s">
        <v>156</v>
      </c>
      <c r="D179" t="s">
        <v>156</v>
      </c>
      <c r="E179" t="s">
        <v>157</v>
      </c>
      <c r="F179" t="s">
        <v>158</v>
      </c>
      <c r="G179" t="s">
        <v>156</v>
      </c>
      <c r="H179" t="s">
        <v>159</v>
      </c>
      <c r="I179" t="s">
        <v>177</v>
      </c>
      <c r="J179" t="s">
        <v>160</v>
      </c>
      <c r="K179" t="s">
        <v>161</v>
      </c>
      <c r="L179" t="s">
        <v>162</v>
      </c>
      <c r="M179" t="s">
        <v>311</v>
      </c>
      <c r="N179" t="s">
        <v>188</v>
      </c>
      <c r="O179" t="s">
        <v>307</v>
      </c>
      <c r="P179" t="s">
        <v>312</v>
      </c>
      <c r="Q179" t="s">
        <v>190</v>
      </c>
      <c r="R179" t="s">
        <v>167</v>
      </c>
      <c r="S179">
        <v>0</v>
      </c>
      <c r="T179">
        <v>0</v>
      </c>
      <c r="U179">
        <v>0</v>
      </c>
      <c r="V179">
        <v>705.67</v>
      </c>
      <c r="W179">
        <v>0</v>
      </c>
      <c r="X179">
        <v>0</v>
      </c>
      <c r="Y179">
        <v>0</v>
      </c>
      <c r="Z179">
        <v>0</v>
      </c>
      <c r="AA179" t="s">
        <v>307</v>
      </c>
      <c r="AB179">
        <v>0</v>
      </c>
      <c r="AC179" t="s">
        <v>307</v>
      </c>
      <c r="AD179" t="s">
        <v>307</v>
      </c>
      <c r="AE179">
        <v>0</v>
      </c>
      <c r="AF179">
        <v>1</v>
      </c>
      <c r="AG179">
        <v>0</v>
      </c>
      <c r="AH179">
        <v>0</v>
      </c>
      <c r="AI179">
        <v>0</v>
      </c>
      <c r="AJ179">
        <v>0</v>
      </c>
      <c r="AK179" t="s">
        <v>171</v>
      </c>
      <c r="AL179">
        <v>0</v>
      </c>
      <c r="AM179">
        <v>3</v>
      </c>
      <c r="AN179">
        <v>185</v>
      </c>
      <c r="AO179" t="s">
        <v>172</v>
      </c>
      <c r="AP179" t="s">
        <v>173</v>
      </c>
      <c r="AQ179" t="s">
        <v>174</v>
      </c>
      <c r="AR179" t="s">
        <v>175</v>
      </c>
      <c r="AS179" t="s">
        <v>176</v>
      </c>
    </row>
    <row r="180" spans="1:45" x14ac:dyDescent="0.25">
      <c r="A180" t="s">
        <v>308</v>
      </c>
      <c r="B180" t="s">
        <v>155</v>
      </c>
      <c r="C180" t="s">
        <v>156</v>
      </c>
      <c r="D180" t="s">
        <v>156</v>
      </c>
      <c r="E180" t="s">
        <v>157</v>
      </c>
      <c r="F180" t="s">
        <v>158</v>
      </c>
      <c r="G180" t="s">
        <v>156</v>
      </c>
      <c r="H180" t="s">
        <v>159</v>
      </c>
      <c r="I180" t="s">
        <v>177</v>
      </c>
      <c r="J180" t="s">
        <v>160</v>
      </c>
      <c r="K180" t="s">
        <v>161</v>
      </c>
      <c r="L180" t="s">
        <v>162</v>
      </c>
      <c r="M180" t="s">
        <v>309</v>
      </c>
      <c r="N180" t="s">
        <v>298</v>
      </c>
      <c r="O180" t="s">
        <v>307</v>
      </c>
      <c r="P180" t="s">
        <v>310</v>
      </c>
      <c r="Q180" t="s">
        <v>300</v>
      </c>
      <c r="R180" t="s">
        <v>167</v>
      </c>
      <c r="S180">
        <v>0</v>
      </c>
      <c r="T180">
        <v>0</v>
      </c>
      <c r="U180">
        <v>0</v>
      </c>
      <c r="V180">
        <v>1291.5</v>
      </c>
      <c r="W180">
        <v>0</v>
      </c>
      <c r="X180">
        <v>0</v>
      </c>
      <c r="Y180">
        <v>0</v>
      </c>
      <c r="Z180">
        <v>0</v>
      </c>
      <c r="AA180" t="s">
        <v>307</v>
      </c>
      <c r="AB180">
        <v>0</v>
      </c>
      <c r="AC180" t="s">
        <v>307</v>
      </c>
      <c r="AD180" t="s">
        <v>307</v>
      </c>
      <c r="AE180">
        <v>0</v>
      </c>
      <c r="AF180">
        <v>1</v>
      </c>
      <c r="AG180">
        <v>0</v>
      </c>
      <c r="AH180">
        <v>0</v>
      </c>
      <c r="AI180">
        <v>0</v>
      </c>
      <c r="AJ180">
        <v>0</v>
      </c>
      <c r="AK180" t="s">
        <v>171</v>
      </c>
      <c r="AL180">
        <v>0</v>
      </c>
      <c r="AM180">
        <v>3</v>
      </c>
      <c r="AN180">
        <v>186</v>
      </c>
      <c r="AO180" t="s">
        <v>172</v>
      </c>
      <c r="AP180" t="s">
        <v>173</v>
      </c>
      <c r="AQ180" t="s">
        <v>174</v>
      </c>
      <c r="AR180" t="s">
        <v>175</v>
      </c>
      <c r="AS180" t="s">
        <v>176</v>
      </c>
    </row>
    <row r="181" spans="1:45" x14ac:dyDescent="0.25">
      <c r="A181" t="s">
        <v>308</v>
      </c>
      <c r="B181" t="s">
        <v>155</v>
      </c>
      <c r="C181" t="s">
        <v>156</v>
      </c>
      <c r="D181" t="s">
        <v>156</v>
      </c>
      <c r="E181" t="s">
        <v>157</v>
      </c>
      <c r="F181" t="s">
        <v>158</v>
      </c>
      <c r="G181" t="s">
        <v>156</v>
      </c>
      <c r="H181" t="s">
        <v>159</v>
      </c>
      <c r="I181" t="s">
        <v>177</v>
      </c>
      <c r="J181" t="s">
        <v>160</v>
      </c>
      <c r="K181" t="s">
        <v>161</v>
      </c>
      <c r="L181" t="s">
        <v>162</v>
      </c>
      <c r="M181" t="s">
        <v>313</v>
      </c>
      <c r="N181" t="s">
        <v>298</v>
      </c>
      <c r="O181" t="s">
        <v>307</v>
      </c>
      <c r="P181" t="s">
        <v>314</v>
      </c>
      <c r="Q181" t="s">
        <v>300</v>
      </c>
      <c r="R181" t="s">
        <v>167</v>
      </c>
      <c r="S181">
        <v>0</v>
      </c>
      <c r="T181">
        <v>0</v>
      </c>
      <c r="U181">
        <v>0</v>
      </c>
      <c r="V181">
        <v>1368</v>
      </c>
      <c r="W181">
        <v>0</v>
      </c>
      <c r="X181">
        <v>0</v>
      </c>
      <c r="Y181">
        <v>0</v>
      </c>
      <c r="Z181">
        <v>0</v>
      </c>
      <c r="AA181" t="s">
        <v>307</v>
      </c>
      <c r="AB181">
        <v>0</v>
      </c>
      <c r="AC181" t="s">
        <v>307</v>
      </c>
      <c r="AD181" t="s">
        <v>307</v>
      </c>
      <c r="AE181">
        <v>0</v>
      </c>
      <c r="AF181">
        <v>1</v>
      </c>
      <c r="AG181">
        <v>0</v>
      </c>
      <c r="AH181">
        <v>0</v>
      </c>
      <c r="AI181">
        <v>0</v>
      </c>
      <c r="AJ181">
        <v>0</v>
      </c>
      <c r="AK181" t="s">
        <v>171</v>
      </c>
      <c r="AL181">
        <v>0</v>
      </c>
      <c r="AM181">
        <v>3</v>
      </c>
      <c r="AN181">
        <v>187</v>
      </c>
      <c r="AO181" t="s">
        <v>172</v>
      </c>
      <c r="AP181" t="s">
        <v>173</v>
      </c>
      <c r="AQ181" t="s">
        <v>174</v>
      </c>
      <c r="AR181" t="s">
        <v>175</v>
      </c>
      <c r="AS181" t="s">
        <v>176</v>
      </c>
    </row>
    <row r="182" spans="1:45" x14ac:dyDescent="0.25">
      <c r="A182" t="s">
        <v>308</v>
      </c>
      <c r="B182" t="s">
        <v>155</v>
      </c>
      <c r="C182" t="s">
        <v>156</v>
      </c>
      <c r="D182" t="s">
        <v>156</v>
      </c>
      <c r="E182" t="s">
        <v>157</v>
      </c>
      <c r="F182" t="s">
        <v>158</v>
      </c>
      <c r="G182" t="s">
        <v>156</v>
      </c>
      <c r="H182" t="s">
        <v>159</v>
      </c>
      <c r="I182" t="s">
        <v>177</v>
      </c>
      <c r="J182" t="s">
        <v>160</v>
      </c>
      <c r="K182" t="s">
        <v>161</v>
      </c>
      <c r="L182" t="s">
        <v>162</v>
      </c>
      <c r="M182" t="s">
        <v>309</v>
      </c>
      <c r="N182" t="s">
        <v>303</v>
      </c>
      <c r="O182" t="s">
        <v>307</v>
      </c>
      <c r="P182" t="s">
        <v>310</v>
      </c>
      <c r="Q182" t="s">
        <v>305</v>
      </c>
      <c r="R182" t="s">
        <v>167</v>
      </c>
      <c r="S182">
        <v>0</v>
      </c>
      <c r="T182">
        <v>0</v>
      </c>
      <c r="U182">
        <v>0</v>
      </c>
      <c r="V182">
        <v>861</v>
      </c>
      <c r="W182">
        <v>0</v>
      </c>
      <c r="X182">
        <v>0</v>
      </c>
      <c r="Y182">
        <v>0</v>
      </c>
      <c r="Z182">
        <v>0</v>
      </c>
      <c r="AA182" t="s">
        <v>307</v>
      </c>
      <c r="AB182">
        <v>0</v>
      </c>
      <c r="AC182" t="s">
        <v>307</v>
      </c>
      <c r="AD182" t="s">
        <v>307</v>
      </c>
      <c r="AE182">
        <v>0</v>
      </c>
      <c r="AF182">
        <v>1</v>
      </c>
      <c r="AG182">
        <v>0</v>
      </c>
      <c r="AH182">
        <v>0</v>
      </c>
      <c r="AI182">
        <v>0</v>
      </c>
      <c r="AJ182">
        <v>0</v>
      </c>
      <c r="AK182" t="s">
        <v>171</v>
      </c>
      <c r="AL182">
        <v>0</v>
      </c>
      <c r="AM182">
        <v>3</v>
      </c>
      <c r="AN182">
        <v>188</v>
      </c>
      <c r="AO182" t="s">
        <v>172</v>
      </c>
      <c r="AP182" t="s">
        <v>173</v>
      </c>
      <c r="AQ182" t="s">
        <v>174</v>
      </c>
      <c r="AR182" t="s">
        <v>175</v>
      </c>
      <c r="AS182" t="s">
        <v>176</v>
      </c>
    </row>
    <row r="183" spans="1:45" x14ac:dyDescent="0.25">
      <c r="A183" t="s">
        <v>308</v>
      </c>
      <c r="B183" t="s">
        <v>155</v>
      </c>
      <c r="C183" t="s">
        <v>156</v>
      </c>
      <c r="D183" t="s">
        <v>156</v>
      </c>
      <c r="E183" t="s">
        <v>157</v>
      </c>
      <c r="F183" t="s">
        <v>158</v>
      </c>
      <c r="G183" t="s">
        <v>156</v>
      </c>
      <c r="H183" t="s">
        <v>159</v>
      </c>
      <c r="I183" t="s">
        <v>177</v>
      </c>
      <c r="J183" t="s">
        <v>160</v>
      </c>
      <c r="K183" t="s">
        <v>161</v>
      </c>
      <c r="L183" t="s">
        <v>162</v>
      </c>
      <c r="M183" t="s">
        <v>313</v>
      </c>
      <c r="N183" t="s">
        <v>303</v>
      </c>
      <c r="O183" t="s">
        <v>307</v>
      </c>
      <c r="P183" t="s">
        <v>314</v>
      </c>
      <c r="Q183" t="s">
        <v>305</v>
      </c>
      <c r="R183" t="s">
        <v>167</v>
      </c>
      <c r="S183">
        <v>0</v>
      </c>
      <c r="T183">
        <v>0</v>
      </c>
      <c r="U183">
        <v>0</v>
      </c>
      <c r="V183">
        <v>912</v>
      </c>
      <c r="W183">
        <v>0</v>
      </c>
      <c r="X183">
        <v>0</v>
      </c>
      <c r="Y183">
        <v>0</v>
      </c>
      <c r="Z183">
        <v>0</v>
      </c>
      <c r="AA183" t="s">
        <v>307</v>
      </c>
      <c r="AB183">
        <v>0</v>
      </c>
      <c r="AC183" t="s">
        <v>307</v>
      </c>
      <c r="AD183" t="s">
        <v>307</v>
      </c>
      <c r="AE183">
        <v>0</v>
      </c>
      <c r="AF183">
        <v>1</v>
      </c>
      <c r="AG183">
        <v>0</v>
      </c>
      <c r="AH183">
        <v>0</v>
      </c>
      <c r="AI183">
        <v>0</v>
      </c>
      <c r="AJ183">
        <v>0</v>
      </c>
      <c r="AK183" t="s">
        <v>171</v>
      </c>
      <c r="AL183">
        <v>0</v>
      </c>
      <c r="AM183">
        <v>3</v>
      </c>
      <c r="AN183">
        <v>189</v>
      </c>
      <c r="AO183" t="s">
        <v>172</v>
      </c>
      <c r="AP183" t="s">
        <v>173</v>
      </c>
      <c r="AQ183" t="s">
        <v>174</v>
      </c>
      <c r="AR183" t="s">
        <v>175</v>
      </c>
      <c r="AS183" t="s">
        <v>176</v>
      </c>
    </row>
    <row r="184" spans="1:45" x14ac:dyDescent="0.25">
      <c r="A184" t="s">
        <v>308</v>
      </c>
      <c r="B184" t="s">
        <v>155</v>
      </c>
      <c r="C184" t="s">
        <v>156</v>
      </c>
      <c r="D184" t="s">
        <v>156</v>
      </c>
      <c r="E184" t="s">
        <v>157</v>
      </c>
      <c r="F184" t="s">
        <v>158</v>
      </c>
      <c r="G184" t="s">
        <v>156</v>
      </c>
      <c r="H184" t="s">
        <v>159</v>
      </c>
      <c r="I184" t="s">
        <v>177</v>
      </c>
      <c r="J184" t="s">
        <v>160</v>
      </c>
      <c r="K184" t="s">
        <v>161</v>
      </c>
      <c r="L184" t="s">
        <v>162</v>
      </c>
      <c r="M184" t="s">
        <v>311</v>
      </c>
      <c r="N184" t="s">
        <v>298</v>
      </c>
      <c r="O184" t="s">
        <v>307</v>
      </c>
      <c r="P184" t="s">
        <v>312</v>
      </c>
      <c r="Q184" t="s">
        <v>300</v>
      </c>
      <c r="R184" t="s">
        <v>167</v>
      </c>
      <c r="S184">
        <v>0</v>
      </c>
      <c r="T184">
        <v>0</v>
      </c>
      <c r="U184">
        <v>0</v>
      </c>
      <c r="V184">
        <v>10683.85</v>
      </c>
      <c r="W184">
        <v>0</v>
      </c>
      <c r="X184">
        <v>0</v>
      </c>
      <c r="Y184">
        <v>0</v>
      </c>
      <c r="Z184">
        <v>0</v>
      </c>
      <c r="AA184" t="s">
        <v>307</v>
      </c>
      <c r="AB184">
        <v>0</v>
      </c>
      <c r="AC184" t="s">
        <v>307</v>
      </c>
      <c r="AD184" t="s">
        <v>307</v>
      </c>
      <c r="AE184">
        <v>0</v>
      </c>
      <c r="AF184">
        <v>1</v>
      </c>
      <c r="AG184">
        <v>0</v>
      </c>
      <c r="AH184">
        <v>0</v>
      </c>
      <c r="AI184">
        <v>0</v>
      </c>
      <c r="AJ184">
        <v>0</v>
      </c>
      <c r="AK184" t="s">
        <v>171</v>
      </c>
      <c r="AL184">
        <v>0</v>
      </c>
      <c r="AM184">
        <v>3</v>
      </c>
      <c r="AN184">
        <v>190</v>
      </c>
      <c r="AO184" t="s">
        <v>172</v>
      </c>
      <c r="AP184" t="s">
        <v>173</v>
      </c>
      <c r="AQ184" t="s">
        <v>174</v>
      </c>
      <c r="AR184" t="s">
        <v>175</v>
      </c>
      <c r="AS184" t="s">
        <v>176</v>
      </c>
    </row>
    <row r="185" spans="1:45" x14ac:dyDescent="0.25">
      <c r="A185" t="s">
        <v>308</v>
      </c>
      <c r="B185" t="s">
        <v>155</v>
      </c>
      <c r="C185" t="s">
        <v>156</v>
      </c>
      <c r="D185" t="s">
        <v>156</v>
      </c>
      <c r="E185" t="s">
        <v>157</v>
      </c>
      <c r="F185" t="s">
        <v>158</v>
      </c>
      <c r="G185" t="s">
        <v>156</v>
      </c>
      <c r="H185" t="s">
        <v>159</v>
      </c>
      <c r="I185" t="s">
        <v>177</v>
      </c>
      <c r="J185" t="s">
        <v>160</v>
      </c>
      <c r="K185" t="s">
        <v>161</v>
      </c>
      <c r="L185" t="s">
        <v>162</v>
      </c>
      <c r="M185" t="s">
        <v>311</v>
      </c>
      <c r="N185" t="s">
        <v>303</v>
      </c>
      <c r="O185" t="s">
        <v>307</v>
      </c>
      <c r="P185" t="s">
        <v>312</v>
      </c>
      <c r="Q185" t="s">
        <v>305</v>
      </c>
      <c r="R185" t="s">
        <v>167</v>
      </c>
      <c r="S185">
        <v>0</v>
      </c>
      <c r="T185">
        <v>0</v>
      </c>
      <c r="U185">
        <v>0</v>
      </c>
      <c r="V185">
        <v>7056.81</v>
      </c>
      <c r="W185">
        <v>0</v>
      </c>
      <c r="X185">
        <v>0</v>
      </c>
      <c r="Y185">
        <v>0</v>
      </c>
      <c r="Z185">
        <v>0</v>
      </c>
      <c r="AA185" t="s">
        <v>307</v>
      </c>
      <c r="AB185">
        <v>0</v>
      </c>
      <c r="AC185" t="s">
        <v>307</v>
      </c>
      <c r="AD185" t="s">
        <v>307</v>
      </c>
      <c r="AE185">
        <v>0</v>
      </c>
      <c r="AF185">
        <v>1</v>
      </c>
      <c r="AG185">
        <v>0</v>
      </c>
      <c r="AH185">
        <v>0</v>
      </c>
      <c r="AI185">
        <v>0</v>
      </c>
      <c r="AJ185">
        <v>0</v>
      </c>
      <c r="AK185" t="s">
        <v>171</v>
      </c>
      <c r="AL185">
        <v>0</v>
      </c>
      <c r="AM185">
        <v>3</v>
      </c>
      <c r="AN185">
        <v>191</v>
      </c>
      <c r="AO185" t="s">
        <v>172</v>
      </c>
      <c r="AP185" t="s">
        <v>173</v>
      </c>
      <c r="AQ185" t="s">
        <v>174</v>
      </c>
      <c r="AR185" t="s">
        <v>175</v>
      </c>
      <c r="AS185" t="s">
        <v>176</v>
      </c>
    </row>
  </sheetData>
  <sortState xmlns:xlrd2="http://schemas.microsoft.com/office/spreadsheetml/2017/richdata2" ref="N7:AK50">
    <sortCondition ref="N7:N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DB07-2072-4E97-A043-FA6D09A19DD7}">
  <sheetPr>
    <pageSetUpPr fitToPage="1"/>
  </sheetPr>
  <dimension ref="B1:AC81"/>
  <sheetViews>
    <sheetView showGridLines="0" view="pageBreakPreview" zoomScale="70" zoomScaleNormal="100" zoomScaleSheetLayoutView="70" workbookViewId="0">
      <selection activeCell="C62" sqref="C62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22.140625" style="5" bestFit="1" customWidth="1"/>
    <col min="21" max="21" width="10.85546875" style="5" hidden="1" customWidth="1"/>
    <col min="22" max="22" width="12.7109375" style="5" hidden="1" customWidth="1"/>
    <col min="23" max="23" width="11" style="5" hidden="1" customWidth="1"/>
    <col min="24" max="24" width="12.7109375" style="5" hidden="1" customWidth="1"/>
    <col min="25" max="25" width="11" style="5" hidden="1" customWidth="1"/>
    <col min="26" max="26" width="11.5703125" style="5" hidden="1" customWidth="1"/>
    <col min="27" max="27" width="11" style="5" hidden="1" customWidth="1"/>
    <col min="28" max="28" width="10.85546875" style="5" hidden="1" customWidth="1"/>
    <col min="29" max="29" width="11.5703125" style="5" hidden="1" customWidth="1"/>
    <col min="30" max="16384" width="10.85546875" style="5"/>
  </cols>
  <sheetData>
    <row r="1" spans="2:27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7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7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7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7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7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7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7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7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7" s="44" customFormat="1" ht="18" x14ac:dyDescent="0.25">
      <c r="B10" s="59" t="s">
        <v>0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</row>
    <row r="11" spans="2:27" s="44" customFormat="1" ht="18" customHeight="1" x14ac:dyDescent="0.2">
      <c r="B11" s="60" t="s">
        <v>25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pans="2:27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7" s="44" customFormat="1" ht="15.75" x14ac:dyDescent="0.25">
      <c r="B13" s="61" t="s">
        <v>153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</row>
    <row r="14" spans="2:27" x14ac:dyDescent="0.2">
      <c r="B14" s="62" t="s">
        <v>1</v>
      </c>
      <c r="C14" s="4"/>
      <c r="D14" s="63" t="s">
        <v>2</v>
      </c>
      <c r="E14" s="63" t="s">
        <v>3</v>
      </c>
      <c r="F14" s="64" t="s">
        <v>4</v>
      </c>
      <c r="G14" s="65" t="s">
        <v>5</v>
      </c>
      <c r="H14" s="65" t="s">
        <v>6</v>
      </c>
      <c r="I14" s="65" t="s">
        <v>7</v>
      </c>
      <c r="J14" s="62" t="s">
        <v>8</v>
      </c>
      <c r="K14" s="62"/>
      <c r="L14" s="62"/>
      <c r="M14" s="62"/>
      <c r="N14" s="62"/>
      <c r="O14" s="62"/>
      <c r="P14" s="62"/>
      <c r="Q14" s="28"/>
      <c r="R14" s="66" t="s">
        <v>9</v>
      </c>
      <c r="S14" s="66"/>
      <c r="T14" s="65" t="s">
        <v>10</v>
      </c>
    </row>
    <row r="15" spans="2:27" x14ac:dyDescent="0.2">
      <c r="B15" s="62"/>
      <c r="C15" s="6"/>
      <c r="D15" s="63"/>
      <c r="E15" s="63"/>
      <c r="F15" s="64"/>
      <c r="G15" s="65"/>
      <c r="H15" s="65"/>
      <c r="I15" s="65"/>
      <c r="J15" s="67" t="s">
        <v>11</v>
      </c>
      <c r="K15" s="67"/>
      <c r="L15" s="7"/>
      <c r="M15" s="67" t="s">
        <v>12</v>
      </c>
      <c r="N15" s="67"/>
      <c r="O15" s="68" t="s">
        <v>13</v>
      </c>
      <c r="P15" s="68" t="s">
        <v>14</v>
      </c>
      <c r="Q15" s="68" t="s">
        <v>15</v>
      </c>
      <c r="R15" s="68" t="s">
        <v>16</v>
      </c>
      <c r="S15" s="68" t="s">
        <v>17</v>
      </c>
      <c r="T15" s="65"/>
    </row>
    <row r="16" spans="2:27" s="9" customFormat="1" ht="24.75" x14ac:dyDescent="0.25">
      <c r="B16" s="62"/>
      <c r="C16" s="8" t="s">
        <v>18</v>
      </c>
      <c r="D16" s="63"/>
      <c r="E16" s="63"/>
      <c r="F16" s="64"/>
      <c r="G16" s="65"/>
      <c r="H16" s="65"/>
      <c r="I16" s="65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68"/>
      <c r="P16" s="68"/>
      <c r="Q16" s="68"/>
      <c r="R16" s="68"/>
      <c r="S16" s="68"/>
      <c r="T16" s="65"/>
      <c r="U16" t="s">
        <v>131</v>
      </c>
      <c r="V16" s="32" t="s">
        <v>132</v>
      </c>
      <c r="W16" s="32" t="s">
        <v>133</v>
      </c>
      <c r="X16" s="32" t="s">
        <v>134</v>
      </c>
      <c r="Y16" s="47" t="s">
        <v>135</v>
      </c>
      <c r="Z16" s="34" t="s">
        <v>136</v>
      </c>
      <c r="AA16" s="47" t="s">
        <v>137</v>
      </c>
    </row>
    <row r="17" spans="2:29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U17" s="18" t="s">
        <v>119</v>
      </c>
      <c r="V17" s="18">
        <v>25000</v>
      </c>
      <c r="W17" s="18">
        <v>0</v>
      </c>
      <c r="X17" s="18">
        <v>25000</v>
      </c>
      <c r="Y17" s="18">
        <f t="shared" ref="Y17" si="0">IF(X17&lt;=374040,X17*2.87%,374040*2.87%)</f>
        <v>717.5</v>
      </c>
      <c r="Z17" s="18">
        <f t="shared" ref="Z17" si="1">+AC17-AA17-Y17</f>
        <v>5325.61</v>
      </c>
      <c r="AA17" s="18">
        <f t="shared" ref="AA17" si="2">IF(X17&lt;=187020,X17*3.04%,187020*3.04%)</f>
        <v>760</v>
      </c>
      <c r="AB17" s="18"/>
      <c r="AC17" s="18">
        <v>6803.11</v>
      </c>
    </row>
    <row r="18" spans="2:29" ht="12" customHeight="1" x14ac:dyDescent="0.25">
      <c r="B18" s="16">
        <v>1</v>
      </c>
      <c r="C18" s="17" t="s">
        <v>93</v>
      </c>
      <c r="D18" s="18" t="s">
        <v>67</v>
      </c>
      <c r="E18" s="18" t="s">
        <v>84</v>
      </c>
      <c r="F18" s="18" t="s">
        <v>86</v>
      </c>
      <c r="G18" s="19">
        <v>13500</v>
      </c>
      <c r="H18" s="20">
        <v>2926.31</v>
      </c>
      <c r="I18" s="20"/>
      <c r="J18" s="20">
        <f t="shared" ref="J18:J39" si="3">+G18*2.87%</f>
        <v>387.45</v>
      </c>
      <c r="K18" s="20">
        <f t="shared" ref="K18:K39" si="4">G18*7.1%</f>
        <v>958.49999999999989</v>
      </c>
      <c r="L18" s="20">
        <f t="shared" ref="L18:L39" si="5">G18*1.15%</f>
        <v>155.25</v>
      </c>
      <c r="M18" s="20">
        <f t="shared" ref="M18:M39" si="6">+G18*3.04%</f>
        <v>410.4</v>
      </c>
      <c r="N18" s="20">
        <f t="shared" ref="N18:N39" si="7">G18*7.09%</f>
        <v>957.15000000000009</v>
      </c>
      <c r="O18" s="20"/>
      <c r="P18" s="20">
        <f t="shared" ref="P18:P39" si="8">J18+K18+L18+M18+N18</f>
        <v>2868.75</v>
      </c>
      <c r="Q18" s="20"/>
      <c r="R18" s="20">
        <f t="shared" ref="R18:R39" si="9">+J18+M18+O18+Q18+H18+I18</f>
        <v>3724.16</v>
      </c>
      <c r="S18" s="20">
        <f t="shared" ref="S18:S39" si="10">+N18+L18+K18</f>
        <v>2070.9</v>
      </c>
      <c r="T18" s="21">
        <f t="shared" ref="T18:T39" si="11">+G18-R18</f>
        <v>9775.84</v>
      </c>
      <c r="U18" s="43"/>
      <c r="V18" s="48"/>
      <c r="W18" s="48"/>
      <c r="X18" s="48"/>
      <c r="Y18" s="48"/>
      <c r="Z18" s="48"/>
      <c r="AA18" s="48"/>
      <c r="AB18" s="48"/>
      <c r="AC18" s="48"/>
    </row>
    <row r="19" spans="2:29" ht="15" customHeight="1" x14ac:dyDescent="0.2">
      <c r="B19" s="16">
        <f>1+B18</f>
        <v>2</v>
      </c>
      <c r="C19" s="17" t="s">
        <v>94</v>
      </c>
      <c r="D19" s="18" t="s">
        <v>57</v>
      </c>
      <c r="E19" s="18" t="s">
        <v>80</v>
      </c>
      <c r="F19" s="18" t="s">
        <v>86</v>
      </c>
      <c r="G19" s="19">
        <v>15000</v>
      </c>
      <c r="H19" s="20">
        <v>1148.32</v>
      </c>
      <c r="I19" s="20"/>
      <c r="J19" s="20">
        <f t="shared" si="3"/>
        <v>430.5</v>
      </c>
      <c r="K19" s="20">
        <f t="shared" si="4"/>
        <v>1065</v>
      </c>
      <c r="L19" s="20">
        <f t="shared" si="5"/>
        <v>172.5</v>
      </c>
      <c r="M19" s="20">
        <f t="shared" si="6"/>
        <v>456</v>
      </c>
      <c r="N19" s="20">
        <f t="shared" si="7"/>
        <v>1063.5</v>
      </c>
      <c r="O19" s="20"/>
      <c r="P19" s="20">
        <f t="shared" si="8"/>
        <v>3187.5</v>
      </c>
      <c r="Q19" s="20"/>
      <c r="R19" s="20">
        <f t="shared" si="9"/>
        <v>2034.82</v>
      </c>
      <c r="S19" s="20">
        <f t="shared" si="10"/>
        <v>2301</v>
      </c>
      <c r="T19" s="21">
        <f t="shared" si="11"/>
        <v>12965.18</v>
      </c>
      <c r="U19" s="18" t="s">
        <v>119</v>
      </c>
      <c r="V19" s="18">
        <v>25000</v>
      </c>
      <c r="W19" s="18">
        <v>0</v>
      </c>
      <c r="X19" s="18">
        <v>25000</v>
      </c>
      <c r="Y19" s="18">
        <f>IF(X19&lt;=374040,X19*2.87%,374040*2.87%)</f>
        <v>717.5</v>
      </c>
      <c r="Z19" s="18">
        <f>+AC19-AA19-Y19</f>
        <v>5325.61</v>
      </c>
      <c r="AA19" s="18">
        <f>IF(X19&lt;=187020,X19*3.04%,187020*3.04%)</f>
        <v>760</v>
      </c>
      <c r="AB19" s="18"/>
      <c r="AC19" s="18">
        <v>6803.11</v>
      </c>
    </row>
    <row r="20" spans="2:29" ht="12.75" customHeight="1" x14ac:dyDescent="0.25">
      <c r="B20" s="16">
        <f t="shared" ref="B20:B75" si="12">1+B19</f>
        <v>3</v>
      </c>
      <c r="C20" s="17" t="s">
        <v>95</v>
      </c>
      <c r="D20" s="18" t="s">
        <v>48</v>
      </c>
      <c r="E20" s="18" t="s">
        <v>71</v>
      </c>
      <c r="F20" s="18" t="s">
        <v>85</v>
      </c>
      <c r="G20" s="19">
        <v>10000</v>
      </c>
      <c r="H20" s="20">
        <v>911.71</v>
      </c>
      <c r="I20" s="20"/>
      <c r="J20" s="20">
        <f t="shared" si="3"/>
        <v>287</v>
      </c>
      <c r="K20" s="20">
        <f t="shared" si="4"/>
        <v>709.99999999999989</v>
      </c>
      <c r="L20" s="20">
        <f t="shared" si="5"/>
        <v>115</v>
      </c>
      <c r="M20" s="20">
        <f t="shared" si="6"/>
        <v>304</v>
      </c>
      <c r="N20" s="20">
        <f t="shared" si="7"/>
        <v>709</v>
      </c>
      <c r="O20" s="20"/>
      <c r="P20" s="20">
        <f t="shared" si="8"/>
        <v>2125</v>
      </c>
      <c r="Q20" s="20"/>
      <c r="R20" s="20">
        <f t="shared" si="9"/>
        <v>1502.71</v>
      </c>
      <c r="S20" s="20">
        <f t="shared" si="10"/>
        <v>1534</v>
      </c>
      <c r="T20" s="21">
        <f t="shared" si="11"/>
        <v>8497.2900000000009</v>
      </c>
      <c r="U20" s="43"/>
      <c r="V20" s="48"/>
      <c r="W20" s="48"/>
      <c r="X20" s="48"/>
      <c r="Y20" s="48"/>
      <c r="Z20" s="48"/>
      <c r="AA20" s="48"/>
      <c r="AB20" s="48"/>
      <c r="AC20" s="48"/>
    </row>
    <row r="21" spans="2:29" ht="12" customHeight="1" x14ac:dyDescent="0.25">
      <c r="B21" s="16">
        <f t="shared" si="12"/>
        <v>4</v>
      </c>
      <c r="C21" s="17" t="s">
        <v>96</v>
      </c>
      <c r="D21" s="18" t="s">
        <v>37</v>
      </c>
      <c r="E21" s="18" t="s">
        <v>71</v>
      </c>
      <c r="F21" s="18" t="s">
        <v>86</v>
      </c>
      <c r="G21" s="19">
        <v>25000</v>
      </c>
      <c r="H21" s="20">
        <v>3984.93</v>
      </c>
      <c r="I21" s="20"/>
      <c r="J21" s="20">
        <f t="shared" si="3"/>
        <v>717.5</v>
      </c>
      <c r="K21" s="20">
        <f t="shared" si="4"/>
        <v>1774.9999999999998</v>
      </c>
      <c r="L21" s="20">
        <f t="shared" si="5"/>
        <v>287.5</v>
      </c>
      <c r="M21" s="20">
        <f t="shared" si="6"/>
        <v>760</v>
      </c>
      <c r="N21" s="20">
        <f t="shared" si="7"/>
        <v>1772.5000000000002</v>
      </c>
      <c r="O21" s="20"/>
      <c r="P21" s="20">
        <f t="shared" si="8"/>
        <v>5312.5</v>
      </c>
      <c r="Q21" s="20"/>
      <c r="R21" s="20">
        <f t="shared" si="9"/>
        <v>5462.43</v>
      </c>
      <c r="S21" s="20">
        <f t="shared" si="10"/>
        <v>3835</v>
      </c>
      <c r="T21" s="21">
        <f t="shared" si="11"/>
        <v>19537.57</v>
      </c>
      <c r="U21" s="43"/>
      <c r="V21" s="48"/>
      <c r="W21" s="48"/>
      <c r="X21" s="48"/>
      <c r="Y21" s="48"/>
      <c r="Z21" s="48"/>
      <c r="AA21" s="48"/>
      <c r="AB21" s="48"/>
      <c r="AC21" s="48"/>
    </row>
    <row r="22" spans="2:29" ht="15" customHeight="1" x14ac:dyDescent="0.25">
      <c r="B22" s="16">
        <f t="shared" si="12"/>
        <v>5</v>
      </c>
      <c r="C22" s="17" t="s">
        <v>97</v>
      </c>
      <c r="D22" s="18" t="s">
        <v>33</v>
      </c>
      <c r="E22" s="18" t="s">
        <v>71</v>
      </c>
      <c r="F22" s="18" t="s">
        <v>86</v>
      </c>
      <c r="G22" s="19">
        <v>15000</v>
      </c>
      <c r="H22" s="20">
        <v>1148.32</v>
      </c>
      <c r="I22" s="20"/>
      <c r="J22" s="20">
        <f t="shared" si="3"/>
        <v>430.5</v>
      </c>
      <c r="K22" s="20">
        <f t="shared" si="4"/>
        <v>1065</v>
      </c>
      <c r="L22" s="20">
        <f t="shared" si="5"/>
        <v>172.5</v>
      </c>
      <c r="M22" s="20">
        <f t="shared" si="6"/>
        <v>456</v>
      </c>
      <c r="N22" s="20">
        <f t="shared" si="7"/>
        <v>1063.5</v>
      </c>
      <c r="O22" s="20"/>
      <c r="P22" s="20">
        <f t="shared" si="8"/>
        <v>3187.5</v>
      </c>
      <c r="Q22" s="20"/>
      <c r="R22" s="20">
        <f t="shared" si="9"/>
        <v>2034.82</v>
      </c>
      <c r="S22" s="20">
        <f t="shared" si="10"/>
        <v>2301</v>
      </c>
      <c r="T22" s="21">
        <f t="shared" si="11"/>
        <v>12965.18</v>
      </c>
      <c r="U22" s="43"/>
      <c r="V22" s="48"/>
      <c r="W22" s="48"/>
      <c r="X22" s="48"/>
      <c r="Y22" s="48"/>
      <c r="Z22" s="48"/>
      <c r="AA22" s="48"/>
      <c r="AB22" s="48"/>
      <c r="AC22" s="48"/>
    </row>
    <row r="23" spans="2:29" ht="12" customHeight="1" x14ac:dyDescent="0.25">
      <c r="B23" s="16">
        <f t="shared" si="12"/>
        <v>6</v>
      </c>
      <c r="C23" s="17" t="s">
        <v>98</v>
      </c>
      <c r="D23" s="18" t="s">
        <v>35</v>
      </c>
      <c r="E23" s="18" t="s">
        <v>71</v>
      </c>
      <c r="F23" s="18" t="s">
        <v>86</v>
      </c>
      <c r="G23" s="19">
        <v>5000</v>
      </c>
      <c r="H23" s="20">
        <v>705.67</v>
      </c>
      <c r="I23" s="20"/>
      <c r="J23" s="20">
        <f t="shared" si="3"/>
        <v>143.5</v>
      </c>
      <c r="K23" s="20">
        <f t="shared" si="4"/>
        <v>354.99999999999994</v>
      </c>
      <c r="L23" s="20">
        <f t="shared" si="5"/>
        <v>57.5</v>
      </c>
      <c r="M23" s="20">
        <f t="shared" si="6"/>
        <v>152</v>
      </c>
      <c r="N23" s="20">
        <f t="shared" si="7"/>
        <v>354.5</v>
      </c>
      <c r="O23" s="20"/>
      <c r="P23" s="20">
        <f t="shared" si="8"/>
        <v>1062.5</v>
      </c>
      <c r="Q23" s="20"/>
      <c r="R23" s="20">
        <f t="shared" si="9"/>
        <v>1001.17</v>
      </c>
      <c r="S23" s="20">
        <f t="shared" si="10"/>
        <v>767</v>
      </c>
      <c r="T23" s="21">
        <f t="shared" si="11"/>
        <v>3998.83</v>
      </c>
      <c r="U23" s="43"/>
      <c r="V23" s="48"/>
      <c r="W23" s="48"/>
      <c r="X23" s="48"/>
      <c r="Y23" s="48"/>
      <c r="Z23" s="48"/>
      <c r="AA23" s="48"/>
      <c r="AB23" s="48"/>
      <c r="AC23" s="48"/>
    </row>
    <row r="24" spans="2:29" ht="15" customHeight="1" x14ac:dyDescent="0.25">
      <c r="B24" s="16">
        <f t="shared" si="12"/>
        <v>7</v>
      </c>
      <c r="C24" s="17" t="s">
        <v>99</v>
      </c>
      <c r="D24" s="18" t="s">
        <v>47</v>
      </c>
      <c r="E24" s="18" t="s">
        <v>77</v>
      </c>
      <c r="F24" s="18" t="s">
        <v>85</v>
      </c>
      <c r="G24" s="19">
        <v>38250</v>
      </c>
      <c r="H24" s="20">
        <v>7652.2</v>
      </c>
      <c r="I24" s="20"/>
      <c r="J24" s="20">
        <f t="shared" si="3"/>
        <v>1097.7750000000001</v>
      </c>
      <c r="K24" s="20">
        <f t="shared" si="4"/>
        <v>2715.7499999999995</v>
      </c>
      <c r="L24" s="20">
        <f t="shared" si="5"/>
        <v>439.875</v>
      </c>
      <c r="M24" s="20">
        <f t="shared" si="6"/>
        <v>1162.8</v>
      </c>
      <c r="N24" s="20">
        <f t="shared" si="7"/>
        <v>2711.9250000000002</v>
      </c>
      <c r="O24" s="20"/>
      <c r="P24" s="20">
        <f t="shared" si="8"/>
        <v>8128.125</v>
      </c>
      <c r="Q24" s="20"/>
      <c r="R24" s="20">
        <f t="shared" si="9"/>
        <v>9912.7749999999996</v>
      </c>
      <c r="S24" s="20">
        <f t="shared" si="10"/>
        <v>5867.5499999999993</v>
      </c>
      <c r="T24" s="21">
        <f t="shared" si="11"/>
        <v>28337.224999999999</v>
      </c>
      <c r="U24"/>
      <c r="V24" s="32"/>
      <c r="W24" s="32"/>
      <c r="X24" s="32"/>
      <c r="Y24" s="32"/>
      <c r="Z24" s="32"/>
      <c r="AA24" s="32"/>
      <c r="AB24" s="32"/>
      <c r="AC24" s="32"/>
    </row>
    <row r="25" spans="2:29" ht="15" x14ac:dyDescent="0.25">
      <c r="B25" s="16">
        <f t="shared" si="12"/>
        <v>8</v>
      </c>
      <c r="C25" s="17" t="s">
        <v>100</v>
      </c>
      <c r="D25" s="18" t="s">
        <v>65</v>
      </c>
      <c r="E25" s="18" t="s">
        <v>79</v>
      </c>
      <c r="F25" s="18" t="s">
        <v>86</v>
      </c>
      <c r="G25" s="19">
        <v>80000</v>
      </c>
      <c r="H25" s="20">
        <v>18733.43</v>
      </c>
      <c r="I25" s="20"/>
      <c r="J25" s="20">
        <f t="shared" si="3"/>
        <v>2296</v>
      </c>
      <c r="K25" s="20">
        <f t="shared" si="4"/>
        <v>5679.9999999999991</v>
      </c>
      <c r="L25" s="20">
        <f t="shared" si="5"/>
        <v>920</v>
      </c>
      <c r="M25" s="20">
        <f t="shared" si="6"/>
        <v>2432</v>
      </c>
      <c r="N25" s="20">
        <f t="shared" si="7"/>
        <v>5672</v>
      </c>
      <c r="O25" s="20"/>
      <c r="P25" s="20">
        <f t="shared" si="8"/>
        <v>17000</v>
      </c>
      <c r="Q25" s="20"/>
      <c r="R25" s="20">
        <f t="shared" si="9"/>
        <v>23461.43</v>
      </c>
      <c r="S25" s="20">
        <f t="shared" si="10"/>
        <v>12272</v>
      </c>
      <c r="T25" s="21">
        <f t="shared" si="11"/>
        <v>56538.57</v>
      </c>
      <c r="U25"/>
      <c r="V25" s="32"/>
      <c r="W25" s="32"/>
      <c r="X25" s="32"/>
      <c r="Y25" s="32"/>
      <c r="Z25" s="32"/>
      <c r="AA25" s="32"/>
      <c r="AB25" s="32"/>
      <c r="AC25" s="32"/>
    </row>
    <row r="26" spans="2:29" ht="15" x14ac:dyDescent="0.25">
      <c r="B26" s="16">
        <f t="shared" si="12"/>
        <v>9</v>
      </c>
      <c r="C26" s="17" t="s">
        <v>101</v>
      </c>
      <c r="D26" s="18" t="s">
        <v>38</v>
      </c>
      <c r="E26" s="18" t="s">
        <v>71</v>
      </c>
      <c r="F26" s="18" t="s">
        <v>86</v>
      </c>
      <c r="G26" s="19">
        <v>15000</v>
      </c>
      <c r="H26" s="20">
        <v>1148.32</v>
      </c>
      <c r="I26" s="20"/>
      <c r="J26" s="20">
        <f t="shared" si="3"/>
        <v>430.5</v>
      </c>
      <c r="K26" s="20">
        <f t="shared" si="4"/>
        <v>1065</v>
      </c>
      <c r="L26" s="20">
        <f t="shared" si="5"/>
        <v>172.5</v>
      </c>
      <c r="M26" s="20">
        <f t="shared" si="6"/>
        <v>456</v>
      </c>
      <c r="N26" s="20">
        <f t="shared" si="7"/>
        <v>1063.5</v>
      </c>
      <c r="O26" s="20"/>
      <c r="P26" s="20">
        <f t="shared" si="8"/>
        <v>3187.5</v>
      </c>
      <c r="Q26" s="20"/>
      <c r="R26" s="20">
        <f t="shared" si="9"/>
        <v>2034.82</v>
      </c>
      <c r="S26" s="20">
        <f t="shared" si="10"/>
        <v>2301</v>
      </c>
      <c r="T26" s="21">
        <f t="shared" si="11"/>
        <v>12965.18</v>
      </c>
      <c r="U26"/>
      <c r="V26" s="32"/>
      <c r="W26" s="32"/>
      <c r="X26" s="32"/>
      <c r="Y26" s="32"/>
      <c r="Z26" s="32"/>
      <c r="AA26" s="32"/>
      <c r="AB26" s="32"/>
      <c r="AC26" s="32"/>
    </row>
    <row r="27" spans="2:29" x14ac:dyDescent="0.2">
      <c r="B27" s="16">
        <f t="shared" si="12"/>
        <v>10</v>
      </c>
      <c r="C27" s="17" t="s">
        <v>102</v>
      </c>
      <c r="D27" s="18" t="s">
        <v>55</v>
      </c>
      <c r="E27" s="18" t="s">
        <v>79</v>
      </c>
      <c r="F27" s="18" t="s">
        <v>86</v>
      </c>
      <c r="G27" s="19">
        <v>35000</v>
      </c>
      <c r="H27" s="20">
        <v>8232.94</v>
      </c>
      <c r="I27" s="20"/>
      <c r="J27" s="20">
        <f t="shared" si="3"/>
        <v>1004.5</v>
      </c>
      <c r="K27" s="20">
        <f t="shared" si="4"/>
        <v>2485</v>
      </c>
      <c r="L27" s="20">
        <f t="shared" si="5"/>
        <v>402.5</v>
      </c>
      <c r="M27" s="20">
        <f t="shared" si="6"/>
        <v>1064</v>
      </c>
      <c r="N27" s="20">
        <f t="shared" si="7"/>
        <v>2481.5</v>
      </c>
      <c r="O27" s="20"/>
      <c r="P27" s="20">
        <f t="shared" si="8"/>
        <v>7437.5</v>
      </c>
      <c r="Q27" s="20"/>
      <c r="R27" s="20">
        <f t="shared" si="9"/>
        <v>10301.44</v>
      </c>
      <c r="S27" s="20">
        <f t="shared" si="10"/>
        <v>5369</v>
      </c>
      <c r="T27" s="21">
        <f t="shared" si="11"/>
        <v>24698.559999999998</v>
      </c>
      <c r="U27" s="25" t="s">
        <v>119</v>
      </c>
      <c r="V27" s="25">
        <v>15000</v>
      </c>
      <c r="W27" s="25">
        <v>0</v>
      </c>
      <c r="X27" s="25">
        <v>15000</v>
      </c>
      <c r="Y27" s="25">
        <f>IF(X27&lt;=374040,X27*2.87%,374040*2.87%)</f>
        <v>430.5</v>
      </c>
      <c r="Z27" s="25">
        <f>+AC27-AA27-Y27</f>
        <v>1148.32</v>
      </c>
      <c r="AA27" s="25">
        <f>IF(X27&lt;=187020,X27*3.04%,187020*3.04%)</f>
        <v>456</v>
      </c>
      <c r="AB27" s="25"/>
      <c r="AC27" s="25">
        <v>2034.82</v>
      </c>
    </row>
    <row r="28" spans="2:29" ht="15" x14ac:dyDescent="0.25">
      <c r="B28" s="16">
        <f t="shared" si="12"/>
        <v>11</v>
      </c>
      <c r="C28" s="17" t="s">
        <v>103</v>
      </c>
      <c r="D28" s="18" t="s">
        <v>34</v>
      </c>
      <c r="E28" s="18" t="s">
        <v>73</v>
      </c>
      <c r="F28" s="18" t="s">
        <v>86</v>
      </c>
      <c r="G28" s="19">
        <v>30500</v>
      </c>
      <c r="H28" s="20">
        <v>7174.43</v>
      </c>
      <c r="I28" s="20"/>
      <c r="J28" s="20">
        <f t="shared" si="3"/>
        <v>875.35</v>
      </c>
      <c r="K28" s="20">
        <f t="shared" si="4"/>
        <v>2165.5</v>
      </c>
      <c r="L28" s="20">
        <f t="shared" si="5"/>
        <v>350.75</v>
      </c>
      <c r="M28" s="20">
        <f t="shared" si="6"/>
        <v>927.2</v>
      </c>
      <c r="N28" s="20">
        <f t="shared" si="7"/>
        <v>2162.4500000000003</v>
      </c>
      <c r="O28" s="20"/>
      <c r="P28" s="20">
        <f t="shared" si="8"/>
        <v>6481.25</v>
      </c>
      <c r="Q28" s="20"/>
      <c r="R28" s="20">
        <f t="shared" si="9"/>
        <v>8976.98</v>
      </c>
      <c r="S28" s="20">
        <f t="shared" si="10"/>
        <v>4678.7000000000007</v>
      </c>
      <c r="T28" s="21">
        <f t="shared" si="11"/>
        <v>21523.02</v>
      </c>
      <c r="U28"/>
      <c r="V28" s="32"/>
      <c r="W28" s="32"/>
      <c r="X28" s="32"/>
      <c r="Y28" s="32"/>
      <c r="Z28" s="32"/>
      <c r="AA28" s="32"/>
      <c r="AB28" s="32"/>
      <c r="AC28" s="32"/>
    </row>
    <row r="29" spans="2:29" ht="15" x14ac:dyDescent="0.25">
      <c r="B29" s="16">
        <f t="shared" si="12"/>
        <v>12</v>
      </c>
      <c r="C29" s="17" t="s">
        <v>104</v>
      </c>
      <c r="D29" s="18" t="s">
        <v>42</v>
      </c>
      <c r="E29" s="18" t="s">
        <v>72</v>
      </c>
      <c r="F29" s="18" t="s">
        <v>85</v>
      </c>
      <c r="G29" s="19">
        <v>38000</v>
      </c>
      <c r="H29" s="20">
        <v>7616.92</v>
      </c>
      <c r="I29" s="20"/>
      <c r="J29" s="20">
        <f t="shared" si="3"/>
        <v>1090.5999999999999</v>
      </c>
      <c r="K29" s="20">
        <f t="shared" si="4"/>
        <v>2697.9999999999995</v>
      </c>
      <c r="L29" s="20">
        <f t="shared" si="5"/>
        <v>437</v>
      </c>
      <c r="M29" s="20">
        <f t="shared" si="6"/>
        <v>1155.2</v>
      </c>
      <c r="N29" s="20">
        <f t="shared" si="7"/>
        <v>2694.2000000000003</v>
      </c>
      <c r="O29" s="20"/>
      <c r="P29" s="20">
        <f t="shared" si="8"/>
        <v>8075</v>
      </c>
      <c r="Q29" s="20"/>
      <c r="R29" s="20">
        <f t="shared" si="9"/>
        <v>9862.7200000000012</v>
      </c>
      <c r="S29" s="20">
        <f t="shared" si="10"/>
        <v>5829.2</v>
      </c>
      <c r="T29" s="21">
        <f t="shared" si="11"/>
        <v>28137.279999999999</v>
      </c>
      <c r="U29"/>
      <c r="V29" s="32"/>
      <c r="W29" s="32"/>
      <c r="X29" s="32"/>
      <c r="Y29" s="32"/>
      <c r="Z29" s="32"/>
      <c r="AA29" s="32"/>
      <c r="AB29" s="32"/>
      <c r="AC29" s="32"/>
    </row>
    <row r="30" spans="2:29" ht="15" x14ac:dyDescent="0.25">
      <c r="B30" s="16">
        <f t="shared" si="12"/>
        <v>13</v>
      </c>
      <c r="C30" s="17" t="s">
        <v>104</v>
      </c>
      <c r="D30" s="18" t="s">
        <v>59</v>
      </c>
      <c r="E30" s="18" t="s">
        <v>81</v>
      </c>
      <c r="F30" s="18" t="s">
        <v>85</v>
      </c>
      <c r="G30" s="19">
        <v>15000</v>
      </c>
      <c r="H30" s="20">
        <v>2573.5500000000002</v>
      </c>
      <c r="I30" s="20"/>
      <c r="J30" s="20">
        <f t="shared" si="3"/>
        <v>430.5</v>
      </c>
      <c r="K30" s="20">
        <f t="shared" si="4"/>
        <v>1065</v>
      </c>
      <c r="L30" s="20">
        <f t="shared" si="5"/>
        <v>172.5</v>
      </c>
      <c r="M30" s="20">
        <f t="shared" si="6"/>
        <v>456</v>
      </c>
      <c r="N30" s="20">
        <f t="shared" si="7"/>
        <v>1063.5</v>
      </c>
      <c r="O30" s="20"/>
      <c r="P30" s="20">
        <f t="shared" si="8"/>
        <v>3187.5</v>
      </c>
      <c r="Q30" s="20"/>
      <c r="R30" s="20">
        <f t="shared" si="9"/>
        <v>3460.05</v>
      </c>
      <c r="S30" s="20">
        <f t="shared" si="10"/>
        <v>2301</v>
      </c>
      <c r="T30" s="21">
        <f t="shared" si="11"/>
        <v>11539.95</v>
      </c>
      <c r="U30"/>
      <c r="V30" s="32"/>
      <c r="W30" s="32"/>
      <c r="X30" s="32"/>
      <c r="Y30" s="32"/>
      <c r="Z30" s="32"/>
      <c r="AA30" s="32"/>
      <c r="AB30" s="32"/>
      <c r="AC30" s="32"/>
    </row>
    <row r="31" spans="2:29" ht="15" x14ac:dyDescent="0.25">
      <c r="B31" s="16">
        <f t="shared" si="12"/>
        <v>14</v>
      </c>
      <c r="C31" s="17" t="s">
        <v>105</v>
      </c>
      <c r="D31" s="18" t="s">
        <v>63</v>
      </c>
      <c r="E31" s="18" t="s">
        <v>82</v>
      </c>
      <c r="F31" s="18" t="s">
        <v>85</v>
      </c>
      <c r="G31" s="19">
        <v>18470</v>
      </c>
      <c r="H31" s="20">
        <v>3063.29</v>
      </c>
      <c r="I31" s="20"/>
      <c r="J31" s="20">
        <f t="shared" si="3"/>
        <v>530.08899999999994</v>
      </c>
      <c r="K31" s="20">
        <f t="shared" si="4"/>
        <v>1311.37</v>
      </c>
      <c r="L31" s="20">
        <f t="shared" si="5"/>
        <v>212.405</v>
      </c>
      <c r="M31" s="20">
        <f t="shared" si="6"/>
        <v>561.48799999999994</v>
      </c>
      <c r="N31" s="20">
        <f t="shared" si="7"/>
        <v>1309.5230000000001</v>
      </c>
      <c r="O31" s="20"/>
      <c r="P31" s="20">
        <f t="shared" si="8"/>
        <v>3924.875</v>
      </c>
      <c r="Q31" s="20"/>
      <c r="R31" s="20">
        <f t="shared" si="9"/>
        <v>4154.8670000000002</v>
      </c>
      <c r="S31" s="20">
        <f t="shared" si="10"/>
        <v>2833.2979999999998</v>
      </c>
      <c r="T31" s="21">
        <f t="shared" si="11"/>
        <v>14315.133</v>
      </c>
      <c r="U31"/>
      <c r="V31" s="32"/>
      <c r="W31" s="32"/>
      <c r="X31" s="32"/>
      <c r="Y31" s="32"/>
      <c r="Z31" s="32"/>
      <c r="AA31" s="32"/>
      <c r="AB31" s="32"/>
      <c r="AC31" s="32"/>
    </row>
    <row r="32" spans="2:29" ht="15" x14ac:dyDescent="0.25">
      <c r="B32" s="16">
        <f t="shared" si="12"/>
        <v>15</v>
      </c>
      <c r="C32" s="17" t="s">
        <v>104</v>
      </c>
      <c r="D32" s="18" t="s">
        <v>125</v>
      </c>
      <c r="E32" s="18" t="s">
        <v>126</v>
      </c>
      <c r="F32" s="18" t="s">
        <v>85</v>
      </c>
      <c r="G32" s="19">
        <v>25000</v>
      </c>
      <c r="H32" s="20">
        <v>5325.61</v>
      </c>
      <c r="I32" s="20"/>
      <c r="J32" s="20">
        <f t="shared" si="3"/>
        <v>717.5</v>
      </c>
      <c r="K32" s="20">
        <f t="shared" si="4"/>
        <v>1774.9999999999998</v>
      </c>
      <c r="L32" s="20">
        <f t="shared" si="5"/>
        <v>287.5</v>
      </c>
      <c r="M32" s="20">
        <f t="shared" si="6"/>
        <v>760</v>
      </c>
      <c r="N32" s="20">
        <f t="shared" si="7"/>
        <v>1772.5000000000002</v>
      </c>
      <c r="O32" s="20"/>
      <c r="P32" s="20">
        <f t="shared" si="8"/>
        <v>5312.5</v>
      </c>
      <c r="Q32" s="20"/>
      <c r="R32" s="20">
        <f t="shared" si="9"/>
        <v>6803.11</v>
      </c>
      <c r="S32" s="20">
        <f t="shared" si="10"/>
        <v>3835</v>
      </c>
      <c r="T32" s="21">
        <f t="shared" si="11"/>
        <v>18196.89</v>
      </c>
      <c r="U32"/>
      <c r="V32" s="32"/>
      <c r="W32" s="32"/>
      <c r="X32" s="32"/>
      <c r="Y32" s="32"/>
      <c r="Z32" s="32"/>
      <c r="AA32" s="32"/>
      <c r="AB32" s="32"/>
      <c r="AC32" s="32"/>
    </row>
    <row r="33" spans="2:29" ht="15" x14ac:dyDescent="0.25">
      <c r="B33" s="16">
        <f t="shared" si="12"/>
        <v>16</v>
      </c>
      <c r="C33" s="17" t="s">
        <v>97</v>
      </c>
      <c r="D33" s="18" t="s">
        <v>121</v>
      </c>
      <c r="E33" s="18" t="s">
        <v>122</v>
      </c>
      <c r="F33" s="18" t="s">
        <v>86</v>
      </c>
      <c r="G33" s="19">
        <v>15000</v>
      </c>
      <c r="H33" s="20">
        <v>3443.8100000000004</v>
      </c>
      <c r="I33" s="20"/>
      <c r="J33" s="20">
        <f t="shared" si="3"/>
        <v>430.5</v>
      </c>
      <c r="K33" s="20">
        <f t="shared" si="4"/>
        <v>1065</v>
      </c>
      <c r="L33" s="20">
        <f t="shared" si="5"/>
        <v>172.5</v>
      </c>
      <c r="M33" s="20">
        <f t="shared" si="6"/>
        <v>456</v>
      </c>
      <c r="N33" s="20">
        <f t="shared" si="7"/>
        <v>1063.5</v>
      </c>
      <c r="O33" s="20"/>
      <c r="P33" s="20">
        <f t="shared" si="8"/>
        <v>3187.5</v>
      </c>
      <c r="Q33" s="20"/>
      <c r="R33" s="20">
        <f t="shared" si="9"/>
        <v>4330.3100000000004</v>
      </c>
      <c r="S33" s="20">
        <f t="shared" si="10"/>
        <v>2301</v>
      </c>
      <c r="T33" s="21">
        <f t="shared" si="11"/>
        <v>10669.689999999999</v>
      </c>
      <c r="U33"/>
      <c r="V33" s="32"/>
      <c r="W33" s="32"/>
      <c r="X33" s="32"/>
      <c r="Y33" s="32"/>
      <c r="Z33" s="32"/>
      <c r="AA33" s="32"/>
      <c r="AB33" s="32"/>
      <c r="AC33" s="32"/>
    </row>
    <row r="34" spans="2:29" ht="15" x14ac:dyDescent="0.25">
      <c r="B34" s="16">
        <f t="shared" si="12"/>
        <v>17</v>
      </c>
      <c r="C34" s="17" t="s">
        <v>97</v>
      </c>
      <c r="D34" s="18" t="s">
        <v>123</v>
      </c>
      <c r="E34" s="18" t="s">
        <v>122</v>
      </c>
      <c r="F34" s="18" t="s">
        <v>85</v>
      </c>
      <c r="G34" s="19">
        <v>5000</v>
      </c>
      <c r="H34" s="20">
        <v>1176.2</v>
      </c>
      <c r="I34" s="20"/>
      <c r="J34" s="20">
        <f t="shared" si="3"/>
        <v>143.5</v>
      </c>
      <c r="K34" s="20">
        <f t="shared" si="4"/>
        <v>354.99999999999994</v>
      </c>
      <c r="L34" s="20">
        <f t="shared" si="5"/>
        <v>57.5</v>
      </c>
      <c r="M34" s="20">
        <f t="shared" si="6"/>
        <v>152</v>
      </c>
      <c r="N34" s="20">
        <f t="shared" si="7"/>
        <v>354.5</v>
      </c>
      <c r="O34" s="20"/>
      <c r="P34" s="20">
        <f t="shared" si="8"/>
        <v>1062.5</v>
      </c>
      <c r="Q34" s="20"/>
      <c r="R34" s="20">
        <f t="shared" si="9"/>
        <v>1471.7</v>
      </c>
      <c r="S34" s="20">
        <f t="shared" si="10"/>
        <v>767</v>
      </c>
      <c r="T34" s="21">
        <f t="shared" si="11"/>
        <v>3528.3</v>
      </c>
      <c r="U34"/>
      <c r="V34" s="32"/>
      <c r="W34" s="32"/>
      <c r="X34" s="32"/>
      <c r="Y34" s="32"/>
      <c r="Z34" s="32"/>
      <c r="AA34" s="32"/>
      <c r="AB34" s="32"/>
      <c r="AC34" s="32"/>
    </row>
    <row r="35" spans="2:29" ht="15" x14ac:dyDescent="0.25">
      <c r="B35" s="16">
        <f t="shared" si="12"/>
        <v>18</v>
      </c>
      <c r="C35" s="17" t="s">
        <v>138</v>
      </c>
      <c r="D35" s="18" t="s">
        <v>152</v>
      </c>
      <c r="E35" s="18" t="s">
        <v>124</v>
      </c>
      <c r="F35" s="18" t="s">
        <v>85</v>
      </c>
      <c r="G35" s="19">
        <v>25000</v>
      </c>
      <c r="H35" s="20">
        <v>5325.61</v>
      </c>
      <c r="I35" s="20"/>
      <c r="J35" s="20">
        <f t="shared" si="3"/>
        <v>717.5</v>
      </c>
      <c r="K35" s="20">
        <f t="shared" si="4"/>
        <v>1774.9999999999998</v>
      </c>
      <c r="L35" s="20">
        <f t="shared" si="5"/>
        <v>287.5</v>
      </c>
      <c r="M35" s="20">
        <f t="shared" si="6"/>
        <v>760</v>
      </c>
      <c r="N35" s="20">
        <f t="shared" si="7"/>
        <v>1772.5000000000002</v>
      </c>
      <c r="O35" s="20"/>
      <c r="P35" s="20">
        <f t="shared" si="8"/>
        <v>5312.5</v>
      </c>
      <c r="Q35" s="20"/>
      <c r="R35" s="20">
        <f t="shared" si="9"/>
        <v>6803.11</v>
      </c>
      <c r="S35" s="20">
        <f t="shared" si="10"/>
        <v>3835</v>
      </c>
      <c r="T35" s="21">
        <f t="shared" si="11"/>
        <v>18196.89</v>
      </c>
      <c r="U35"/>
      <c r="V35" s="32"/>
      <c r="W35" s="32"/>
      <c r="X35" s="32"/>
      <c r="Y35" s="32"/>
      <c r="Z35" s="32"/>
      <c r="AA35" s="32"/>
      <c r="AB35" s="32"/>
      <c r="AC35" s="32"/>
    </row>
    <row r="36" spans="2:29" ht="15" x14ac:dyDescent="0.25">
      <c r="B36" s="16">
        <f t="shared" si="12"/>
        <v>19</v>
      </c>
      <c r="C36" s="17" t="s">
        <v>146</v>
      </c>
      <c r="D36" s="18" t="s">
        <v>142</v>
      </c>
      <c r="E36" s="18" t="s">
        <v>71</v>
      </c>
      <c r="F36" s="18" t="s">
        <v>86</v>
      </c>
      <c r="G36" s="19">
        <v>28800</v>
      </c>
      <c r="H36" s="20">
        <v>4991.66</v>
      </c>
      <c r="I36" s="20"/>
      <c r="J36" s="20">
        <f t="shared" si="3"/>
        <v>826.56</v>
      </c>
      <c r="K36" s="20">
        <f t="shared" si="4"/>
        <v>2044.7999999999997</v>
      </c>
      <c r="L36" s="20">
        <f t="shared" si="5"/>
        <v>331.2</v>
      </c>
      <c r="M36" s="20">
        <f t="shared" si="6"/>
        <v>875.52</v>
      </c>
      <c r="N36" s="20">
        <f t="shared" si="7"/>
        <v>2041.92</v>
      </c>
      <c r="O36" s="20"/>
      <c r="P36" s="20">
        <f t="shared" si="8"/>
        <v>6120</v>
      </c>
      <c r="Q36" s="20"/>
      <c r="R36" s="20">
        <f t="shared" si="9"/>
        <v>6693.74</v>
      </c>
      <c r="S36" s="20">
        <f t="shared" si="10"/>
        <v>4417.92</v>
      </c>
      <c r="T36" s="21">
        <f t="shared" si="11"/>
        <v>22106.260000000002</v>
      </c>
      <c r="U36"/>
      <c r="V36" s="32"/>
      <c r="W36" s="32"/>
      <c r="X36" s="32"/>
      <c r="Y36" s="32"/>
      <c r="Z36" s="32"/>
      <c r="AA36" s="32"/>
      <c r="AB36" s="32"/>
      <c r="AC36" s="32"/>
    </row>
    <row r="37" spans="2:29" x14ac:dyDescent="0.2">
      <c r="B37" s="16">
        <f t="shared" si="12"/>
        <v>20</v>
      </c>
      <c r="C37" s="17" t="s">
        <v>147</v>
      </c>
      <c r="D37" s="18" t="s">
        <v>143</v>
      </c>
      <c r="E37" s="18" t="s">
        <v>74</v>
      </c>
      <c r="F37" s="18" t="s">
        <v>86</v>
      </c>
      <c r="G37" s="19">
        <v>29000</v>
      </c>
      <c r="H37" s="20">
        <v>5019.8900000000003</v>
      </c>
      <c r="I37" s="20"/>
      <c r="J37" s="20">
        <f t="shared" si="3"/>
        <v>832.3</v>
      </c>
      <c r="K37" s="20">
        <f t="shared" si="4"/>
        <v>2059</v>
      </c>
      <c r="L37" s="20">
        <f t="shared" si="5"/>
        <v>333.5</v>
      </c>
      <c r="M37" s="20">
        <f t="shared" si="6"/>
        <v>881.6</v>
      </c>
      <c r="N37" s="20">
        <f t="shared" si="7"/>
        <v>2056.1</v>
      </c>
      <c r="O37" s="20"/>
      <c r="P37" s="20">
        <f t="shared" si="8"/>
        <v>6162.5</v>
      </c>
      <c r="Q37" s="20"/>
      <c r="R37" s="20">
        <f t="shared" si="9"/>
        <v>6733.7900000000009</v>
      </c>
      <c r="S37" s="20">
        <f t="shared" si="10"/>
        <v>4448.6000000000004</v>
      </c>
      <c r="T37" s="21">
        <f t="shared" si="11"/>
        <v>22266.21</v>
      </c>
      <c r="U37" s="9"/>
      <c r="V37" s="9"/>
      <c r="W37" s="9"/>
      <c r="X37" s="9"/>
      <c r="Y37" s="9"/>
      <c r="Z37" s="9"/>
      <c r="AA37" s="9"/>
      <c r="AB37" s="9"/>
      <c r="AC37" s="9"/>
    </row>
    <row r="38" spans="2:29" ht="15" x14ac:dyDescent="0.25">
      <c r="B38" s="16">
        <f t="shared" si="12"/>
        <v>21</v>
      </c>
      <c r="C38" s="17" t="s">
        <v>148</v>
      </c>
      <c r="D38" s="18" t="s">
        <v>144</v>
      </c>
      <c r="E38" s="18" t="s">
        <v>71</v>
      </c>
      <c r="F38" s="18" t="s">
        <v>86</v>
      </c>
      <c r="G38" s="19">
        <v>10000</v>
      </c>
      <c r="H38" s="20">
        <v>1148.32</v>
      </c>
      <c r="I38" s="20"/>
      <c r="J38" s="20">
        <f t="shared" si="3"/>
        <v>287</v>
      </c>
      <c r="K38" s="20">
        <f t="shared" si="4"/>
        <v>709.99999999999989</v>
      </c>
      <c r="L38" s="20">
        <f t="shared" si="5"/>
        <v>115</v>
      </c>
      <c r="M38" s="20">
        <f t="shared" si="6"/>
        <v>304</v>
      </c>
      <c r="N38" s="20">
        <f t="shared" si="7"/>
        <v>709</v>
      </c>
      <c r="O38" s="20"/>
      <c r="P38" s="20">
        <f t="shared" si="8"/>
        <v>2125</v>
      </c>
      <c r="Q38" s="20"/>
      <c r="R38" s="20">
        <f t="shared" si="9"/>
        <v>1739.32</v>
      </c>
      <c r="S38" s="20">
        <f t="shared" si="10"/>
        <v>1534</v>
      </c>
      <c r="T38" s="21">
        <f t="shared" si="11"/>
        <v>8260.68</v>
      </c>
      <c r="U38"/>
      <c r="V38" s="32"/>
      <c r="W38" s="32"/>
      <c r="X38" s="32"/>
      <c r="Y38" s="32"/>
      <c r="Z38" s="32"/>
      <c r="AA38" s="32"/>
      <c r="AB38" s="32"/>
      <c r="AC38" s="32"/>
    </row>
    <row r="39" spans="2:29" x14ac:dyDescent="0.2">
      <c r="B39" s="16">
        <f t="shared" si="12"/>
        <v>22</v>
      </c>
      <c r="C39" s="17" t="s">
        <v>149</v>
      </c>
      <c r="D39" s="18" t="s">
        <v>145</v>
      </c>
      <c r="E39" s="18" t="s">
        <v>71</v>
      </c>
      <c r="F39" s="18" t="s">
        <v>86</v>
      </c>
      <c r="G39" s="19">
        <v>15500</v>
      </c>
      <c r="H39" s="20">
        <v>2644.12</v>
      </c>
      <c r="I39" s="20"/>
      <c r="J39" s="20">
        <f t="shared" si="3"/>
        <v>444.85</v>
      </c>
      <c r="K39" s="20">
        <f t="shared" si="4"/>
        <v>1100.5</v>
      </c>
      <c r="L39" s="20">
        <f t="shared" si="5"/>
        <v>178.25</v>
      </c>
      <c r="M39" s="20">
        <f t="shared" si="6"/>
        <v>471.2</v>
      </c>
      <c r="N39" s="20">
        <f t="shared" si="7"/>
        <v>1098.95</v>
      </c>
      <c r="O39" s="20"/>
      <c r="P39" s="20">
        <f t="shared" si="8"/>
        <v>3293.75</v>
      </c>
      <c r="Q39" s="20"/>
      <c r="R39" s="20">
        <f t="shared" si="9"/>
        <v>3560.17</v>
      </c>
      <c r="S39" s="20">
        <f t="shared" si="10"/>
        <v>2377.6999999999998</v>
      </c>
      <c r="T39" s="21">
        <f t="shared" si="11"/>
        <v>11939.83</v>
      </c>
      <c r="U39" s="25" t="s">
        <v>119</v>
      </c>
      <c r="V39" s="25">
        <v>15000</v>
      </c>
      <c r="W39" s="25">
        <v>0</v>
      </c>
      <c r="X39" s="25">
        <v>15000</v>
      </c>
      <c r="Y39" s="25">
        <f>IF(X39&lt;=374040,X39*2.87%,374040*2.87%)</f>
        <v>430.5</v>
      </c>
      <c r="Z39" s="25">
        <f>+AC39-AA39-Y39</f>
        <v>3443.8100000000004</v>
      </c>
      <c r="AA39" s="25">
        <f>IF(X39&lt;=187020,X39*3.04%,187020*3.04%)</f>
        <v>456</v>
      </c>
      <c r="AB39" s="25"/>
      <c r="AC39" s="25">
        <v>4330.3100000000004</v>
      </c>
    </row>
    <row r="40" spans="2:29" ht="15" x14ac:dyDescent="0.25">
      <c r="B40" s="37"/>
      <c r="C40" s="35" t="s">
        <v>88</v>
      </c>
      <c r="D40" s="37"/>
      <c r="E40" s="37"/>
      <c r="F40" s="38"/>
      <c r="G40" s="39"/>
      <c r="H40" s="40"/>
      <c r="I40" s="40"/>
      <c r="J40" s="40"/>
      <c r="K40" s="40"/>
      <c r="L40" s="41"/>
      <c r="M40" s="40"/>
      <c r="N40" s="40"/>
      <c r="O40" s="41"/>
      <c r="P40" s="41"/>
      <c r="Q40" s="41"/>
      <c r="R40" s="41"/>
      <c r="S40" s="41"/>
      <c r="T40" s="42"/>
      <c r="U40"/>
      <c r="V40" s="32"/>
      <c r="W40" s="32"/>
      <c r="X40" s="32"/>
      <c r="Y40" s="32"/>
      <c r="Z40" s="32"/>
      <c r="AA40" s="32"/>
      <c r="AB40" s="32"/>
      <c r="AC40" s="32"/>
    </row>
    <row r="41" spans="2:29" x14ac:dyDescent="0.2">
      <c r="B41" s="16">
        <v>23</v>
      </c>
      <c r="C41" s="17" t="s">
        <v>108</v>
      </c>
      <c r="D41" s="18" t="s">
        <v>49</v>
      </c>
      <c r="E41" s="18" t="s">
        <v>118</v>
      </c>
      <c r="F41" s="18" t="s">
        <v>85</v>
      </c>
      <c r="G41" s="19">
        <v>10000</v>
      </c>
      <c r="H41" s="20">
        <v>2352.3200000000002</v>
      </c>
      <c r="I41" s="20"/>
      <c r="J41" s="20">
        <f t="shared" ref="J41:J46" si="13">+G41*2.87%</f>
        <v>287</v>
      </c>
      <c r="K41" s="20">
        <f t="shared" ref="K41:K46" si="14">G41*7.1%</f>
        <v>709.99999999999989</v>
      </c>
      <c r="L41" s="20">
        <f t="shared" ref="L41:L46" si="15">G41*1.15%</f>
        <v>115</v>
      </c>
      <c r="M41" s="20">
        <f t="shared" ref="M41:M46" si="16">+G41*3.04%</f>
        <v>304</v>
      </c>
      <c r="N41" s="20">
        <f t="shared" ref="N41:N46" si="17">G41*7.09%</f>
        <v>709</v>
      </c>
      <c r="O41" s="20"/>
      <c r="P41" s="20">
        <f t="shared" ref="P41:P46" si="18">J41+K41+L41+M41+N41</f>
        <v>2125</v>
      </c>
      <c r="Q41" s="20"/>
      <c r="R41" s="20">
        <f t="shared" ref="R41:R46" si="19">+J41+M41+O41+Q41+H41+I41</f>
        <v>2943.32</v>
      </c>
      <c r="S41" s="20">
        <f t="shared" ref="S41:S46" si="20">+N41+L41+K41</f>
        <v>1534</v>
      </c>
      <c r="T41" s="21">
        <f t="shared" ref="T41:T46" si="21">+G41-R41</f>
        <v>7056.68</v>
      </c>
      <c r="U41" s="25" t="s">
        <v>119</v>
      </c>
      <c r="V41" s="25">
        <v>5000</v>
      </c>
      <c r="W41" s="25">
        <v>0</v>
      </c>
      <c r="X41" s="25">
        <v>5000</v>
      </c>
      <c r="Y41" s="25">
        <f>IF(X41&lt;=374040,X41*2.87%,374040*2.87%)</f>
        <v>143.5</v>
      </c>
      <c r="Z41" s="25">
        <f>+AC41-AA41-Y41</f>
        <v>1176.2</v>
      </c>
      <c r="AA41" s="25">
        <f>IF(X41&lt;=187020,X41*3.04%,187020*3.04%)</f>
        <v>152</v>
      </c>
      <c r="AB41" s="25"/>
      <c r="AC41" s="25">
        <v>1471.7</v>
      </c>
    </row>
    <row r="42" spans="2:29" x14ac:dyDescent="0.2">
      <c r="B42" s="16">
        <f t="shared" si="12"/>
        <v>24</v>
      </c>
      <c r="C42" s="36" t="s">
        <v>108</v>
      </c>
      <c r="D42" s="18" t="s">
        <v>68</v>
      </c>
      <c r="E42" s="18" t="s">
        <v>118</v>
      </c>
      <c r="F42" s="18" t="s">
        <v>85</v>
      </c>
      <c r="G42" s="19">
        <v>10000</v>
      </c>
      <c r="H42" s="20">
        <v>2352.3200000000002</v>
      </c>
      <c r="I42" s="20"/>
      <c r="J42" s="20">
        <f t="shared" si="13"/>
        <v>287</v>
      </c>
      <c r="K42" s="20">
        <f t="shared" si="14"/>
        <v>709.99999999999989</v>
      </c>
      <c r="L42" s="20">
        <f t="shared" si="15"/>
        <v>115</v>
      </c>
      <c r="M42" s="20">
        <f t="shared" si="16"/>
        <v>304</v>
      </c>
      <c r="N42" s="20">
        <f t="shared" si="17"/>
        <v>709</v>
      </c>
      <c r="O42" s="20"/>
      <c r="P42" s="20">
        <f t="shared" si="18"/>
        <v>2125</v>
      </c>
      <c r="Q42" s="20"/>
      <c r="R42" s="20">
        <f t="shared" si="19"/>
        <v>2943.32</v>
      </c>
      <c r="S42" s="20">
        <f t="shared" si="20"/>
        <v>1534</v>
      </c>
      <c r="T42" s="21">
        <f t="shared" si="21"/>
        <v>7056.68</v>
      </c>
    </row>
    <row r="43" spans="2:29" ht="15" x14ac:dyDescent="0.25">
      <c r="B43" s="16">
        <f t="shared" si="12"/>
        <v>25</v>
      </c>
      <c r="C43" s="17" t="s">
        <v>108</v>
      </c>
      <c r="D43" s="18" t="s">
        <v>30</v>
      </c>
      <c r="E43" s="18" t="s">
        <v>71</v>
      </c>
      <c r="F43" s="18" t="s">
        <v>86</v>
      </c>
      <c r="G43" s="19">
        <v>32225.98</v>
      </c>
      <c r="H43" s="20">
        <v>4427.55</v>
      </c>
      <c r="I43" s="20"/>
      <c r="J43" s="20">
        <f t="shared" si="13"/>
        <v>924.885626</v>
      </c>
      <c r="K43" s="20">
        <f t="shared" si="14"/>
        <v>2288.0445799999998</v>
      </c>
      <c r="L43" s="20">
        <f t="shared" si="15"/>
        <v>370.59877</v>
      </c>
      <c r="M43" s="20">
        <f t="shared" si="16"/>
        <v>979.66979200000003</v>
      </c>
      <c r="N43" s="20">
        <f t="shared" si="17"/>
        <v>2284.8219819999999</v>
      </c>
      <c r="O43" s="20"/>
      <c r="P43" s="20">
        <f t="shared" si="18"/>
        <v>6848.0207499999997</v>
      </c>
      <c r="Q43" s="20"/>
      <c r="R43" s="20">
        <f t="shared" si="19"/>
        <v>6332.1054180000001</v>
      </c>
      <c r="S43" s="20">
        <f t="shared" si="20"/>
        <v>4943.4653319999998</v>
      </c>
      <c r="T43" s="21">
        <f t="shared" si="21"/>
        <v>25893.874582</v>
      </c>
      <c r="U43"/>
      <c r="V43" s="52"/>
      <c r="W43" s="52"/>
      <c r="X43" s="52"/>
      <c r="Y43" s="52"/>
      <c r="Z43" s="52"/>
      <c r="AA43" s="52"/>
      <c r="AB43" s="52"/>
      <c r="AC43" s="52"/>
    </row>
    <row r="44" spans="2:29" ht="15" x14ac:dyDescent="0.25">
      <c r="B44" s="16">
        <f t="shared" si="12"/>
        <v>26</v>
      </c>
      <c r="C44" s="17" t="s">
        <v>108</v>
      </c>
      <c r="D44" s="18" t="s">
        <v>45</v>
      </c>
      <c r="E44" s="18" t="s">
        <v>75</v>
      </c>
      <c r="F44" s="18" t="s">
        <v>86</v>
      </c>
      <c r="G44" s="19">
        <v>9442.27</v>
      </c>
      <c r="H44" s="20">
        <v>1148.32</v>
      </c>
      <c r="I44" s="20"/>
      <c r="J44" s="20">
        <f t="shared" si="13"/>
        <v>270.99314900000002</v>
      </c>
      <c r="K44" s="20">
        <f t="shared" si="14"/>
        <v>670.40116999999998</v>
      </c>
      <c r="L44" s="20">
        <f t="shared" si="15"/>
        <v>108.586105</v>
      </c>
      <c r="M44" s="20">
        <f t="shared" si="16"/>
        <v>287.045008</v>
      </c>
      <c r="N44" s="20">
        <f t="shared" si="17"/>
        <v>669.45694300000002</v>
      </c>
      <c r="O44" s="20"/>
      <c r="P44" s="20">
        <f t="shared" si="18"/>
        <v>2006.482375</v>
      </c>
      <c r="Q44" s="20"/>
      <c r="R44" s="20">
        <f t="shared" si="19"/>
        <v>1706.3581569999999</v>
      </c>
      <c r="S44" s="20">
        <f t="shared" si="20"/>
        <v>1448.4442180000001</v>
      </c>
      <c r="T44" s="21">
        <f t="shared" si="21"/>
        <v>7735.9118430000008</v>
      </c>
      <c r="U44"/>
      <c r="V44" s="32"/>
      <c r="W44" s="32"/>
      <c r="X44" s="32"/>
      <c r="Y44" s="32"/>
      <c r="Z44" s="32"/>
      <c r="AA44" s="32"/>
      <c r="AB44" s="32"/>
      <c r="AC44" s="32"/>
    </row>
    <row r="45" spans="2:29" ht="15" customHeight="1" x14ac:dyDescent="0.25">
      <c r="B45" s="16">
        <f t="shared" si="12"/>
        <v>27</v>
      </c>
      <c r="C45" s="17" t="s">
        <v>109</v>
      </c>
      <c r="D45" s="18" t="s">
        <v>50</v>
      </c>
      <c r="E45" s="18" t="s">
        <v>118</v>
      </c>
      <c r="F45" s="18" t="s">
        <v>85</v>
      </c>
      <c r="G45" s="19">
        <v>10000</v>
      </c>
      <c r="H45" s="20">
        <v>2352.3200000000002</v>
      </c>
      <c r="I45" s="20"/>
      <c r="J45" s="20">
        <f t="shared" si="13"/>
        <v>287</v>
      </c>
      <c r="K45" s="20">
        <f t="shared" si="14"/>
        <v>709.99999999999989</v>
      </c>
      <c r="L45" s="20">
        <f t="shared" si="15"/>
        <v>115</v>
      </c>
      <c r="M45" s="20">
        <f t="shared" si="16"/>
        <v>304</v>
      </c>
      <c r="N45" s="20">
        <f t="shared" si="17"/>
        <v>709</v>
      </c>
      <c r="O45" s="20"/>
      <c r="P45" s="20">
        <f t="shared" si="18"/>
        <v>2125</v>
      </c>
      <c r="Q45" s="20"/>
      <c r="R45" s="20">
        <f t="shared" si="19"/>
        <v>2943.32</v>
      </c>
      <c r="S45" s="20">
        <f t="shared" si="20"/>
        <v>1534</v>
      </c>
      <c r="T45" s="21">
        <f t="shared" si="21"/>
        <v>7056.68</v>
      </c>
      <c r="U45"/>
      <c r="V45" s="32"/>
      <c r="W45" s="32"/>
      <c r="X45" s="32"/>
      <c r="Y45" s="32"/>
      <c r="Z45" s="32"/>
      <c r="AA45" s="32"/>
      <c r="AB45" s="32"/>
      <c r="AC45" s="32"/>
    </row>
    <row r="46" spans="2:29" ht="15" x14ac:dyDescent="0.25">
      <c r="B46" s="16">
        <f t="shared" si="12"/>
        <v>28</v>
      </c>
      <c r="C46" s="17" t="s">
        <v>139</v>
      </c>
      <c r="D46" s="18" t="s">
        <v>127</v>
      </c>
      <c r="E46" s="18" t="s">
        <v>128</v>
      </c>
      <c r="F46" s="18" t="s">
        <v>86</v>
      </c>
      <c r="G46" s="19">
        <v>25000</v>
      </c>
      <c r="H46" s="20">
        <v>5325.61</v>
      </c>
      <c r="I46" s="20"/>
      <c r="J46" s="20">
        <f t="shared" si="13"/>
        <v>717.5</v>
      </c>
      <c r="K46" s="20">
        <f t="shared" si="14"/>
        <v>1774.9999999999998</v>
      </c>
      <c r="L46" s="20">
        <f t="shared" si="15"/>
        <v>287.5</v>
      </c>
      <c r="M46" s="20">
        <f t="shared" si="16"/>
        <v>760</v>
      </c>
      <c r="N46" s="20">
        <f t="shared" si="17"/>
        <v>1772.5000000000002</v>
      </c>
      <c r="O46" s="20"/>
      <c r="P46" s="20">
        <f t="shared" si="18"/>
        <v>5312.5</v>
      </c>
      <c r="Q46" s="20"/>
      <c r="R46" s="20">
        <f t="shared" si="19"/>
        <v>6803.11</v>
      </c>
      <c r="S46" s="20">
        <f t="shared" si="20"/>
        <v>3835</v>
      </c>
      <c r="T46" s="21">
        <f t="shared" si="21"/>
        <v>18196.89</v>
      </c>
      <c r="U46"/>
      <c r="V46" s="32"/>
      <c r="W46" s="32"/>
      <c r="X46" s="32"/>
      <c r="Y46" s="32"/>
      <c r="Z46" s="32"/>
      <c r="AA46" s="32"/>
      <c r="AB46" s="32"/>
      <c r="AC46" s="32"/>
    </row>
    <row r="47" spans="2:29" ht="15" x14ac:dyDescent="0.25">
      <c r="B47" s="37"/>
      <c r="C47" s="35" t="s">
        <v>89</v>
      </c>
      <c r="D47" s="37"/>
      <c r="E47" s="37"/>
      <c r="F47" s="38"/>
      <c r="G47" s="39"/>
      <c r="H47" s="40"/>
      <c r="I47" s="40"/>
      <c r="J47" s="40"/>
      <c r="K47" s="40"/>
      <c r="L47" s="41"/>
      <c r="M47" s="40"/>
      <c r="N47" s="40"/>
      <c r="O47" s="41"/>
      <c r="P47" s="41"/>
      <c r="Q47" s="41"/>
      <c r="R47" s="41"/>
      <c r="S47" s="41"/>
      <c r="T47" s="42"/>
      <c r="U47"/>
      <c r="V47" s="32"/>
      <c r="W47" s="32"/>
      <c r="X47" s="32"/>
      <c r="Y47" s="32"/>
      <c r="Z47" s="32"/>
      <c r="AA47" s="32"/>
      <c r="AB47" s="32"/>
      <c r="AC47" s="32"/>
    </row>
    <row r="48" spans="2:29" ht="15" x14ac:dyDescent="0.25">
      <c r="B48" s="16">
        <v>24</v>
      </c>
      <c r="C48" s="49" t="s">
        <v>108</v>
      </c>
      <c r="D48" s="18" t="s">
        <v>56</v>
      </c>
      <c r="E48" s="18" t="s">
        <v>75</v>
      </c>
      <c r="F48" s="18" t="s">
        <v>86</v>
      </c>
      <c r="G48" s="19">
        <v>10500</v>
      </c>
      <c r="H48" s="20">
        <v>1148.32</v>
      </c>
      <c r="I48" s="20"/>
      <c r="J48" s="20">
        <f t="shared" ref="J48:J56" si="22">+G48*2.87%</f>
        <v>301.35000000000002</v>
      </c>
      <c r="K48" s="20">
        <f t="shared" ref="K48:K56" si="23">G48*7.1%</f>
        <v>745.49999999999989</v>
      </c>
      <c r="L48" s="20">
        <f t="shared" ref="L48:L56" si="24">G48*1.15%</f>
        <v>120.75</v>
      </c>
      <c r="M48" s="20">
        <f t="shared" ref="M48:M56" si="25">+G48*3.04%</f>
        <v>319.2</v>
      </c>
      <c r="N48" s="20">
        <f t="shared" ref="N48:N56" si="26">G48*7.09%</f>
        <v>744.45</v>
      </c>
      <c r="O48" s="20"/>
      <c r="P48" s="20">
        <f t="shared" ref="P48:P56" si="27">J48+K48+L48+M48+N48</f>
        <v>2231.25</v>
      </c>
      <c r="Q48" s="20"/>
      <c r="R48" s="20">
        <f t="shared" ref="R48:R56" si="28">+J48+M48+O48+Q48+H48+I48</f>
        <v>1768.87</v>
      </c>
      <c r="S48" s="20">
        <f t="shared" ref="S48:S56" si="29">+N48+L48+K48</f>
        <v>1610.6999999999998</v>
      </c>
      <c r="T48" s="21">
        <f t="shared" ref="T48:T56" si="30">+G48-R48</f>
        <v>8731.130000000001</v>
      </c>
      <c r="U48"/>
      <c r="V48" s="32"/>
      <c r="W48" s="32"/>
      <c r="X48" s="32"/>
      <c r="Y48" s="32"/>
      <c r="Z48" s="32"/>
      <c r="AA48" s="32"/>
      <c r="AB48" s="32"/>
      <c r="AC48" s="32"/>
    </row>
    <row r="49" spans="2:29" ht="15" x14ac:dyDescent="0.25">
      <c r="B49" s="16">
        <f t="shared" si="12"/>
        <v>25</v>
      </c>
      <c r="C49" s="50" t="s">
        <v>113</v>
      </c>
      <c r="D49" s="18" t="s">
        <v>32</v>
      </c>
      <c r="E49" s="18" t="s">
        <v>72</v>
      </c>
      <c r="F49" s="18" t="s">
        <v>85</v>
      </c>
      <c r="G49" s="19">
        <v>28470</v>
      </c>
      <c r="H49" s="20">
        <v>4945.09</v>
      </c>
      <c r="I49" s="20"/>
      <c r="J49" s="20">
        <f t="shared" si="22"/>
        <v>817.08899999999994</v>
      </c>
      <c r="K49" s="20">
        <f t="shared" si="23"/>
        <v>2021.37</v>
      </c>
      <c r="L49" s="20">
        <f t="shared" si="24"/>
        <v>327.40499999999997</v>
      </c>
      <c r="M49" s="20">
        <f t="shared" si="25"/>
        <v>865.48799999999994</v>
      </c>
      <c r="N49" s="20">
        <f t="shared" si="26"/>
        <v>2018.5230000000001</v>
      </c>
      <c r="O49" s="20"/>
      <c r="P49" s="20">
        <f t="shared" si="27"/>
        <v>6049.875</v>
      </c>
      <c r="Q49" s="20"/>
      <c r="R49" s="20">
        <f t="shared" si="28"/>
        <v>6627.6669999999995</v>
      </c>
      <c r="S49" s="20">
        <f t="shared" si="29"/>
        <v>4367.2979999999998</v>
      </c>
      <c r="T49" s="21">
        <f t="shared" si="30"/>
        <v>21842.332999999999</v>
      </c>
      <c r="U49"/>
      <c r="V49" s="32"/>
      <c r="W49" s="32"/>
      <c r="X49" s="32"/>
      <c r="Y49" s="32"/>
      <c r="Z49" s="32"/>
      <c r="AA49" s="32"/>
      <c r="AB49" s="32"/>
      <c r="AC49" s="32"/>
    </row>
    <row r="50" spans="2:29" ht="15" x14ac:dyDescent="0.25">
      <c r="B50" s="16">
        <f t="shared" si="12"/>
        <v>26</v>
      </c>
      <c r="C50" s="17" t="s">
        <v>106</v>
      </c>
      <c r="D50" s="18" t="s">
        <v>46</v>
      </c>
      <c r="E50" s="18" t="s">
        <v>76</v>
      </c>
      <c r="F50" s="18" t="s">
        <v>86</v>
      </c>
      <c r="G50" s="19">
        <v>25000</v>
      </c>
      <c r="H50" s="20">
        <v>5246.73</v>
      </c>
      <c r="I50" s="20"/>
      <c r="J50" s="20">
        <f t="shared" si="22"/>
        <v>717.5</v>
      </c>
      <c r="K50" s="20">
        <f t="shared" si="23"/>
        <v>1774.9999999999998</v>
      </c>
      <c r="L50" s="20">
        <f t="shared" si="24"/>
        <v>287.5</v>
      </c>
      <c r="M50" s="20">
        <f t="shared" si="25"/>
        <v>760</v>
      </c>
      <c r="N50" s="20">
        <f t="shared" si="26"/>
        <v>1772.5000000000002</v>
      </c>
      <c r="O50" s="20"/>
      <c r="P50" s="20">
        <f t="shared" si="27"/>
        <v>5312.5</v>
      </c>
      <c r="Q50" s="20"/>
      <c r="R50" s="20">
        <f t="shared" si="28"/>
        <v>6724.23</v>
      </c>
      <c r="S50" s="20">
        <f t="shared" si="29"/>
        <v>3835</v>
      </c>
      <c r="T50" s="21">
        <f t="shared" si="30"/>
        <v>18275.77</v>
      </c>
      <c r="U50"/>
      <c r="V50" s="32"/>
      <c r="W50" s="32"/>
      <c r="X50" s="32"/>
      <c r="Y50" s="32"/>
      <c r="Z50" s="32"/>
      <c r="AA50" s="32"/>
      <c r="AB50" s="32"/>
      <c r="AC50" s="32"/>
    </row>
    <row r="51" spans="2:29" ht="15" customHeight="1" x14ac:dyDescent="0.25">
      <c r="B51" s="16">
        <f t="shared" si="12"/>
        <v>27</v>
      </c>
      <c r="C51" s="17" t="s">
        <v>110</v>
      </c>
      <c r="D51" s="18" t="s">
        <v>26</v>
      </c>
      <c r="E51" s="18" t="s">
        <v>70</v>
      </c>
      <c r="F51" s="18" t="s">
        <v>85</v>
      </c>
      <c r="G51" s="19">
        <v>30000</v>
      </c>
      <c r="H51" s="20">
        <v>5161.0200000000004</v>
      </c>
      <c r="I51" s="20"/>
      <c r="J51" s="20">
        <f t="shared" si="22"/>
        <v>861</v>
      </c>
      <c r="K51" s="20">
        <f t="shared" si="23"/>
        <v>2130</v>
      </c>
      <c r="L51" s="20">
        <f t="shared" si="24"/>
        <v>345</v>
      </c>
      <c r="M51" s="20">
        <f t="shared" si="25"/>
        <v>912</v>
      </c>
      <c r="N51" s="20">
        <f t="shared" si="26"/>
        <v>2127</v>
      </c>
      <c r="O51" s="20"/>
      <c r="P51" s="20">
        <f t="shared" si="27"/>
        <v>6375</v>
      </c>
      <c r="Q51" s="20"/>
      <c r="R51" s="20">
        <f t="shared" si="28"/>
        <v>6934.02</v>
      </c>
      <c r="S51" s="20">
        <f t="shared" si="29"/>
        <v>4602</v>
      </c>
      <c r="T51" s="21">
        <f t="shared" si="30"/>
        <v>23065.98</v>
      </c>
      <c r="U51"/>
      <c r="V51" s="52"/>
      <c r="W51" s="52"/>
      <c r="X51" s="52"/>
      <c r="Y51" s="52"/>
      <c r="Z51" s="52"/>
      <c r="AA51" s="52"/>
      <c r="AB51" s="52"/>
      <c r="AC51" s="52"/>
    </row>
    <row r="52" spans="2:29" x14ac:dyDescent="0.2">
      <c r="B52" s="16">
        <f t="shared" si="12"/>
        <v>28</v>
      </c>
      <c r="C52" s="17" t="s">
        <v>110</v>
      </c>
      <c r="D52" s="18" t="s">
        <v>64</v>
      </c>
      <c r="E52" s="18" t="s">
        <v>71</v>
      </c>
      <c r="F52" s="18" t="s">
        <v>86</v>
      </c>
      <c r="G52" s="19">
        <v>10500</v>
      </c>
      <c r="H52" s="20">
        <v>1148.32</v>
      </c>
      <c r="I52" s="20"/>
      <c r="J52" s="20">
        <f t="shared" si="22"/>
        <v>301.35000000000002</v>
      </c>
      <c r="K52" s="20">
        <f t="shared" si="23"/>
        <v>745.49999999999989</v>
      </c>
      <c r="L52" s="20">
        <f t="shared" si="24"/>
        <v>120.75</v>
      </c>
      <c r="M52" s="20">
        <f t="shared" si="25"/>
        <v>319.2</v>
      </c>
      <c r="N52" s="20">
        <f t="shared" si="26"/>
        <v>744.45</v>
      </c>
      <c r="O52" s="20"/>
      <c r="P52" s="20">
        <f t="shared" si="27"/>
        <v>2231.25</v>
      </c>
      <c r="Q52" s="20"/>
      <c r="R52" s="20">
        <f t="shared" si="28"/>
        <v>1768.87</v>
      </c>
      <c r="S52" s="20">
        <f t="shared" si="29"/>
        <v>1610.6999999999998</v>
      </c>
      <c r="T52" s="21">
        <f t="shared" si="30"/>
        <v>8731.130000000001</v>
      </c>
      <c r="U52" s="25" t="s">
        <v>119</v>
      </c>
      <c r="V52" s="25">
        <v>15000</v>
      </c>
      <c r="W52" s="25">
        <v>0</v>
      </c>
      <c r="X52" s="25">
        <v>15000</v>
      </c>
      <c r="Y52" s="25">
        <f>IF(X52&lt;=374040,X52*2.87%,374040*2.87%)</f>
        <v>430.5</v>
      </c>
      <c r="Z52" s="25">
        <f>+AC52-AA52-Y52</f>
        <v>2822.67</v>
      </c>
      <c r="AA52" s="25">
        <f>IF(X52&lt;=187020,X52*3.04%,187020*3.04%)</f>
        <v>456</v>
      </c>
      <c r="AB52" s="25"/>
      <c r="AC52" s="25">
        <v>3709.17</v>
      </c>
    </row>
    <row r="53" spans="2:29" ht="15" customHeight="1" x14ac:dyDescent="0.25">
      <c r="B53" s="16">
        <f t="shared" si="12"/>
        <v>29</v>
      </c>
      <c r="C53" s="17" t="s">
        <v>111</v>
      </c>
      <c r="D53" s="18" t="s">
        <v>28</v>
      </c>
      <c r="E53" s="18" t="s">
        <v>71</v>
      </c>
      <c r="F53" s="18" t="s">
        <v>86</v>
      </c>
      <c r="G53" s="19">
        <v>15000</v>
      </c>
      <c r="H53" s="20">
        <v>1148.32</v>
      </c>
      <c r="I53" s="20"/>
      <c r="J53" s="20">
        <f t="shared" si="22"/>
        <v>430.5</v>
      </c>
      <c r="K53" s="20">
        <f t="shared" si="23"/>
        <v>1065</v>
      </c>
      <c r="L53" s="20">
        <f t="shared" si="24"/>
        <v>172.5</v>
      </c>
      <c r="M53" s="20">
        <f t="shared" si="25"/>
        <v>456</v>
      </c>
      <c r="N53" s="20">
        <f t="shared" si="26"/>
        <v>1063.5</v>
      </c>
      <c r="O53" s="20"/>
      <c r="P53" s="20">
        <f t="shared" si="27"/>
        <v>3187.5</v>
      </c>
      <c r="Q53" s="20"/>
      <c r="R53" s="20">
        <f t="shared" si="28"/>
        <v>2034.82</v>
      </c>
      <c r="S53" s="20">
        <f t="shared" si="29"/>
        <v>2301</v>
      </c>
      <c r="T53" s="21">
        <f t="shared" si="30"/>
        <v>12965.18</v>
      </c>
      <c r="U53"/>
      <c r="V53" s="52"/>
      <c r="W53" s="52"/>
      <c r="X53" s="52"/>
      <c r="Y53" s="52"/>
      <c r="Z53" s="52"/>
      <c r="AA53" s="52"/>
      <c r="AB53" s="52"/>
      <c r="AC53" s="52"/>
    </row>
    <row r="54" spans="2:29" ht="15" x14ac:dyDescent="0.25">
      <c r="B54" s="16">
        <f t="shared" si="12"/>
        <v>30</v>
      </c>
      <c r="C54" s="17" t="s">
        <v>112</v>
      </c>
      <c r="D54" s="18" t="s">
        <v>51</v>
      </c>
      <c r="E54" s="18" t="s">
        <v>75</v>
      </c>
      <c r="F54" s="18" t="s">
        <v>85</v>
      </c>
      <c r="G54" s="19">
        <v>10000</v>
      </c>
      <c r="H54" s="20">
        <v>1077.76</v>
      </c>
      <c r="I54" s="20"/>
      <c r="J54" s="20">
        <f t="shared" si="22"/>
        <v>287</v>
      </c>
      <c r="K54" s="20">
        <f t="shared" si="23"/>
        <v>709.99999999999989</v>
      </c>
      <c r="L54" s="20">
        <f t="shared" si="24"/>
        <v>115</v>
      </c>
      <c r="M54" s="20">
        <f t="shared" si="25"/>
        <v>304</v>
      </c>
      <c r="N54" s="20">
        <f t="shared" si="26"/>
        <v>709</v>
      </c>
      <c r="O54" s="20"/>
      <c r="P54" s="20">
        <f t="shared" si="27"/>
        <v>2125</v>
      </c>
      <c r="Q54" s="20"/>
      <c r="R54" s="20">
        <f t="shared" si="28"/>
        <v>1668.76</v>
      </c>
      <c r="S54" s="20">
        <f t="shared" si="29"/>
        <v>1534</v>
      </c>
      <c r="T54" s="21">
        <f t="shared" si="30"/>
        <v>8331.24</v>
      </c>
      <c r="U54"/>
      <c r="V54" s="32"/>
      <c r="W54" s="32"/>
      <c r="X54" s="32"/>
      <c r="Y54" s="32"/>
      <c r="Z54" s="32"/>
      <c r="AA54" s="32"/>
      <c r="AB54" s="32"/>
      <c r="AC54" s="32"/>
    </row>
    <row r="55" spans="2:29" ht="15" customHeight="1" x14ac:dyDescent="0.25">
      <c r="B55" s="16">
        <f t="shared" si="12"/>
        <v>31</v>
      </c>
      <c r="C55" s="17" t="s">
        <v>112</v>
      </c>
      <c r="D55" s="18" t="s">
        <v>151</v>
      </c>
      <c r="E55" s="18" t="s">
        <v>71</v>
      </c>
      <c r="F55" s="18" t="s">
        <v>86</v>
      </c>
      <c r="G55" s="19">
        <v>10500</v>
      </c>
      <c r="H55" s="20">
        <v>1148.32</v>
      </c>
      <c r="I55" s="20"/>
      <c r="J55" s="20">
        <f t="shared" si="22"/>
        <v>301.35000000000002</v>
      </c>
      <c r="K55" s="20">
        <f t="shared" si="23"/>
        <v>745.49999999999989</v>
      </c>
      <c r="L55" s="20">
        <f t="shared" si="24"/>
        <v>120.75</v>
      </c>
      <c r="M55" s="20">
        <f t="shared" si="25"/>
        <v>319.2</v>
      </c>
      <c r="N55" s="20">
        <f t="shared" si="26"/>
        <v>744.45</v>
      </c>
      <c r="O55" s="20"/>
      <c r="P55" s="20">
        <f t="shared" si="27"/>
        <v>2231.25</v>
      </c>
      <c r="Q55" s="20"/>
      <c r="R55" s="20">
        <f t="shared" si="28"/>
        <v>1768.87</v>
      </c>
      <c r="S55" s="20">
        <f t="shared" si="29"/>
        <v>1610.6999999999998</v>
      </c>
      <c r="T55" s="21">
        <f t="shared" si="30"/>
        <v>8731.130000000001</v>
      </c>
      <c r="U55"/>
      <c r="V55" s="32"/>
      <c r="W55" s="32"/>
      <c r="X55" s="32"/>
      <c r="Y55" s="32"/>
      <c r="Z55" s="32"/>
      <c r="AA55" s="32"/>
      <c r="AB55" s="32"/>
      <c r="AC55" s="32"/>
    </row>
    <row r="56" spans="2:29" ht="15" x14ac:dyDescent="0.25">
      <c r="B56" s="16">
        <f t="shared" si="12"/>
        <v>32</v>
      </c>
      <c r="C56" s="17" t="s">
        <v>140</v>
      </c>
      <c r="D56" s="18" t="s">
        <v>129</v>
      </c>
      <c r="E56" s="18" t="s">
        <v>130</v>
      </c>
      <c r="F56" s="18" t="s">
        <v>85</v>
      </c>
      <c r="G56" s="19">
        <v>15000</v>
      </c>
      <c r="H56" s="20">
        <v>1148.32</v>
      </c>
      <c r="I56" s="20"/>
      <c r="J56" s="20">
        <f t="shared" si="22"/>
        <v>430.5</v>
      </c>
      <c r="K56" s="20">
        <f t="shared" si="23"/>
        <v>1065</v>
      </c>
      <c r="L56" s="20">
        <f t="shared" si="24"/>
        <v>172.5</v>
      </c>
      <c r="M56" s="20">
        <f t="shared" si="25"/>
        <v>456</v>
      </c>
      <c r="N56" s="20">
        <f t="shared" si="26"/>
        <v>1063.5</v>
      </c>
      <c r="O56" s="20"/>
      <c r="P56" s="20">
        <f t="shared" si="27"/>
        <v>3187.5</v>
      </c>
      <c r="Q56" s="20"/>
      <c r="R56" s="20">
        <f t="shared" si="28"/>
        <v>2034.82</v>
      </c>
      <c r="S56" s="20">
        <f t="shared" si="29"/>
        <v>2301</v>
      </c>
      <c r="T56" s="21">
        <f t="shared" si="30"/>
        <v>12965.18</v>
      </c>
      <c r="U56"/>
      <c r="V56" s="32"/>
      <c r="W56" s="32"/>
      <c r="X56" s="32"/>
      <c r="Y56" s="32"/>
      <c r="Z56" s="32"/>
      <c r="AA56" s="32"/>
      <c r="AB56" s="32"/>
      <c r="AC56" s="32"/>
    </row>
    <row r="57" spans="2:29" ht="15" customHeight="1" x14ac:dyDescent="0.2">
      <c r="B57" s="37"/>
      <c r="C57" s="51" t="s">
        <v>90</v>
      </c>
      <c r="D57" s="37"/>
      <c r="E57" s="37"/>
      <c r="F57" s="38"/>
      <c r="G57" s="39"/>
      <c r="H57" s="40"/>
      <c r="I57" s="40"/>
      <c r="J57" s="40"/>
      <c r="K57" s="40"/>
      <c r="L57" s="41"/>
      <c r="M57" s="40"/>
      <c r="N57" s="40"/>
      <c r="O57" s="41"/>
      <c r="P57" s="41"/>
      <c r="Q57" s="41"/>
      <c r="R57" s="41"/>
      <c r="S57" s="41"/>
      <c r="T57" s="42"/>
    </row>
    <row r="58" spans="2:29" ht="15" x14ac:dyDescent="0.25">
      <c r="B58" s="16">
        <v>33</v>
      </c>
      <c r="C58" s="50" t="s">
        <v>108</v>
      </c>
      <c r="D58" s="18" t="s">
        <v>41</v>
      </c>
      <c r="E58" s="18" t="s">
        <v>118</v>
      </c>
      <c r="F58" s="18" t="s">
        <v>85</v>
      </c>
      <c r="G58" s="19">
        <v>10000</v>
      </c>
      <c r="H58" s="20">
        <v>2352.3200000000002</v>
      </c>
      <c r="I58" s="20"/>
      <c r="J58" s="20">
        <f>+G58*2.87%</f>
        <v>287</v>
      </c>
      <c r="K58" s="20">
        <f>G58*7.1%</f>
        <v>709.99999999999989</v>
      </c>
      <c r="L58" s="20">
        <f>G58*1.15%</f>
        <v>115</v>
      </c>
      <c r="M58" s="20">
        <f>+G58*3.04%</f>
        <v>304</v>
      </c>
      <c r="N58" s="20">
        <f>G58*7.09%</f>
        <v>709</v>
      </c>
      <c r="O58" s="20"/>
      <c r="P58" s="20">
        <f>J58+K58+L58+M58+N58</f>
        <v>2125</v>
      </c>
      <c r="Q58" s="20"/>
      <c r="R58" s="20">
        <f>+J58+M58+O58+Q58+H58+I58</f>
        <v>2943.32</v>
      </c>
      <c r="S58" s="20">
        <f>+N58+L58+K58</f>
        <v>1534</v>
      </c>
      <c r="T58" s="21">
        <f>+G58-R58</f>
        <v>7056.68</v>
      </c>
      <c r="U58"/>
      <c r="V58" s="32"/>
      <c r="W58" s="32"/>
      <c r="X58" s="32"/>
      <c r="Y58" s="32"/>
      <c r="Z58" s="32"/>
      <c r="AA58" s="32"/>
      <c r="AB58" s="32"/>
      <c r="AC58" s="32"/>
    </row>
    <row r="59" spans="2:29" ht="15" x14ac:dyDescent="0.25">
      <c r="B59" s="16">
        <f t="shared" si="12"/>
        <v>34</v>
      </c>
      <c r="C59" s="17" t="s">
        <v>108</v>
      </c>
      <c r="D59" s="18" t="s">
        <v>58</v>
      </c>
      <c r="E59" s="18" t="s">
        <v>118</v>
      </c>
      <c r="F59" s="18" t="s">
        <v>85</v>
      </c>
      <c r="G59" s="19">
        <v>10000</v>
      </c>
      <c r="H59" s="20">
        <v>2352.3200000000002</v>
      </c>
      <c r="I59" s="20"/>
      <c r="J59" s="20">
        <f>+G59*2.87%</f>
        <v>287</v>
      </c>
      <c r="K59" s="20">
        <f>G59*7.1%</f>
        <v>709.99999999999989</v>
      </c>
      <c r="L59" s="20">
        <f>G59*1.15%</f>
        <v>115</v>
      </c>
      <c r="M59" s="20">
        <f>+G59*3.04%</f>
        <v>304</v>
      </c>
      <c r="N59" s="20">
        <f>G59*7.09%</f>
        <v>709</v>
      </c>
      <c r="O59" s="20"/>
      <c r="P59" s="20">
        <f>J59+K59+L59+M59+N59</f>
        <v>2125</v>
      </c>
      <c r="Q59" s="20"/>
      <c r="R59" s="20">
        <f>+J59+M59+O59+Q59+H59+I59</f>
        <v>2943.32</v>
      </c>
      <c r="S59" s="20">
        <f>+N59+L59+K59</f>
        <v>1534</v>
      </c>
      <c r="T59" s="21">
        <f>+G59-R59</f>
        <v>7056.68</v>
      </c>
      <c r="U59"/>
      <c r="V59" s="32"/>
      <c r="W59" s="32"/>
      <c r="X59" s="32"/>
      <c r="Y59" s="32"/>
      <c r="Z59" s="32"/>
      <c r="AA59" s="32"/>
      <c r="AB59" s="32"/>
      <c r="AC59" s="32"/>
    </row>
    <row r="60" spans="2:29" ht="15" x14ac:dyDescent="0.25">
      <c r="B60" s="16">
        <f t="shared" si="12"/>
        <v>35</v>
      </c>
      <c r="C60" s="17" t="s">
        <v>110</v>
      </c>
      <c r="D60" s="18" t="s">
        <v>53</v>
      </c>
      <c r="E60" s="18" t="s">
        <v>71</v>
      </c>
      <c r="F60" s="18" t="s">
        <v>86</v>
      </c>
      <c r="G60" s="19">
        <v>45000</v>
      </c>
      <c r="H60" s="20">
        <v>6309.35</v>
      </c>
      <c r="I60" s="20"/>
      <c r="J60" s="20">
        <f>+G60*2.87%</f>
        <v>1291.5</v>
      </c>
      <c r="K60" s="20">
        <f>G60*7.1%</f>
        <v>3194.9999999999995</v>
      </c>
      <c r="L60" s="20">
        <f>G60*1.15%</f>
        <v>517.5</v>
      </c>
      <c r="M60" s="20">
        <f>+G60*3.04%</f>
        <v>1368</v>
      </c>
      <c r="N60" s="20">
        <f>G60*7.09%</f>
        <v>3190.5</v>
      </c>
      <c r="O60" s="20"/>
      <c r="P60" s="20">
        <f>J60+K60+L60+M60+N60</f>
        <v>9562.5</v>
      </c>
      <c r="Q60" s="20"/>
      <c r="R60" s="20">
        <f>+J60+M60+O60+Q60+H60+I60</f>
        <v>8968.85</v>
      </c>
      <c r="S60" s="20">
        <f>+N60+L60+K60</f>
        <v>6903</v>
      </c>
      <c r="T60" s="21">
        <f>+G60-R60</f>
        <v>36031.15</v>
      </c>
      <c r="U60"/>
      <c r="V60" s="32"/>
      <c r="W60" s="32"/>
      <c r="X60" s="32"/>
      <c r="Y60" s="32"/>
      <c r="Z60" s="32"/>
      <c r="AA60" s="32"/>
      <c r="AB60" s="32"/>
      <c r="AC60" s="32"/>
    </row>
    <row r="61" spans="2:29" ht="15" x14ac:dyDescent="0.25">
      <c r="B61" s="37"/>
      <c r="C61" s="31" t="s">
        <v>91</v>
      </c>
      <c r="D61" s="37"/>
      <c r="E61" s="37"/>
      <c r="F61" s="38"/>
      <c r="G61" s="39"/>
      <c r="H61" s="40"/>
      <c r="I61" s="40"/>
      <c r="J61" s="40"/>
      <c r="K61" s="40"/>
      <c r="L61" s="41"/>
      <c r="M61" s="40"/>
      <c r="N61" s="40"/>
      <c r="O61" s="41"/>
      <c r="P61" s="41"/>
      <c r="Q61" s="41"/>
      <c r="R61" s="41"/>
      <c r="S61" s="41"/>
      <c r="T61" s="42"/>
      <c r="U61"/>
      <c r="V61" s="32"/>
      <c r="W61" s="32"/>
      <c r="X61" s="32"/>
      <c r="Y61" s="32"/>
      <c r="Z61" s="32"/>
      <c r="AA61" s="32"/>
      <c r="AB61" s="32"/>
      <c r="AC61" s="32"/>
    </row>
    <row r="62" spans="2:29" ht="15" x14ac:dyDescent="0.25">
      <c r="B62" s="16">
        <v>36</v>
      </c>
      <c r="C62" s="17" t="s">
        <v>108</v>
      </c>
      <c r="D62" s="18" t="s">
        <v>36</v>
      </c>
      <c r="E62" s="18" t="s">
        <v>118</v>
      </c>
      <c r="F62" s="18" t="s">
        <v>86</v>
      </c>
      <c r="G62" s="19">
        <v>10000</v>
      </c>
      <c r="H62" s="20">
        <v>2352.31</v>
      </c>
      <c r="I62" s="20"/>
      <c r="J62" s="20">
        <f t="shared" ref="J62:J69" si="31">+G62*2.87%</f>
        <v>287</v>
      </c>
      <c r="K62" s="20">
        <f t="shared" ref="K62:K69" si="32">G62*7.1%</f>
        <v>709.99999999999989</v>
      </c>
      <c r="L62" s="20">
        <f t="shared" ref="L62:L69" si="33">G62*1.15%</f>
        <v>115</v>
      </c>
      <c r="M62" s="20">
        <f t="shared" ref="M62:M69" si="34">+G62*3.04%</f>
        <v>304</v>
      </c>
      <c r="N62" s="20">
        <f t="shared" ref="N62:N69" si="35">G62*7.09%</f>
        <v>709</v>
      </c>
      <c r="O62" s="20"/>
      <c r="P62" s="20">
        <f t="shared" ref="P62:P69" si="36">J62+K62+L62+M62+N62</f>
        <v>2125</v>
      </c>
      <c r="Q62" s="20"/>
      <c r="R62" s="20">
        <f t="shared" ref="R62:R69" si="37">+J62+M62+O62+Q62+H62+I62</f>
        <v>2943.31</v>
      </c>
      <c r="S62" s="20">
        <f t="shared" ref="S62:S69" si="38">+N62+L62+K62</f>
        <v>1534</v>
      </c>
      <c r="T62" s="21">
        <f t="shared" ref="T62:T69" si="39">+G62-R62</f>
        <v>7056.6900000000005</v>
      </c>
      <c r="U62"/>
      <c r="V62" s="32"/>
      <c r="W62" s="32"/>
      <c r="X62" s="32"/>
      <c r="Y62" s="32"/>
      <c r="Z62" s="32"/>
      <c r="AA62" s="32"/>
      <c r="AB62" s="32"/>
      <c r="AC62" s="32"/>
    </row>
    <row r="63" spans="2:29" ht="15" customHeight="1" x14ac:dyDescent="0.25">
      <c r="B63" s="16">
        <f t="shared" si="12"/>
        <v>37</v>
      </c>
      <c r="C63" s="17" t="s">
        <v>108</v>
      </c>
      <c r="D63" s="18" t="s">
        <v>61</v>
      </c>
      <c r="E63" s="18" t="s">
        <v>118</v>
      </c>
      <c r="F63" s="18" t="s">
        <v>85</v>
      </c>
      <c r="G63" s="19">
        <v>10000</v>
      </c>
      <c r="H63" s="20">
        <v>2352.31</v>
      </c>
      <c r="I63" s="20"/>
      <c r="J63" s="20">
        <f t="shared" si="31"/>
        <v>287</v>
      </c>
      <c r="K63" s="20">
        <f t="shared" si="32"/>
        <v>709.99999999999989</v>
      </c>
      <c r="L63" s="20">
        <f t="shared" si="33"/>
        <v>115</v>
      </c>
      <c r="M63" s="20">
        <f t="shared" si="34"/>
        <v>304</v>
      </c>
      <c r="N63" s="20">
        <f t="shared" si="35"/>
        <v>709</v>
      </c>
      <c r="O63" s="20"/>
      <c r="P63" s="20">
        <f t="shared" si="36"/>
        <v>2125</v>
      </c>
      <c r="Q63" s="20"/>
      <c r="R63" s="20">
        <f t="shared" si="37"/>
        <v>2943.31</v>
      </c>
      <c r="S63" s="20">
        <f t="shared" si="38"/>
        <v>1534</v>
      </c>
      <c r="T63" s="21">
        <f t="shared" si="39"/>
        <v>7056.6900000000005</v>
      </c>
      <c r="U63"/>
      <c r="V63" s="32"/>
      <c r="W63" s="32"/>
      <c r="X63" s="32"/>
      <c r="Y63" s="32"/>
      <c r="Z63" s="32"/>
      <c r="AA63" s="32"/>
      <c r="AB63" s="32"/>
      <c r="AC63" s="32"/>
    </row>
    <row r="64" spans="2:29" ht="15" x14ac:dyDescent="0.25">
      <c r="B64" s="16">
        <f t="shared" si="12"/>
        <v>38</v>
      </c>
      <c r="C64" s="17" t="s">
        <v>114</v>
      </c>
      <c r="D64" s="18" t="s">
        <v>27</v>
      </c>
      <c r="E64" s="18" t="s">
        <v>117</v>
      </c>
      <c r="F64" s="18" t="s">
        <v>86</v>
      </c>
      <c r="G64" s="19">
        <v>100000</v>
      </c>
      <c r="H64" s="20">
        <v>23730.62</v>
      </c>
      <c r="I64" s="20"/>
      <c r="J64" s="20">
        <f t="shared" si="31"/>
        <v>2870</v>
      </c>
      <c r="K64" s="20">
        <f t="shared" si="32"/>
        <v>7099.9999999999991</v>
      </c>
      <c r="L64" s="20">
        <f t="shared" si="33"/>
        <v>1150</v>
      </c>
      <c r="M64" s="20">
        <f t="shared" si="34"/>
        <v>3040</v>
      </c>
      <c r="N64" s="20">
        <f t="shared" si="35"/>
        <v>7090.0000000000009</v>
      </c>
      <c r="O64" s="20"/>
      <c r="P64" s="20">
        <f t="shared" si="36"/>
        <v>21250</v>
      </c>
      <c r="Q64" s="20"/>
      <c r="R64" s="20">
        <f t="shared" si="37"/>
        <v>29640.62</v>
      </c>
      <c r="S64" s="20">
        <f t="shared" si="38"/>
        <v>15340</v>
      </c>
      <c r="T64" s="21">
        <f t="shared" si="39"/>
        <v>70359.38</v>
      </c>
      <c r="U64"/>
      <c r="V64" s="52"/>
      <c r="W64" s="52"/>
      <c r="X64" s="52"/>
      <c r="Y64" s="52"/>
      <c r="Z64" s="52"/>
      <c r="AA64" s="52"/>
      <c r="AB64" s="52"/>
      <c r="AC64" s="52"/>
    </row>
    <row r="65" spans="2:29" ht="15" x14ac:dyDescent="0.25">
      <c r="B65" s="16">
        <f t="shared" si="12"/>
        <v>39</v>
      </c>
      <c r="C65" s="17" t="s">
        <v>114</v>
      </c>
      <c r="D65" s="18" t="s">
        <v>39</v>
      </c>
      <c r="E65" s="18" t="s">
        <v>118</v>
      </c>
      <c r="F65" s="18" t="s">
        <v>86</v>
      </c>
      <c r="G65" s="19">
        <v>10000</v>
      </c>
      <c r="H65" s="20">
        <v>2352.3200000000002</v>
      </c>
      <c r="I65" s="20"/>
      <c r="J65" s="20">
        <f t="shared" si="31"/>
        <v>287</v>
      </c>
      <c r="K65" s="20">
        <f t="shared" si="32"/>
        <v>709.99999999999989</v>
      </c>
      <c r="L65" s="20">
        <f t="shared" si="33"/>
        <v>115</v>
      </c>
      <c r="M65" s="20">
        <f t="shared" si="34"/>
        <v>304</v>
      </c>
      <c r="N65" s="20">
        <f t="shared" si="35"/>
        <v>709</v>
      </c>
      <c r="O65" s="20"/>
      <c r="P65" s="20">
        <f t="shared" si="36"/>
        <v>2125</v>
      </c>
      <c r="Q65" s="20"/>
      <c r="R65" s="20">
        <f t="shared" si="37"/>
        <v>2943.32</v>
      </c>
      <c r="S65" s="20">
        <f t="shared" si="38"/>
        <v>1534</v>
      </c>
      <c r="T65" s="21">
        <f t="shared" si="39"/>
        <v>7056.68</v>
      </c>
      <c r="U65"/>
      <c r="V65" s="32"/>
      <c r="W65" s="32"/>
      <c r="X65" s="32"/>
      <c r="Y65" s="32"/>
      <c r="Z65" s="32"/>
      <c r="AA65" s="32"/>
      <c r="AB65" s="32"/>
      <c r="AC65" s="32"/>
    </row>
    <row r="66" spans="2:29" ht="15" customHeight="1" x14ac:dyDescent="0.25">
      <c r="B66" s="16">
        <f t="shared" si="12"/>
        <v>40</v>
      </c>
      <c r="C66" s="17" t="s">
        <v>114</v>
      </c>
      <c r="D66" s="18" t="s">
        <v>43</v>
      </c>
      <c r="E66" s="18" t="s">
        <v>118</v>
      </c>
      <c r="F66" s="18" t="s">
        <v>86</v>
      </c>
      <c r="G66" s="19">
        <v>5373.12</v>
      </c>
      <c r="H66" s="20">
        <v>1263.96</v>
      </c>
      <c r="I66" s="20"/>
      <c r="J66" s="20">
        <f t="shared" si="31"/>
        <v>154.20854399999999</v>
      </c>
      <c r="K66" s="20">
        <f t="shared" si="32"/>
        <v>381.49151999999998</v>
      </c>
      <c r="L66" s="20">
        <f t="shared" si="33"/>
        <v>61.790879999999994</v>
      </c>
      <c r="M66" s="20">
        <f t="shared" si="34"/>
        <v>163.342848</v>
      </c>
      <c r="N66" s="20">
        <f t="shared" si="35"/>
        <v>380.95420799999999</v>
      </c>
      <c r="O66" s="20"/>
      <c r="P66" s="20">
        <f t="shared" si="36"/>
        <v>1141.788</v>
      </c>
      <c r="Q66" s="20"/>
      <c r="R66" s="20">
        <f t="shared" si="37"/>
        <v>1581.5113919999999</v>
      </c>
      <c r="S66" s="20">
        <f t="shared" si="38"/>
        <v>824.23660799999993</v>
      </c>
      <c r="T66" s="21">
        <f t="shared" si="39"/>
        <v>3791.608608</v>
      </c>
      <c r="U66"/>
      <c r="V66" s="32"/>
      <c r="W66" s="32"/>
      <c r="X66" s="32"/>
      <c r="Y66" s="32"/>
      <c r="Z66" s="32"/>
      <c r="AA66" s="32"/>
      <c r="AB66" s="32"/>
      <c r="AC66" s="32"/>
    </row>
    <row r="67" spans="2:29" x14ac:dyDescent="0.2">
      <c r="B67" s="16">
        <f t="shared" si="12"/>
        <v>41</v>
      </c>
      <c r="C67" s="17" t="s">
        <v>114</v>
      </c>
      <c r="D67" s="18" t="s">
        <v>62</v>
      </c>
      <c r="E67" s="18" t="s">
        <v>118</v>
      </c>
      <c r="F67" s="18" t="s">
        <v>86</v>
      </c>
      <c r="G67" s="19">
        <v>1480.39</v>
      </c>
      <c r="H67" s="20">
        <v>348.29</v>
      </c>
      <c r="I67" s="20"/>
      <c r="J67" s="20">
        <f t="shared" si="31"/>
        <v>42.487193000000005</v>
      </c>
      <c r="K67" s="20">
        <f t="shared" si="32"/>
        <v>105.10768999999999</v>
      </c>
      <c r="L67" s="20">
        <f t="shared" si="33"/>
        <v>17.024485000000002</v>
      </c>
      <c r="M67" s="20">
        <f t="shared" si="34"/>
        <v>45.003856000000006</v>
      </c>
      <c r="N67" s="20">
        <f t="shared" si="35"/>
        <v>104.95965100000001</v>
      </c>
      <c r="O67" s="20"/>
      <c r="P67" s="20">
        <f t="shared" si="36"/>
        <v>314.582875</v>
      </c>
      <c r="Q67" s="20"/>
      <c r="R67" s="20">
        <f t="shared" si="37"/>
        <v>435.78104900000005</v>
      </c>
      <c r="S67" s="20">
        <f t="shared" si="38"/>
        <v>227.091826</v>
      </c>
      <c r="T67" s="21">
        <f t="shared" si="39"/>
        <v>1044.6089510000002</v>
      </c>
    </row>
    <row r="68" spans="2:29" ht="15" x14ac:dyDescent="0.25">
      <c r="B68" s="16">
        <f t="shared" si="12"/>
        <v>42</v>
      </c>
      <c r="C68" s="17" t="s">
        <v>141</v>
      </c>
      <c r="D68" s="18" t="s">
        <v>120</v>
      </c>
      <c r="E68" s="18" t="s">
        <v>83</v>
      </c>
      <c r="F68" s="18" t="s">
        <v>85</v>
      </c>
      <c r="G68" s="19">
        <v>15000</v>
      </c>
      <c r="H68" s="20">
        <v>2822.67</v>
      </c>
      <c r="I68" s="20"/>
      <c r="J68" s="20">
        <f t="shared" si="31"/>
        <v>430.5</v>
      </c>
      <c r="K68" s="20">
        <f t="shared" si="32"/>
        <v>1065</v>
      </c>
      <c r="L68" s="20">
        <f t="shared" si="33"/>
        <v>172.5</v>
      </c>
      <c r="M68" s="20">
        <f t="shared" si="34"/>
        <v>456</v>
      </c>
      <c r="N68" s="20">
        <f t="shared" si="35"/>
        <v>1063.5</v>
      </c>
      <c r="O68" s="20"/>
      <c r="P68" s="20">
        <f t="shared" si="36"/>
        <v>3187.5</v>
      </c>
      <c r="Q68" s="20"/>
      <c r="R68" s="20">
        <f t="shared" si="37"/>
        <v>3709.17</v>
      </c>
      <c r="S68" s="20">
        <f t="shared" si="38"/>
        <v>2301</v>
      </c>
      <c r="T68" s="21">
        <f t="shared" si="39"/>
        <v>11290.83</v>
      </c>
      <c r="U68"/>
      <c r="V68" s="32"/>
      <c r="W68" s="32"/>
      <c r="X68" s="32"/>
      <c r="Y68" s="32"/>
      <c r="Z68" s="32"/>
      <c r="AA68" s="32"/>
      <c r="AB68" s="32"/>
      <c r="AC68" s="32"/>
    </row>
    <row r="69" spans="2:29" ht="15" x14ac:dyDescent="0.25">
      <c r="B69" s="16">
        <f t="shared" si="12"/>
        <v>43</v>
      </c>
      <c r="C69" s="17" t="s">
        <v>110</v>
      </c>
      <c r="D69" s="25" t="s">
        <v>150</v>
      </c>
      <c r="E69" s="25" t="s">
        <v>71</v>
      </c>
      <c r="F69" s="25" t="s">
        <v>86</v>
      </c>
      <c r="G69" s="33">
        <v>11294.45</v>
      </c>
      <c r="H69" s="33">
        <v>674.67</v>
      </c>
      <c r="I69" s="33"/>
      <c r="J69" s="33">
        <f t="shared" si="31"/>
        <v>324.15071499999999</v>
      </c>
      <c r="K69" s="33">
        <f t="shared" si="32"/>
        <v>801.90594999999996</v>
      </c>
      <c r="L69" s="33">
        <f t="shared" si="33"/>
        <v>129.88617500000001</v>
      </c>
      <c r="M69" s="33">
        <f t="shared" si="34"/>
        <v>343.35128000000003</v>
      </c>
      <c r="N69" s="33">
        <f t="shared" si="35"/>
        <v>800.77650500000016</v>
      </c>
      <c r="O69" s="33"/>
      <c r="P69" s="33">
        <f t="shared" si="36"/>
        <v>2400.0706250000003</v>
      </c>
      <c r="Q69" s="33"/>
      <c r="R69" s="33">
        <f t="shared" si="37"/>
        <v>1342.1719950000002</v>
      </c>
      <c r="S69" s="33">
        <f t="shared" si="38"/>
        <v>1732.5686300000002</v>
      </c>
      <c r="T69" s="33">
        <f t="shared" si="39"/>
        <v>9952.2780050000001</v>
      </c>
      <c r="U69"/>
      <c r="V69" s="32"/>
      <c r="W69" s="32"/>
      <c r="X69" s="32"/>
      <c r="Y69" s="32"/>
      <c r="Z69" s="32"/>
      <c r="AA69" s="32"/>
      <c r="AB69" s="32"/>
      <c r="AC69" s="32"/>
    </row>
    <row r="70" spans="2:29" ht="15" customHeight="1" x14ac:dyDescent="0.2">
      <c r="B70" s="37"/>
      <c r="C70" s="31" t="s">
        <v>92</v>
      </c>
      <c r="D70" s="37"/>
      <c r="E70" s="37"/>
      <c r="F70" s="38"/>
      <c r="G70" s="39"/>
      <c r="H70" s="40"/>
      <c r="I70" s="40"/>
      <c r="J70" s="40"/>
      <c r="K70" s="40"/>
      <c r="L70" s="41"/>
      <c r="M70" s="40"/>
      <c r="N70" s="40"/>
      <c r="O70" s="41"/>
      <c r="P70" s="41"/>
      <c r="Q70" s="41"/>
      <c r="R70" s="41"/>
      <c r="S70" s="41"/>
      <c r="T70" s="42"/>
      <c r="U70" s="25" t="s">
        <v>119</v>
      </c>
      <c r="V70" s="25">
        <v>25000</v>
      </c>
      <c r="W70" s="25">
        <v>0</v>
      </c>
      <c r="X70" s="25">
        <v>25000</v>
      </c>
      <c r="Y70" s="25">
        <f>IF(X70&lt;=374040,X70*2.87%,374040*2.87%)</f>
        <v>717.5</v>
      </c>
      <c r="Z70" s="25">
        <f>+AC70-AA70-Y70</f>
        <v>5325.61</v>
      </c>
      <c r="AA70" s="25">
        <f>IF(X70&lt;=187020,X70*3.04%,187020*3.04%)</f>
        <v>760</v>
      </c>
      <c r="AB70" s="25"/>
      <c r="AC70" s="25">
        <v>6803.11</v>
      </c>
    </row>
    <row r="71" spans="2:29" ht="15" x14ac:dyDescent="0.25">
      <c r="B71" s="16">
        <v>44</v>
      </c>
      <c r="C71" s="17" t="s">
        <v>114</v>
      </c>
      <c r="D71" s="18" t="s">
        <v>29</v>
      </c>
      <c r="E71" s="18" t="s">
        <v>118</v>
      </c>
      <c r="F71" s="18" t="s">
        <v>86</v>
      </c>
      <c r="G71" s="19">
        <v>10000</v>
      </c>
      <c r="H71" s="20">
        <v>2352.31</v>
      </c>
      <c r="I71" s="20"/>
      <c r="J71" s="20">
        <f>+G71*2.87%</f>
        <v>287</v>
      </c>
      <c r="K71" s="20">
        <f>G71*7.1%</f>
        <v>709.99999999999989</v>
      </c>
      <c r="L71" s="20">
        <f>G71*1.15%</f>
        <v>115</v>
      </c>
      <c r="M71" s="20">
        <f>+G71*3.04%</f>
        <v>304</v>
      </c>
      <c r="N71" s="20">
        <f>G71*7.09%</f>
        <v>709</v>
      </c>
      <c r="O71" s="20"/>
      <c r="P71" s="20">
        <f>J71+K71+L71+M71+N71</f>
        <v>2125</v>
      </c>
      <c r="Q71" s="20"/>
      <c r="R71" s="20">
        <f>+J71+M71+O71+Q71+H71+I71</f>
        <v>2943.31</v>
      </c>
      <c r="S71" s="20">
        <f>+N71+L71+K71</f>
        <v>1534</v>
      </c>
      <c r="T71" s="21">
        <f>+G71-R71</f>
        <v>7056.6900000000005</v>
      </c>
      <c r="U71"/>
      <c r="V71" s="52"/>
      <c r="W71" s="52"/>
      <c r="X71" s="52"/>
      <c r="Y71" s="52"/>
      <c r="Z71" s="52"/>
      <c r="AA71" s="52"/>
      <c r="AB71" s="52"/>
      <c r="AC71" s="52"/>
    </row>
    <row r="72" spans="2:29" ht="15" customHeight="1" x14ac:dyDescent="0.25">
      <c r="B72" s="16">
        <f t="shared" si="12"/>
        <v>45</v>
      </c>
      <c r="C72" s="17" t="s">
        <v>114</v>
      </c>
      <c r="D72" s="18" t="s">
        <v>60</v>
      </c>
      <c r="E72" s="18" t="s">
        <v>118</v>
      </c>
      <c r="F72" s="18" t="s">
        <v>85</v>
      </c>
      <c r="G72" s="19">
        <v>10000</v>
      </c>
      <c r="H72" s="20">
        <v>2352.3200000000002</v>
      </c>
      <c r="I72" s="20"/>
      <c r="J72" s="20">
        <f>+G72*2.87%</f>
        <v>287</v>
      </c>
      <c r="K72" s="20">
        <f>G72*7.1%</f>
        <v>709.99999999999989</v>
      </c>
      <c r="L72" s="20">
        <f>G72*1.15%</f>
        <v>115</v>
      </c>
      <c r="M72" s="20">
        <f>+G72*3.04%</f>
        <v>304</v>
      </c>
      <c r="N72" s="20">
        <f>G72*7.09%</f>
        <v>709</v>
      </c>
      <c r="O72" s="20"/>
      <c r="P72" s="20">
        <f>J72+K72+L72+M72+N72</f>
        <v>2125</v>
      </c>
      <c r="Q72" s="20"/>
      <c r="R72" s="20">
        <f>+J72+M72+O72+Q72+H72+I72</f>
        <v>2943.32</v>
      </c>
      <c r="S72" s="20">
        <f>+N72+L72+K72</f>
        <v>1534</v>
      </c>
      <c r="T72" s="21">
        <f>+G72-R72</f>
        <v>7056.68</v>
      </c>
      <c r="U72"/>
      <c r="V72" s="32"/>
      <c r="W72" s="32"/>
      <c r="X72" s="32"/>
      <c r="Y72" s="32"/>
      <c r="Z72" s="32"/>
      <c r="AA72" s="32"/>
      <c r="AB72" s="32"/>
      <c r="AC72" s="32"/>
    </row>
    <row r="73" spans="2:29" ht="15" customHeight="1" x14ac:dyDescent="0.25">
      <c r="B73" s="16">
        <f t="shared" si="12"/>
        <v>46</v>
      </c>
      <c r="C73" s="17" t="s">
        <v>107</v>
      </c>
      <c r="D73" s="18" t="s">
        <v>40</v>
      </c>
      <c r="E73" s="18" t="s">
        <v>74</v>
      </c>
      <c r="F73" s="18" t="s">
        <v>86</v>
      </c>
      <c r="G73" s="19">
        <v>35000</v>
      </c>
      <c r="H73" s="20">
        <v>5866.7</v>
      </c>
      <c r="I73" s="20"/>
      <c r="J73" s="20">
        <f>+G73*2.87%</f>
        <v>1004.5</v>
      </c>
      <c r="K73" s="20">
        <f>G73*7.1%</f>
        <v>2485</v>
      </c>
      <c r="L73" s="20">
        <f>G73*1.15%</f>
        <v>402.5</v>
      </c>
      <c r="M73" s="20">
        <f>+G73*3.04%</f>
        <v>1064</v>
      </c>
      <c r="N73" s="20">
        <f>G73*7.09%</f>
        <v>2481.5</v>
      </c>
      <c r="O73" s="20"/>
      <c r="P73" s="20">
        <f>J73+K73+L73+M73+N73</f>
        <v>7437.5</v>
      </c>
      <c r="Q73" s="20"/>
      <c r="R73" s="20">
        <f>+J73+M73+O73+Q73+H73+I73</f>
        <v>7935.2</v>
      </c>
      <c r="S73" s="20">
        <f>+N73+L73+K73</f>
        <v>5369</v>
      </c>
      <c r="T73" s="21">
        <f>+G73-R73</f>
        <v>27064.799999999999</v>
      </c>
      <c r="U73"/>
      <c r="V73" s="32"/>
      <c r="W73" s="32"/>
      <c r="X73" s="32"/>
      <c r="Y73" s="32"/>
      <c r="Z73" s="32"/>
      <c r="AA73" s="32"/>
      <c r="AB73" s="32"/>
      <c r="AC73" s="32"/>
    </row>
    <row r="74" spans="2:29" ht="15" x14ac:dyDescent="0.25">
      <c r="B74" s="16">
        <f t="shared" si="12"/>
        <v>47</v>
      </c>
      <c r="C74" s="17" t="s">
        <v>115</v>
      </c>
      <c r="D74" s="18" t="s">
        <v>66</v>
      </c>
      <c r="E74" s="18" t="s">
        <v>83</v>
      </c>
      <c r="F74" s="18" t="s">
        <v>85</v>
      </c>
      <c r="G74" s="19">
        <v>25000</v>
      </c>
      <c r="H74" s="20">
        <v>5880.7</v>
      </c>
      <c r="I74" s="20"/>
      <c r="J74" s="20">
        <f>+G74*2.87%</f>
        <v>717.5</v>
      </c>
      <c r="K74" s="20">
        <f>G74*7.1%</f>
        <v>1774.9999999999998</v>
      </c>
      <c r="L74" s="20">
        <f>G74*1.15%</f>
        <v>287.5</v>
      </c>
      <c r="M74" s="20">
        <f>+G74*3.04%</f>
        <v>760</v>
      </c>
      <c r="N74" s="20">
        <f>G74*7.09%</f>
        <v>1772.5000000000002</v>
      </c>
      <c r="O74" s="20"/>
      <c r="P74" s="20">
        <f>J74+K74+L74+M74+N74</f>
        <v>5312.5</v>
      </c>
      <c r="Q74" s="20"/>
      <c r="R74" s="20">
        <f>+J74+M74+O74+Q74+H74+I74</f>
        <v>7358.2</v>
      </c>
      <c r="S74" s="20">
        <f>+N74+L74+K74</f>
        <v>3835</v>
      </c>
      <c r="T74" s="21">
        <f>+G74-R74</f>
        <v>17641.8</v>
      </c>
      <c r="U74"/>
      <c r="V74" s="32"/>
      <c r="W74" s="32"/>
      <c r="X74" s="32"/>
      <c r="Y74" s="32"/>
      <c r="Z74" s="32"/>
      <c r="AA74" s="32"/>
      <c r="AB74" s="32"/>
      <c r="AC74" s="32"/>
    </row>
    <row r="75" spans="2:29" ht="15" x14ac:dyDescent="0.25">
      <c r="B75" s="16">
        <f t="shared" si="12"/>
        <v>48</v>
      </c>
      <c r="C75" s="17" t="s">
        <v>116</v>
      </c>
      <c r="D75" s="18" t="s">
        <v>54</v>
      </c>
      <c r="E75" s="18" t="s">
        <v>118</v>
      </c>
      <c r="F75" s="18" t="s">
        <v>86</v>
      </c>
      <c r="G75" s="19">
        <v>10000</v>
      </c>
      <c r="H75" s="20">
        <v>2352.31</v>
      </c>
      <c r="I75" s="20"/>
      <c r="J75" s="20">
        <f>+G75*2.87%</f>
        <v>287</v>
      </c>
      <c r="K75" s="20">
        <f>G75*7.1%</f>
        <v>709.99999999999989</v>
      </c>
      <c r="L75" s="20">
        <f>G75*1.15%</f>
        <v>115</v>
      </c>
      <c r="M75" s="20">
        <f>+G75*3.04%</f>
        <v>304</v>
      </c>
      <c r="N75" s="20">
        <f>G75*7.09%</f>
        <v>709</v>
      </c>
      <c r="O75" s="20"/>
      <c r="P75" s="20">
        <f>J75+K75+L75+M75+N75</f>
        <v>2125</v>
      </c>
      <c r="Q75" s="20"/>
      <c r="R75" s="20">
        <f>+J75+M75+O75+Q75+H75+I75</f>
        <v>2943.31</v>
      </c>
      <c r="S75" s="20">
        <f>+N75+L75+K75</f>
        <v>1534</v>
      </c>
      <c r="T75" s="21">
        <f>+G75-R75</f>
        <v>7056.6900000000005</v>
      </c>
      <c r="U75"/>
      <c r="V75" s="32"/>
      <c r="W75" s="32"/>
      <c r="X75" s="32"/>
      <c r="Y75" s="32"/>
      <c r="Z75" s="32"/>
      <c r="AA75" s="32"/>
      <c r="AB75" s="32"/>
      <c r="AC75" s="32"/>
    </row>
    <row r="76" spans="2:29" ht="15" x14ac:dyDescent="0.25">
      <c r="B76" s="37"/>
      <c r="C76" s="35" t="s">
        <v>87</v>
      </c>
      <c r="D76" s="37"/>
      <c r="E76" s="37"/>
      <c r="F76" s="38"/>
      <c r="G76" s="39"/>
      <c r="H76" s="40"/>
      <c r="I76" s="40"/>
      <c r="J76" s="40"/>
      <c r="K76" s="40"/>
      <c r="L76" s="41"/>
      <c r="M76" s="40"/>
      <c r="N76" s="40"/>
      <c r="O76" s="41"/>
      <c r="P76" s="41"/>
      <c r="Q76" s="41"/>
      <c r="R76" s="41"/>
      <c r="S76" s="41"/>
      <c r="T76" s="42"/>
      <c r="U76"/>
      <c r="V76" s="32"/>
      <c r="W76" s="32"/>
      <c r="X76" s="32"/>
      <c r="Y76" s="32"/>
      <c r="Z76" s="32"/>
      <c r="AA76" s="32"/>
      <c r="AB76" s="32"/>
      <c r="AC76" s="32"/>
    </row>
    <row r="77" spans="2:29" ht="15" x14ac:dyDescent="0.25">
      <c r="B77" s="16">
        <v>49</v>
      </c>
      <c r="C77" s="17" t="s">
        <v>110</v>
      </c>
      <c r="D77" s="18" t="s">
        <v>69</v>
      </c>
      <c r="E77" s="18" t="s">
        <v>82</v>
      </c>
      <c r="F77" s="18" t="s">
        <v>86</v>
      </c>
      <c r="G77" s="19">
        <v>20000</v>
      </c>
      <c r="H77" s="20">
        <v>3279.22</v>
      </c>
      <c r="I77" s="20"/>
      <c r="J77" s="20">
        <f>+G77*2.87%</f>
        <v>574</v>
      </c>
      <c r="K77" s="20">
        <f>G77*7.1%</f>
        <v>1419.9999999999998</v>
      </c>
      <c r="L77" s="20">
        <f>G77*1.15%</f>
        <v>230</v>
      </c>
      <c r="M77" s="20">
        <f>+G77*3.04%</f>
        <v>608</v>
      </c>
      <c r="N77" s="20">
        <f>G77*7.09%</f>
        <v>1418</v>
      </c>
      <c r="O77" s="20"/>
      <c r="P77" s="20">
        <f>J77+K77+L77+M77+N77</f>
        <v>4250</v>
      </c>
      <c r="Q77" s="20"/>
      <c r="R77" s="20">
        <f>+J77+M77+O77+Q77+H77+I77</f>
        <v>4461.2199999999993</v>
      </c>
      <c r="S77" s="20">
        <f>+N77+L77+K77</f>
        <v>3068</v>
      </c>
      <c r="T77" s="21">
        <f>+G77-R77</f>
        <v>15538.78</v>
      </c>
      <c r="U77"/>
      <c r="V77" s="32"/>
      <c r="W77" s="32"/>
      <c r="X77" s="32"/>
      <c r="Y77" s="32"/>
      <c r="Z77" s="32"/>
      <c r="AA77" s="32"/>
      <c r="AB77" s="32"/>
      <c r="AC77" s="32"/>
    </row>
    <row r="78" spans="2:29" ht="15" customHeight="1" x14ac:dyDescent="0.25">
      <c r="B78" s="16">
        <f>1+B77</f>
        <v>50</v>
      </c>
      <c r="C78" s="17" t="s">
        <v>114</v>
      </c>
      <c r="D78" s="18" t="s">
        <v>31</v>
      </c>
      <c r="E78" s="18" t="s">
        <v>118</v>
      </c>
      <c r="F78" s="18" t="s">
        <v>85</v>
      </c>
      <c r="G78" s="19">
        <v>10000</v>
      </c>
      <c r="H78" s="20">
        <v>2352.3200000000002</v>
      </c>
      <c r="I78" s="20"/>
      <c r="J78" s="20">
        <f>+G78*2.87%</f>
        <v>287</v>
      </c>
      <c r="K78" s="20">
        <f>G78*7.1%</f>
        <v>709.99999999999989</v>
      </c>
      <c r="L78" s="20">
        <f>G78*1.15%</f>
        <v>115</v>
      </c>
      <c r="M78" s="20">
        <f>+G78*3.04%</f>
        <v>304</v>
      </c>
      <c r="N78" s="20">
        <f>G78*7.09%</f>
        <v>709</v>
      </c>
      <c r="O78" s="20"/>
      <c r="P78" s="20">
        <f>J78+K78+L78+M78+N78</f>
        <v>2125</v>
      </c>
      <c r="Q78" s="20"/>
      <c r="R78" s="20">
        <f>+J78+M78+O78+Q78+H78+I78</f>
        <v>2943.32</v>
      </c>
      <c r="S78" s="20">
        <f>+N78+L78+K78</f>
        <v>1534</v>
      </c>
      <c r="T78" s="21">
        <f>+G78-R78</f>
        <v>7056.68</v>
      </c>
      <c r="U78"/>
      <c r="V78" s="52"/>
      <c r="W78" s="52"/>
      <c r="X78" s="52"/>
      <c r="Y78" s="52"/>
      <c r="Z78" s="52"/>
      <c r="AA78" s="52"/>
      <c r="AB78" s="52"/>
      <c r="AC78" s="52"/>
    </row>
    <row r="79" spans="2:29" ht="15" x14ac:dyDescent="0.25">
      <c r="B79" s="16">
        <f t="shared" ref="B79:B80" si="40">1+B78</f>
        <v>51</v>
      </c>
      <c r="C79" s="17" t="s">
        <v>111</v>
      </c>
      <c r="D79" s="18" t="s">
        <v>52</v>
      </c>
      <c r="E79" s="18" t="s">
        <v>78</v>
      </c>
      <c r="F79" s="18" t="s">
        <v>85</v>
      </c>
      <c r="G79" s="19">
        <v>15000</v>
      </c>
      <c r="H79" s="20">
        <v>2822.67</v>
      </c>
      <c r="I79" s="20"/>
      <c r="J79" s="20">
        <f>+G79*2.87%</f>
        <v>430.5</v>
      </c>
      <c r="K79" s="20">
        <f>G79*7.1%</f>
        <v>1065</v>
      </c>
      <c r="L79" s="20">
        <f>G79*1.15%</f>
        <v>172.5</v>
      </c>
      <c r="M79" s="20">
        <f>+G79*3.04%</f>
        <v>456</v>
      </c>
      <c r="N79" s="20">
        <f>G79*7.09%</f>
        <v>1063.5</v>
      </c>
      <c r="O79" s="20"/>
      <c r="P79" s="20">
        <f>J79+K79+L79+M79+N79</f>
        <v>3187.5</v>
      </c>
      <c r="Q79" s="20"/>
      <c r="R79" s="20">
        <f>+J79+M79+O79+Q79+H79+I79</f>
        <v>3709.17</v>
      </c>
      <c r="S79" s="20">
        <f>+N79+L79+K79</f>
        <v>2301</v>
      </c>
      <c r="T79" s="21">
        <f>+G79-R79</f>
        <v>11290.83</v>
      </c>
      <c r="U79"/>
      <c r="V79" s="32"/>
      <c r="W79" s="32"/>
      <c r="X79" s="32"/>
      <c r="Y79" s="32"/>
      <c r="Z79" s="32"/>
      <c r="AA79" s="32"/>
      <c r="AB79" s="32"/>
      <c r="AC79" s="32"/>
    </row>
    <row r="80" spans="2:29" ht="15" customHeight="1" x14ac:dyDescent="0.25">
      <c r="B80" s="16">
        <f t="shared" si="40"/>
        <v>52</v>
      </c>
      <c r="C80" s="17" t="s">
        <v>112</v>
      </c>
      <c r="D80" s="18" t="s">
        <v>44</v>
      </c>
      <c r="E80" s="18" t="s">
        <v>71</v>
      </c>
      <c r="F80" s="18" t="s">
        <v>85</v>
      </c>
      <c r="G80" s="19">
        <v>15000</v>
      </c>
      <c r="H80" s="20">
        <v>1148.32</v>
      </c>
      <c r="I80" s="20"/>
      <c r="J80" s="20">
        <f>+G80*2.87%</f>
        <v>430.5</v>
      </c>
      <c r="K80" s="20">
        <f>G80*7.1%</f>
        <v>1065</v>
      </c>
      <c r="L80" s="20">
        <f>G80*1.15%</f>
        <v>172.5</v>
      </c>
      <c r="M80" s="20">
        <f>+G80*3.04%</f>
        <v>456</v>
      </c>
      <c r="N80" s="20">
        <f>G80*7.09%</f>
        <v>1063.5</v>
      </c>
      <c r="O80" s="20"/>
      <c r="P80" s="20">
        <f>J80+K80+L80+M80+N80</f>
        <v>3187.5</v>
      </c>
      <c r="Q80" s="20"/>
      <c r="R80" s="20">
        <f>+J80+M80+O80+Q80+H80+I80</f>
        <v>2034.82</v>
      </c>
      <c r="S80" s="20">
        <f>+N80+L80+K80</f>
        <v>2301</v>
      </c>
      <c r="T80" s="21">
        <f>+G80-R80</f>
        <v>12965.18</v>
      </c>
      <c r="U80"/>
      <c r="V80" s="32"/>
      <c r="W80" s="32"/>
      <c r="X80" s="32"/>
      <c r="Y80" s="32"/>
      <c r="Z80" s="32"/>
      <c r="AA80" s="32"/>
      <c r="AB80" s="32"/>
      <c r="AC80" s="32"/>
    </row>
    <row r="81" spans="2:29" ht="15" x14ac:dyDescent="0.25">
      <c r="B81" s="22"/>
      <c r="C81" s="23"/>
      <c r="D81" s="23"/>
      <c r="E81" s="23"/>
      <c r="F81" s="30"/>
      <c r="G81" s="24">
        <f t="shared" ref="G81:T81" si="41">SUM(G18:G80)</f>
        <v>1136806.21</v>
      </c>
      <c r="H81" s="24">
        <f t="shared" si="41"/>
        <v>211544.21000000017</v>
      </c>
      <c r="I81" s="24">
        <f t="shared" si="41"/>
        <v>0</v>
      </c>
      <c r="J81" s="24">
        <f t="shared" si="41"/>
        <v>32626.338226999997</v>
      </c>
      <c r="K81" s="24">
        <f t="shared" si="41"/>
        <v>80713.240909999993</v>
      </c>
      <c r="L81" s="24">
        <f t="shared" si="41"/>
        <v>13073.271415000001</v>
      </c>
      <c r="M81" s="24">
        <f t="shared" si="41"/>
        <v>34558.908783999999</v>
      </c>
      <c r="N81" s="24">
        <f t="shared" si="41"/>
        <v>80599.560288999986</v>
      </c>
      <c r="O81" s="24">
        <f t="shared" si="41"/>
        <v>0</v>
      </c>
      <c r="P81" s="24">
        <f t="shared" si="41"/>
        <v>241571.31962499997</v>
      </c>
      <c r="Q81" s="24">
        <f t="shared" si="41"/>
        <v>0</v>
      </c>
      <c r="R81" s="24">
        <f t="shared" si="41"/>
        <v>278729.45701100002</v>
      </c>
      <c r="S81" s="24">
        <f t="shared" si="41"/>
        <v>174386.07261399998</v>
      </c>
      <c r="T81" s="24">
        <f t="shared" si="41"/>
        <v>858076.75298900029</v>
      </c>
      <c r="U81"/>
      <c r="V81" s="32"/>
      <c r="W81" s="32"/>
      <c r="X81" s="32"/>
      <c r="Y81" s="32"/>
      <c r="Z81" s="32"/>
      <c r="AA81" s="32"/>
      <c r="AB81" s="32"/>
      <c r="AC81" s="32"/>
    </row>
  </sheetData>
  <sortState xmlns:xlrd2="http://schemas.microsoft.com/office/spreadsheetml/2017/richdata2" ref="B18:AC80">
    <sortCondition ref="B18:B80"/>
  </sortState>
  <mergeCells count="20">
    <mergeCell ref="T14:T16"/>
    <mergeCell ref="J15:K15"/>
    <mergeCell ref="M15:N15"/>
    <mergeCell ref="O15:O16"/>
    <mergeCell ref="P15:P16"/>
    <mergeCell ref="Q15:Q16"/>
    <mergeCell ref="R15:R16"/>
    <mergeCell ref="S15:S16"/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JULIO 2024</vt:lpstr>
      <vt:lpstr>Hoja2</vt:lpstr>
      <vt:lpstr>JULIO 2023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2024-03-20T15:11:08Z</cp:lastPrinted>
  <dcterms:created xsi:type="dcterms:W3CDTF">2022-02-17T13:31:29Z</dcterms:created>
  <dcterms:modified xsi:type="dcterms:W3CDTF">2024-07-25T14:58:57Z</dcterms:modified>
</cp:coreProperties>
</file>