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\nomina dfebrero\OIA\"/>
    </mc:Choice>
  </mc:AlternateContent>
  <xr:revisionPtr revIDLastSave="0" documentId="13_ncr:1_{8E0842FB-808B-4912-9A64-7B12577D3FE3}" xr6:coauthVersionLast="47" xr6:coauthVersionMax="47" xr10:uidLastSave="{00000000-0000-0000-0000-000000000000}"/>
  <bookViews>
    <workbookView xWindow="20370" yWindow="-3555" windowWidth="29040" windowHeight="15840" xr2:uid="{9E5219DA-1FD6-4532-8A7C-A41D1D97F68A}"/>
  </bookViews>
  <sheets>
    <sheet name="FEBRERO 2023" sheetId="1" r:id="rId1"/>
  </sheets>
  <definedNames>
    <definedName name="_xlnm._FilterDatabase" localSheetId="0" hidden="1">'FEBRERO 2023'!$C$14:$D$655</definedName>
    <definedName name="_xlnm.Print_Titles" localSheetId="0">'FEBRERO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M18" i="1"/>
  <c r="N18" i="1"/>
  <c r="O18" i="1"/>
  <c r="P18" i="1"/>
  <c r="L19" i="1"/>
  <c r="M19" i="1"/>
  <c r="N19" i="1"/>
  <c r="O19" i="1"/>
  <c r="P19" i="1"/>
  <c r="U19" i="1" s="1"/>
  <c r="L20" i="1"/>
  <c r="M20" i="1"/>
  <c r="N20" i="1"/>
  <c r="O20" i="1"/>
  <c r="P20" i="1"/>
  <c r="L21" i="1"/>
  <c r="M21" i="1"/>
  <c r="N21" i="1"/>
  <c r="O21" i="1"/>
  <c r="T21" i="1" s="1"/>
  <c r="P21" i="1"/>
  <c r="L22" i="1"/>
  <c r="M22" i="1"/>
  <c r="N22" i="1"/>
  <c r="O22" i="1"/>
  <c r="P22" i="1"/>
  <c r="L23" i="1"/>
  <c r="M23" i="1"/>
  <c r="N23" i="1"/>
  <c r="O23" i="1"/>
  <c r="P23" i="1"/>
  <c r="L24" i="1"/>
  <c r="M24" i="1"/>
  <c r="N24" i="1"/>
  <c r="O24" i="1"/>
  <c r="P24" i="1"/>
  <c r="L25" i="1"/>
  <c r="M25" i="1"/>
  <c r="N25" i="1"/>
  <c r="O25" i="1"/>
  <c r="P25" i="1"/>
  <c r="L26" i="1"/>
  <c r="M26" i="1"/>
  <c r="N26" i="1"/>
  <c r="O26" i="1"/>
  <c r="P26" i="1"/>
  <c r="L27" i="1"/>
  <c r="M27" i="1"/>
  <c r="N27" i="1"/>
  <c r="O27" i="1"/>
  <c r="P27" i="1"/>
  <c r="L28" i="1"/>
  <c r="M28" i="1"/>
  <c r="N28" i="1"/>
  <c r="O28" i="1"/>
  <c r="P28" i="1"/>
  <c r="L29" i="1"/>
  <c r="M29" i="1"/>
  <c r="N29" i="1"/>
  <c r="O29" i="1"/>
  <c r="P29" i="1"/>
  <c r="L30" i="1"/>
  <c r="M30" i="1"/>
  <c r="N30" i="1"/>
  <c r="O30" i="1"/>
  <c r="P30" i="1"/>
  <c r="L31" i="1"/>
  <c r="M31" i="1"/>
  <c r="N31" i="1"/>
  <c r="O31" i="1"/>
  <c r="P31" i="1"/>
  <c r="L32" i="1"/>
  <c r="M32" i="1"/>
  <c r="N32" i="1"/>
  <c r="O32" i="1"/>
  <c r="P32" i="1"/>
  <c r="L33" i="1"/>
  <c r="M33" i="1"/>
  <c r="N33" i="1"/>
  <c r="O33" i="1"/>
  <c r="P33" i="1"/>
  <c r="L34" i="1"/>
  <c r="M34" i="1"/>
  <c r="N34" i="1"/>
  <c r="O34" i="1"/>
  <c r="P34" i="1"/>
  <c r="L35" i="1"/>
  <c r="M35" i="1"/>
  <c r="N35" i="1"/>
  <c r="O35" i="1"/>
  <c r="P35" i="1"/>
  <c r="L36" i="1"/>
  <c r="M36" i="1"/>
  <c r="N36" i="1"/>
  <c r="O36" i="1"/>
  <c r="P36" i="1"/>
  <c r="L37" i="1"/>
  <c r="M37" i="1"/>
  <c r="N37" i="1"/>
  <c r="O37" i="1"/>
  <c r="P37" i="1"/>
  <c r="L38" i="1"/>
  <c r="M38" i="1"/>
  <c r="N38" i="1"/>
  <c r="O38" i="1"/>
  <c r="P38" i="1"/>
  <c r="L39" i="1"/>
  <c r="M39" i="1"/>
  <c r="N39" i="1"/>
  <c r="O39" i="1"/>
  <c r="P39" i="1"/>
  <c r="L40" i="1"/>
  <c r="M40" i="1"/>
  <c r="N40" i="1"/>
  <c r="O40" i="1"/>
  <c r="P40" i="1"/>
  <c r="L41" i="1"/>
  <c r="M41" i="1"/>
  <c r="N41" i="1"/>
  <c r="O41" i="1"/>
  <c r="P41" i="1"/>
  <c r="L42" i="1"/>
  <c r="M42" i="1"/>
  <c r="N42" i="1"/>
  <c r="O42" i="1"/>
  <c r="P42" i="1"/>
  <c r="L43" i="1"/>
  <c r="M43" i="1"/>
  <c r="N43" i="1"/>
  <c r="O43" i="1"/>
  <c r="P43" i="1"/>
  <c r="L44" i="1"/>
  <c r="M44" i="1"/>
  <c r="N44" i="1"/>
  <c r="O44" i="1"/>
  <c r="P44" i="1"/>
  <c r="L45" i="1"/>
  <c r="M45" i="1"/>
  <c r="N45" i="1"/>
  <c r="O45" i="1"/>
  <c r="P45" i="1"/>
  <c r="L46" i="1"/>
  <c r="M46" i="1"/>
  <c r="N46" i="1"/>
  <c r="O46" i="1"/>
  <c r="P46" i="1"/>
  <c r="L47" i="1"/>
  <c r="M47" i="1"/>
  <c r="N47" i="1"/>
  <c r="O47" i="1"/>
  <c r="P47" i="1"/>
  <c r="L48" i="1"/>
  <c r="M48" i="1"/>
  <c r="N48" i="1"/>
  <c r="O48" i="1"/>
  <c r="P48" i="1"/>
  <c r="L49" i="1"/>
  <c r="M49" i="1"/>
  <c r="N49" i="1"/>
  <c r="O49" i="1"/>
  <c r="P49" i="1"/>
  <c r="L50" i="1"/>
  <c r="M50" i="1"/>
  <c r="N50" i="1"/>
  <c r="O50" i="1"/>
  <c r="P50" i="1"/>
  <c r="L51" i="1"/>
  <c r="M51" i="1"/>
  <c r="N51" i="1"/>
  <c r="O51" i="1"/>
  <c r="P51" i="1"/>
  <c r="L52" i="1"/>
  <c r="M52" i="1"/>
  <c r="N52" i="1"/>
  <c r="O52" i="1"/>
  <c r="P52" i="1"/>
  <c r="L53" i="1"/>
  <c r="M53" i="1"/>
  <c r="N53" i="1"/>
  <c r="O53" i="1"/>
  <c r="P53" i="1"/>
  <c r="L54" i="1"/>
  <c r="M54" i="1"/>
  <c r="N54" i="1"/>
  <c r="O54" i="1"/>
  <c r="P54" i="1"/>
  <c r="L55" i="1"/>
  <c r="M55" i="1"/>
  <c r="N55" i="1"/>
  <c r="O55" i="1"/>
  <c r="P55" i="1"/>
  <c r="L56" i="1"/>
  <c r="M56" i="1"/>
  <c r="N56" i="1"/>
  <c r="O56" i="1"/>
  <c r="P56" i="1"/>
  <c r="L57" i="1"/>
  <c r="M57" i="1"/>
  <c r="N57" i="1"/>
  <c r="O57" i="1"/>
  <c r="P57" i="1"/>
  <c r="L58" i="1"/>
  <c r="M58" i="1"/>
  <c r="N58" i="1"/>
  <c r="O58" i="1"/>
  <c r="P58" i="1"/>
  <c r="L59" i="1"/>
  <c r="M59" i="1"/>
  <c r="N59" i="1"/>
  <c r="O59" i="1"/>
  <c r="P59" i="1"/>
  <c r="L60" i="1"/>
  <c r="M60" i="1"/>
  <c r="N60" i="1"/>
  <c r="O60" i="1"/>
  <c r="P60" i="1"/>
  <c r="S60" i="1"/>
  <c r="L61" i="1"/>
  <c r="M61" i="1"/>
  <c r="N61" i="1"/>
  <c r="O61" i="1"/>
  <c r="P61" i="1"/>
  <c r="L62" i="1"/>
  <c r="M62" i="1"/>
  <c r="N62" i="1"/>
  <c r="O62" i="1"/>
  <c r="P62" i="1"/>
  <c r="L63" i="1"/>
  <c r="M63" i="1"/>
  <c r="N63" i="1"/>
  <c r="O63" i="1"/>
  <c r="P63" i="1"/>
  <c r="L64" i="1"/>
  <c r="M64" i="1"/>
  <c r="N64" i="1"/>
  <c r="O64" i="1"/>
  <c r="P64" i="1"/>
  <c r="L65" i="1"/>
  <c r="M65" i="1"/>
  <c r="N65" i="1"/>
  <c r="O65" i="1"/>
  <c r="P65" i="1"/>
  <c r="L66" i="1"/>
  <c r="M66" i="1"/>
  <c r="N66" i="1"/>
  <c r="O66" i="1"/>
  <c r="P66" i="1"/>
  <c r="L67" i="1"/>
  <c r="M67" i="1"/>
  <c r="N67" i="1"/>
  <c r="O67" i="1"/>
  <c r="P67" i="1"/>
  <c r="L68" i="1"/>
  <c r="M68" i="1"/>
  <c r="N68" i="1"/>
  <c r="O68" i="1"/>
  <c r="P68" i="1"/>
  <c r="L69" i="1"/>
  <c r="M69" i="1"/>
  <c r="N69" i="1"/>
  <c r="O69" i="1"/>
  <c r="P69" i="1"/>
  <c r="L70" i="1"/>
  <c r="M70" i="1"/>
  <c r="N70" i="1"/>
  <c r="O70" i="1"/>
  <c r="P70" i="1"/>
  <c r="L71" i="1"/>
  <c r="M71" i="1"/>
  <c r="N71" i="1"/>
  <c r="O71" i="1"/>
  <c r="P71" i="1"/>
  <c r="L72" i="1"/>
  <c r="M72" i="1"/>
  <c r="N72" i="1"/>
  <c r="O72" i="1"/>
  <c r="P72" i="1"/>
  <c r="L73" i="1"/>
  <c r="M73" i="1"/>
  <c r="N73" i="1"/>
  <c r="O73" i="1"/>
  <c r="P73" i="1"/>
  <c r="L74" i="1"/>
  <c r="M74" i="1"/>
  <c r="N74" i="1"/>
  <c r="O74" i="1"/>
  <c r="P74" i="1"/>
  <c r="L75" i="1"/>
  <c r="M75" i="1"/>
  <c r="N75" i="1"/>
  <c r="O75" i="1"/>
  <c r="P75" i="1"/>
  <c r="L76" i="1"/>
  <c r="M76" i="1"/>
  <c r="N76" i="1"/>
  <c r="O76" i="1"/>
  <c r="P76" i="1"/>
  <c r="L77" i="1"/>
  <c r="M77" i="1"/>
  <c r="N77" i="1"/>
  <c r="O77" i="1"/>
  <c r="P77" i="1"/>
  <c r="L78" i="1"/>
  <c r="M78" i="1"/>
  <c r="N78" i="1"/>
  <c r="O78" i="1"/>
  <c r="P78" i="1"/>
  <c r="L79" i="1"/>
  <c r="M79" i="1"/>
  <c r="N79" i="1"/>
  <c r="O79" i="1"/>
  <c r="P79" i="1"/>
  <c r="L80" i="1"/>
  <c r="M80" i="1"/>
  <c r="N80" i="1"/>
  <c r="O80" i="1"/>
  <c r="P80" i="1"/>
  <c r="L81" i="1"/>
  <c r="M81" i="1"/>
  <c r="N81" i="1"/>
  <c r="O81" i="1"/>
  <c r="P81" i="1"/>
  <c r="L82" i="1"/>
  <c r="M82" i="1"/>
  <c r="N82" i="1"/>
  <c r="O82" i="1"/>
  <c r="P82" i="1"/>
  <c r="L83" i="1"/>
  <c r="M83" i="1"/>
  <c r="N83" i="1"/>
  <c r="O83" i="1"/>
  <c r="P83" i="1"/>
  <c r="L84" i="1"/>
  <c r="M84" i="1"/>
  <c r="N84" i="1"/>
  <c r="O84" i="1"/>
  <c r="P84" i="1"/>
  <c r="L85" i="1"/>
  <c r="M85" i="1"/>
  <c r="N85" i="1"/>
  <c r="O85" i="1"/>
  <c r="P85" i="1"/>
  <c r="L86" i="1"/>
  <c r="M86" i="1"/>
  <c r="N86" i="1"/>
  <c r="O86" i="1"/>
  <c r="P86" i="1"/>
  <c r="L87" i="1"/>
  <c r="M87" i="1"/>
  <c r="N87" i="1"/>
  <c r="O87" i="1"/>
  <c r="P87" i="1"/>
  <c r="L88" i="1"/>
  <c r="M88" i="1"/>
  <c r="N88" i="1"/>
  <c r="O88" i="1"/>
  <c r="P88" i="1"/>
  <c r="L89" i="1"/>
  <c r="M89" i="1"/>
  <c r="N89" i="1"/>
  <c r="O89" i="1"/>
  <c r="P89" i="1"/>
  <c r="L90" i="1"/>
  <c r="M90" i="1"/>
  <c r="N90" i="1"/>
  <c r="O90" i="1"/>
  <c r="P90" i="1"/>
  <c r="L91" i="1"/>
  <c r="M91" i="1"/>
  <c r="N91" i="1"/>
  <c r="O91" i="1"/>
  <c r="P91" i="1"/>
  <c r="L92" i="1"/>
  <c r="M92" i="1"/>
  <c r="N92" i="1"/>
  <c r="O92" i="1"/>
  <c r="P92" i="1"/>
  <c r="L93" i="1"/>
  <c r="M93" i="1"/>
  <c r="N93" i="1"/>
  <c r="O93" i="1"/>
  <c r="P93" i="1"/>
  <c r="L94" i="1"/>
  <c r="M94" i="1"/>
  <c r="N94" i="1"/>
  <c r="O94" i="1"/>
  <c r="P94" i="1"/>
  <c r="L95" i="1"/>
  <c r="M95" i="1"/>
  <c r="N95" i="1"/>
  <c r="O95" i="1"/>
  <c r="P95" i="1"/>
  <c r="L96" i="1"/>
  <c r="M96" i="1"/>
  <c r="N96" i="1"/>
  <c r="O96" i="1"/>
  <c r="P96" i="1"/>
  <c r="L97" i="1"/>
  <c r="M97" i="1"/>
  <c r="N97" i="1"/>
  <c r="O97" i="1"/>
  <c r="P97" i="1"/>
  <c r="L99" i="1"/>
  <c r="M99" i="1"/>
  <c r="N99" i="1"/>
  <c r="O99" i="1"/>
  <c r="P99" i="1"/>
  <c r="L100" i="1"/>
  <c r="M100" i="1"/>
  <c r="N100" i="1"/>
  <c r="O100" i="1"/>
  <c r="P100" i="1"/>
  <c r="L101" i="1"/>
  <c r="M101" i="1"/>
  <c r="N101" i="1"/>
  <c r="O101" i="1"/>
  <c r="P101" i="1"/>
  <c r="L102" i="1"/>
  <c r="M102" i="1"/>
  <c r="N102" i="1"/>
  <c r="O102" i="1"/>
  <c r="P102" i="1"/>
  <c r="L103" i="1"/>
  <c r="M103" i="1"/>
  <c r="N103" i="1"/>
  <c r="O103" i="1"/>
  <c r="P103" i="1"/>
  <c r="L104" i="1"/>
  <c r="M104" i="1"/>
  <c r="N104" i="1"/>
  <c r="O104" i="1"/>
  <c r="P104" i="1"/>
  <c r="L105" i="1"/>
  <c r="M105" i="1"/>
  <c r="N105" i="1"/>
  <c r="O105" i="1"/>
  <c r="P105" i="1"/>
  <c r="L106" i="1"/>
  <c r="M106" i="1"/>
  <c r="N106" i="1"/>
  <c r="O106" i="1"/>
  <c r="P106" i="1"/>
  <c r="L107" i="1"/>
  <c r="M107" i="1"/>
  <c r="N107" i="1"/>
  <c r="O107" i="1"/>
  <c r="P107" i="1"/>
  <c r="L108" i="1"/>
  <c r="M108" i="1"/>
  <c r="N108" i="1"/>
  <c r="O108" i="1"/>
  <c r="P108" i="1"/>
  <c r="L109" i="1"/>
  <c r="M109" i="1"/>
  <c r="N109" i="1"/>
  <c r="O109" i="1"/>
  <c r="P109" i="1"/>
  <c r="L110" i="1"/>
  <c r="M110" i="1"/>
  <c r="N110" i="1"/>
  <c r="O110" i="1"/>
  <c r="P110" i="1"/>
  <c r="L111" i="1"/>
  <c r="M111" i="1"/>
  <c r="N111" i="1"/>
  <c r="O111" i="1"/>
  <c r="P111" i="1"/>
  <c r="L112" i="1"/>
  <c r="M112" i="1"/>
  <c r="N112" i="1"/>
  <c r="O112" i="1"/>
  <c r="P112" i="1"/>
  <c r="L113" i="1"/>
  <c r="M113" i="1"/>
  <c r="N113" i="1"/>
  <c r="O113" i="1"/>
  <c r="P113" i="1"/>
  <c r="L114" i="1"/>
  <c r="M114" i="1"/>
  <c r="N114" i="1"/>
  <c r="O114" i="1"/>
  <c r="P114" i="1"/>
  <c r="L115" i="1"/>
  <c r="M115" i="1"/>
  <c r="N115" i="1"/>
  <c r="O115" i="1"/>
  <c r="P115" i="1"/>
  <c r="L116" i="1"/>
  <c r="M116" i="1"/>
  <c r="N116" i="1"/>
  <c r="O116" i="1"/>
  <c r="P116" i="1"/>
  <c r="L117" i="1"/>
  <c r="M117" i="1"/>
  <c r="N117" i="1"/>
  <c r="O117" i="1"/>
  <c r="P117" i="1"/>
  <c r="L118" i="1"/>
  <c r="M118" i="1"/>
  <c r="N118" i="1"/>
  <c r="O118" i="1"/>
  <c r="P118" i="1"/>
  <c r="L119" i="1"/>
  <c r="M119" i="1"/>
  <c r="N119" i="1"/>
  <c r="O119" i="1"/>
  <c r="P119" i="1"/>
  <c r="L120" i="1"/>
  <c r="M120" i="1"/>
  <c r="N120" i="1"/>
  <c r="O120" i="1"/>
  <c r="P120" i="1"/>
  <c r="L121" i="1"/>
  <c r="M121" i="1"/>
  <c r="N121" i="1"/>
  <c r="O121" i="1"/>
  <c r="P121" i="1"/>
  <c r="L122" i="1"/>
  <c r="M122" i="1"/>
  <c r="N122" i="1"/>
  <c r="O122" i="1"/>
  <c r="P122" i="1"/>
  <c r="L123" i="1"/>
  <c r="M123" i="1"/>
  <c r="N123" i="1"/>
  <c r="O123" i="1"/>
  <c r="P123" i="1"/>
  <c r="L124" i="1"/>
  <c r="M124" i="1"/>
  <c r="N124" i="1"/>
  <c r="O124" i="1"/>
  <c r="P124" i="1"/>
  <c r="L125" i="1"/>
  <c r="M125" i="1"/>
  <c r="N125" i="1"/>
  <c r="O125" i="1"/>
  <c r="P125" i="1"/>
  <c r="L126" i="1"/>
  <c r="M126" i="1"/>
  <c r="N126" i="1"/>
  <c r="O126" i="1"/>
  <c r="P126" i="1"/>
  <c r="L127" i="1"/>
  <c r="M127" i="1"/>
  <c r="N127" i="1"/>
  <c r="O127" i="1"/>
  <c r="P127" i="1"/>
  <c r="L128" i="1"/>
  <c r="M128" i="1"/>
  <c r="N128" i="1"/>
  <c r="O128" i="1"/>
  <c r="P128" i="1"/>
  <c r="L129" i="1"/>
  <c r="M129" i="1"/>
  <c r="N129" i="1"/>
  <c r="O129" i="1"/>
  <c r="P129" i="1"/>
  <c r="L130" i="1"/>
  <c r="M130" i="1"/>
  <c r="N130" i="1"/>
  <c r="O130" i="1"/>
  <c r="P130" i="1"/>
  <c r="L131" i="1"/>
  <c r="M131" i="1"/>
  <c r="N131" i="1"/>
  <c r="O131" i="1"/>
  <c r="P131" i="1"/>
  <c r="L132" i="1"/>
  <c r="M132" i="1"/>
  <c r="N132" i="1"/>
  <c r="O132" i="1"/>
  <c r="P132" i="1"/>
  <c r="L133" i="1"/>
  <c r="M133" i="1"/>
  <c r="N133" i="1"/>
  <c r="O133" i="1"/>
  <c r="T133" i="1" s="1"/>
  <c r="P133" i="1"/>
  <c r="L134" i="1"/>
  <c r="M134" i="1"/>
  <c r="N134" i="1"/>
  <c r="O134" i="1"/>
  <c r="P134" i="1"/>
  <c r="L135" i="1"/>
  <c r="M135" i="1"/>
  <c r="N135" i="1"/>
  <c r="O135" i="1"/>
  <c r="P135" i="1"/>
  <c r="L136" i="1"/>
  <c r="M136" i="1"/>
  <c r="N136" i="1"/>
  <c r="O136" i="1"/>
  <c r="P136" i="1"/>
  <c r="L137" i="1"/>
  <c r="M137" i="1"/>
  <c r="N137" i="1"/>
  <c r="O137" i="1"/>
  <c r="P137" i="1"/>
  <c r="L138" i="1"/>
  <c r="M138" i="1"/>
  <c r="N138" i="1"/>
  <c r="O138" i="1"/>
  <c r="P138" i="1"/>
  <c r="L139" i="1"/>
  <c r="M139" i="1"/>
  <c r="N139" i="1"/>
  <c r="O139" i="1"/>
  <c r="P139" i="1"/>
  <c r="L140" i="1"/>
  <c r="M140" i="1"/>
  <c r="N140" i="1"/>
  <c r="O140" i="1"/>
  <c r="P140" i="1"/>
  <c r="L141" i="1"/>
  <c r="M141" i="1"/>
  <c r="N141" i="1"/>
  <c r="O141" i="1"/>
  <c r="P141" i="1"/>
  <c r="L142" i="1"/>
  <c r="M142" i="1"/>
  <c r="N142" i="1"/>
  <c r="O142" i="1"/>
  <c r="P142" i="1"/>
  <c r="L143" i="1"/>
  <c r="M143" i="1"/>
  <c r="N143" i="1"/>
  <c r="O143" i="1"/>
  <c r="P143" i="1"/>
  <c r="L144" i="1"/>
  <c r="M144" i="1"/>
  <c r="N144" i="1"/>
  <c r="O144" i="1"/>
  <c r="P144" i="1"/>
  <c r="L145" i="1"/>
  <c r="M145" i="1"/>
  <c r="N145" i="1"/>
  <c r="O145" i="1"/>
  <c r="P145" i="1"/>
  <c r="L146" i="1"/>
  <c r="M146" i="1"/>
  <c r="N146" i="1"/>
  <c r="O146" i="1"/>
  <c r="P146" i="1"/>
  <c r="L147" i="1"/>
  <c r="M147" i="1"/>
  <c r="N147" i="1"/>
  <c r="O147" i="1"/>
  <c r="P147" i="1"/>
  <c r="L148" i="1"/>
  <c r="M148" i="1"/>
  <c r="N148" i="1"/>
  <c r="O148" i="1"/>
  <c r="P148" i="1"/>
  <c r="L149" i="1"/>
  <c r="M149" i="1"/>
  <c r="N149" i="1"/>
  <c r="O149" i="1"/>
  <c r="T149" i="1" s="1"/>
  <c r="P149" i="1"/>
  <c r="L150" i="1"/>
  <c r="M150" i="1"/>
  <c r="N150" i="1"/>
  <c r="O150" i="1"/>
  <c r="P150" i="1"/>
  <c r="L151" i="1"/>
  <c r="M151" i="1"/>
  <c r="N151" i="1"/>
  <c r="O151" i="1"/>
  <c r="P151" i="1"/>
  <c r="L152" i="1"/>
  <c r="M152" i="1"/>
  <c r="N152" i="1"/>
  <c r="O152" i="1"/>
  <c r="P152" i="1"/>
  <c r="L153" i="1"/>
  <c r="M153" i="1"/>
  <c r="N153" i="1"/>
  <c r="O153" i="1"/>
  <c r="P153" i="1"/>
  <c r="L154" i="1"/>
  <c r="M154" i="1"/>
  <c r="N154" i="1"/>
  <c r="O154" i="1"/>
  <c r="P154" i="1"/>
  <c r="L155" i="1"/>
  <c r="M155" i="1"/>
  <c r="N155" i="1"/>
  <c r="O155" i="1"/>
  <c r="P155" i="1"/>
  <c r="L156" i="1"/>
  <c r="M156" i="1"/>
  <c r="N156" i="1"/>
  <c r="O156" i="1"/>
  <c r="P156" i="1"/>
  <c r="L157" i="1"/>
  <c r="M157" i="1"/>
  <c r="N157" i="1"/>
  <c r="O157" i="1"/>
  <c r="P157" i="1"/>
  <c r="L158" i="1"/>
  <c r="M158" i="1"/>
  <c r="N158" i="1"/>
  <c r="O158" i="1"/>
  <c r="P158" i="1"/>
  <c r="L159" i="1"/>
  <c r="M159" i="1"/>
  <c r="N159" i="1"/>
  <c r="O159" i="1"/>
  <c r="P159" i="1"/>
  <c r="L160" i="1"/>
  <c r="M160" i="1"/>
  <c r="N160" i="1"/>
  <c r="O160" i="1"/>
  <c r="P160" i="1"/>
  <c r="L161" i="1"/>
  <c r="M161" i="1"/>
  <c r="N161" i="1"/>
  <c r="O161" i="1"/>
  <c r="P161" i="1"/>
  <c r="L162" i="1"/>
  <c r="M162" i="1"/>
  <c r="N162" i="1"/>
  <c r="O162" i="1"/>
  <c r="P162" i="1"/>
  <c r="L163" i="1"/>
  <c r="M163" i="1"/>
  <c r="N163" i="1"/>
  <c r="O163" i="1"/>
  <c r="P163" i="1"/>
  <c r="L164" i="1"/>
  <c r="M164" i="1"/>
  <c r="N164" i="1"/>
  <c r="O164" i="1"/>
  <c r="P164" i="1"/>
  <c r="L165" i="1"/>
  <c r="M165" i="1"/>
  <c r="N165" i="1"/>
  <c r="O165" i="1"/>
  <c r="P165" i="1"/>
  <c r="L166" i="1"/>
  <c r="M166" i="1"/>
  <c r="N166" i="1"/>
  <c r="O166" i="1"/>
  <c r="P166" i="1"/>
  <c r="L167" i="1"/>
  <c r="M167" i="1"/>
  <c r="N167" i="1"/>
  <c r="O167" i="1"/>
  <c r="P167" i="1"/>
  <c r="L168" i="1"/>
  <c r="M168" i="1"/>
  <c r="N168" i="1"/>
  <c r="O168" i="1"/>
  <c r="P168" i="1"/>
  <c r="L169" i="1"/>
  <c r="M169" i="1"/>
  <c r="N169" i="1"/>
  <c r="O169" i="1"/>
  <c r="P169" i="1"/>
  <c r="L170" i="1"/>
  <c r="M170" i="1"/>
  <c r="N170" i="1"/>
  <c r="O170" i="1"/>
  <c r="P170" i="1"/>
  <c r="L171" i="1"/>
  <c r="M171" i="1"/>
  <c r="N171" i="1"/>
  <c r="O171" i="1"/>
  <c r="P171" i="1"/>
  <c r="L172" i="1"/>
  <c r="M172" i="1"/>
  <c r="N172" i="1"/>
  <c r="O172" i="1"/>
  <c r="P172" i="1"/>
  <c r="L173" i="1"/>
  <c r="M173" i="1"/>
  <c r="N173" i="1"/>
  <c r="O173" i="1"/>
  <c r="P173" i="1"/>
  <c r="L174" i="1"/>
  <c r="M174" i="1"/>
  <c r="N174" i="1"/>
  <c r="O174" i="1"/>
  <c r="P174" i="1"/>
  <c r="L175" i="1"/>
  <c r="M175" i="1"/>
  <c r="N175" i="1"/>
  <c r="O175" i="1"/>
  <c r="P175" i="1"/>
  <c r="L176" i="1"/>
  <c r="M176" i="1"/>
  <c r="N176" i="1"/>
  <c r="O176" i="1"/>
  <c r="P176" i="1"/>
  <c r="L177" i="1"/>
  <c r="M177" i="1"/>
  <c r="N177" i="1"/>
  <c r="O177" i="1"/>
  <c r="P177" i="1"/>
  <c r="L178" i="1"/>
  <c r="M178" i="1"/>
  <c r="N178" i="1"/>
  <c r="O178" i="1"/>
  <c r="P178" i="1"/>
  <c r="L179" i="1"/>
  <c r="M179" i="1"/>
  <c r="N179" i="1"/>
  <c r="O179" i="1"/>
  <c r="P179" i="1"/>
  <c r="L180" i="1"/>
  <c r="M180" i="1"/>
  <c r="N180" i="1"/>
  <c r="O180" i="1"/>
  <c r="P180" i="1"/>
  <c r="L181" i="1"/>
  <c r="M181" i="1"/>
  <c r="N181" i="1"/>
  <c r="O181" i="1"/>
  <c r="P181" i="1"/>
  <c r="L182" i="1"/>
  <c r="M182" i="1"/>
  <c r="N182" i="1"/>
  <c r="O182" i="1"/>
  <c r="P182" i="1"/>
  <c r="L184" i="1"/>
  <c r="M184" i="1"/>
  <c r="N184" i="1"/>
  <c r="O184" i="1"/>
  <c r="P184" i="1"/>
  <c r="L185" i="1"/>
  <c r="M185" i="1"/>
  <c r="N185" i="1"/>
  <c r="O185" i="1"/>
  <c r="P185" i="1"/>
  <c r="L186" i="1"/>
  <c r="M186" i="1"/>
  <c r="N186" i="1"/>
  <c r="O186" i="1"/>
  <c r="P186" i="1"/>
  <c r="L187" i="1"/>
  <c r="M187" i="1"/>
  <c r="N187" i="1"/>
  <c r="O187" i="1"/>
  <c r="P187" i="1"/>
  <c r="L188" i="1"/>
  <c r="M188" i="1"/>
  <c r="N188" i="1"/>
  <c r="O188" i="1"/>
  <c r="P188" i="1"/>
  <c r="L189" i="1"/>
  <c r="M189" i="1"/>
  <c r="N189" i="1"/>
  <c r="O189" i="1"/>
  <c r="P189" i="1"/>
  <c r="L190" i="1"/>
  <c r="M190" i="1"/>
  <c r="N190" i="1"/>
  <c r="O190" i="1"/>
  <c r="P190" i="1"/>
  <c r="L191" i="1"/>
  <c r="M191" i="1"/>
  <c r="N191" i="1"/>
  <c r="O191" i="1"/>
  <c r="P191" i="1"/>
  <c r="L192" i="1"/>
  <c r="M192" i="1"/>
  <c r="N192" i="1"/>
  <c r="O192" i="1"/>
  <c r="P192" i="1"/>
  <c r="L193" i="1"/>
  <c r="M193" i="1"/>
  <c r="N193" i="1"/>
  <c r="O193" i="1"/>
  <c r="P193" i="1"/>
  <c r="L194" i="1"/>
  <c r="M194" i="1"/>
  <c r="N194" i="1"/>
  <c r="O194" i="1"/>
  <c r="P194" i="1"/>
  <c r="L195" i="1"/>
  <c r="M195" i="1"/>
  <c r="N195" i="1"/>
  <c r="O195" i="1"/>
  <c r="P195" i="1"/>
  <c r="L196" i="1"/>
  <c r="M196" i="1"/>
  <c r="N196" i="1"/>
  <c r="O196" i="1"/>
  <c r="P196" i="1"/>
  <c r="L197" i="1"/>
  <c r="M197" i="1"/>
  <c r="N197" i="1"/>
  <c r="O197" i="1"/>
  <c r="P197" i="1"/>
  <c r="L198" i="1"/>
  <c r="M198" i="1"/>
  <c r="N198" i="1"/>
  <c r="O198" i="1"/>
  <c r="P198" i="1"/>
  <c r="L199" i="1"/>
  <c r="M199" i="1"/>
  <c r="N199" i="1"/>
  <c r="O199" i="1"/>
  <c r="P199" i="1"/>
  <c r="L200" i="1"/>
  <c r="M200" i="1"/>
  <c r="N200" i="1"/>
  <c r="O200" i="1"/>
  <c r="P200" i="1"/>
  <c r="L201" i="1"/>
  <c r="M201" i="1"/>
  <c r="N201" i="1"/>
  <c r="O201" i="1"/>
  <c r="P201" i="1"/>
  <c r="L202" i="1"/>
  <c r="M202" i="1"/>
  <c r="N202" i="1"/>
  <c r="O202" i="1"/>
  <c r="P202" i="1"/>
  <c r="L203" i="1"/>
  <c r="M203" i="1"/>
  <c r="N203" i="1"/>
  <c r="O203" i="1"/>
  <c r="P203" i="1"/>
  <c r="L204" i="1"/>
  <c r="M204" i="1"/>
  <c r="N204" i="1"/>
  <c r="O204" i="1"/>
  <c r="P204" i="1"/>
  <c r="L205" i="1"/>
  <c r="M205" i="1"/>
  <c r="N205" i="1"/>
  <c r="O205" i="1"/>
  <c r="P205" i="1"/>
  <c r="L206" i="1"/>
  <c r="M206" i="1"/>
  <c r="N206" i="1"/>
  <c r="O206" i="1"/>
  <c r="P206" i="1"/>
  <c r="L207" i="1"/>
  <c r="M207" i="1"/>
  <c r="N207" i="1"/>
  <c r="O207" i="1"/>
  <c r="P207" i="1"/>
  <c r="L208" i="1"/>
  <c r="M208" i="1"/>
  <c r="N208" i="1"/>
  <c r="O208" i="1"/>
  <c r="P208" i="1"/>
  <c r="L209" i="1"/>
  <c r="M209" i="1"/>
  <c r="N209" i="1"/>
  <c r="O209" i="1"/>
  <c r="P209" i="1"/>
  <c r="L210" i="1"/>
  <c r="M210" i="1"/>
  <c r="N210" i="1"/>
  <c r="O210" i="1"/>
  <c r="P210" i="1"/>
  <c r="L211" i="1"/>
  <c r="M211" i="1"/>
  <c r="N211" i="1"/>
  <c r="O211" i="1"/>
  <c r="P211" i="1"/>
  <c r="L212" i="1"/>
  <c r="M212" i="1"/>
  <c r="N212" i="1"/>
  <c r="O212" i="1"/>
  <c r="P212" i="1"/>
  <c r="L213" i="1"/>
  <c r="M213" i="1"/>
  <c r="N213" i="1"/>
  <c r="O213" i="1"/>
  <c r="P213" i="1"/>
  <c r="L214" i="1"/>
  <c r="M214" i="1"/>
  <c r="N214" i="1"/>
  <c r="O214" i="1"/>
  <c r="P214" i="1"/>
  <c r="L215" i="1"/>
  <c r="M215" i="1"/>
  <c r="N215" i="1"/>
  <c r="O215" i="1"/>
  <c r="P215" i="1"/>
  <c r="L216" i="1"/>
  <c r="M216" i="1"/>
  <c r="N216" i="1"/>
  <c r="O216" i="1"/>
  <c r="P216" i="1"/>
  <c r="L217" i="1"/>
  <c r="M217" i="1"/>
  <c r="N217" i="1"/>
  <c r="O217" i="1"/>
  <c r="P217" i="1"/>
  <c r="L218" i="1"/>
  <c r="M218" i="1"/>
  <c r="N218" i="1"/>
  <c r="O218" i="1"/>
  <c r="P218" i="1"/>
  <c r="L219" i="1"/>
  <c r="M219" i="1"/>
  <c r="N219" i="1"/>
  <c r="O219" i="1"/>
  <c r="P219" i="1"/>
  <c r="L220" i="1"/>
  <c r="M220" i="1"/>
  <c r="N220" i="1"/>
  <c r="O220" i="1"/>
  <c r="P220" i="1"/>
  <c r="L221" i="1"/>
  <c r="M221" i="1"/>
  <c r="N221" i="1"/>
  <c r="O221" i="1"/>
  <c r="P221" i="1"/>
  <c r="L222" i="1"/>
  <c r="M222" i="1"/>
  <c r="N222" i="1"/>
  <c r="O222" i="1"/>
  <c r="P222" i="1"/>
  <c r="L223" i="1"/>
  <c r="M223" i="1"/>
  <c r="N223" i="1"/>
  <c r="O223" i="1"/>
  <c r="P223" i="1"/>
  <c r="L224" i="1"/>
  <c r="M224" i="1"/>
  <c r="N224" i="1"/>
  <c r="O224" i="1"/>
  <c r="P224" i="1"/>
  <c r="L225" i="1"/>
  <c r="M225" i="1"/>
  <c r="N225" i="1"/>
  <c r="O225" i="1"/>
  <c r="P225" i="1"/>
  <c r="L226" i="1"/>
  <c r="M226" i="1"/>
  <c r="N226" i="1"/>
  <c r="O226" i="1"/>
  <c r="P226" i="1"/>
  <c r="L227" i="1"/>
  <c r="M227" i="1"/>
  <c r="N227" i="1"/>
  <c r="O227" i="1"/>
  <c r="P227" i="1"/>
  <c r="L228" i="1"/>
  <c r="M228" i="1"/>
  <c r="N228" i="1"/>
  <c r="O228" i="1"/>
  <c r="P228" i="1"/>
  <c r="L229" i="1"/>
  <c r="M229" i="1"/>
  <c r="N229" i="1"/>
  <c r="O229" i="1"/>
  <c r="P229" i="1"/>
  <c r="L230" i="1"/>
  <c r="M230" i="1"/>
  <c r="N230" i="1"/>
  <c r="O230" i="1"/>
  <c r="P230" i="1"/>
  <c r="L231" i="1"/>
  <c r="M231" i="1"/>
  <c r="N231" i="1"/>
  <c r="O231" i="1"/>
  <c r="P231" i="1"/>
  <c r="L232" i="1"/>
  <c r="M232" i="1"/>
  <c r="N232" i="1"/>
  <c r="O232" i="1"/>
  <c r="P232" i="1"/>
  <c r="L233" i="1"/>
  <c r="M233" i="1"/>
  <c r="N233" i="1"/>
  <c r="O233" i="1"/>
  <c r="P233" i="1"/>
  <c r="L234" i="1"/>
  <c r="M234" i="1"/>
  <c r="N234" i="1"/>
  <c r="O234" i="1"/>
  <c r="P234" i="1"/>
  <c r="L235" i="1"/>
  <c r="M235" i="1"/>
  <c r="N235" i="1"/>
  <c r="O235" i="1"/>
  <c r="P235" i="1"/>
  <c r="L236" i="1"/>
  <c r="M236" i="1"/>
  <c r="N236" i="1"/>
  <c r="O236" i="1"/>
  <c r="P236" i="1"/>
  <c r="L237" i="1"/>
  <c r="M237" i="1"/>
  <c r="N237" i="1"/>
  <c r="O237" i="1"/>
  <c r="P237" i="1"/>
  <c r="L238" i="1"/>
  <c r="M238" i="1"/>
  <c r="N238" i="1"/>
  <c r="O238" i="1"/>
  <c r="P238" i="1"/>
  <c r="L239" i="1"/>
  <c r="M239" i="1"/>
  <c r="N239" i="1"/>
  <c r="O239" i="1"/>
  <c r="P239" i="1"/>
  <c r="L240" i="1"/>
  <c r="M240" i="1"/>
  <c r="N240" i="1"/>
  <c r="O240" i="1"/>
  <c r="P240" i="1"/>
  <c r="L241" i="1"/>
  <c r="M241" i="1"/>
  <c r="N241" i="1"/>
  <c r="O241" i="1"/>
  <c r="P241" i="1"/>
  <c r="L242" i="1"/>
  <c r="M242" i="1"/>
  <c r="N242" i="1"/>
  <c r="O242" i="1"/>
  <c r="P242" i="1"/>
  <c r="L243" i="1"/>
  <c r="M243" i="1"/>
  <c r="N243" i="1"/>
  <c r="O243" i="1"/>
  <c r="P243" i="1"/>
  <c r="L244" i="1"/>
  <c r="M244" i="1"/>
  <c r="N244" i="1"/>
  <c r="O244" i="1"/>
  <c r="P244" i="1"/>
  <c r="L245" i="1"/>
  <c r="M245" i="1"/>
  <c r="N245" i="1"/>
  <c r="O245" i="1"/>
  <c r="P245" i="1"/>
  <c r="L246" i="1"/>
  <c r="M246" i="1"/>
  <c r="N246" i="1"/>
  <c r="O246" i="1"/>
  <c r="P246" i="1"/>
  <c r="L247" i="1"/>
  <c r="M247" i="1"/>
  <c r="N247" i="1"/>
  <c r="O247" i="1"/>
  <c r="P247" i="1"/>
  <c r="L248" i="1"/>
  <c r="M248" i="1"/>
  <c r="N248" i="1"/>
  <c r="O248" i="1"/>
  <c r="P248" i="1"/>
  <c r="L249" i="1"/>
  <c r="M249" i="1"/>
  <c r="N249" i="1"/>
  <c r="O249" i="1"/>
  <c r="P249" i="1"/>
  <c r="L250" i="1"/>
  <c r="M250" i="1"/>
  <c r="N250" i="1"/>
  <c r="O250" i="1"/>
  <c r="P250" i="1"/>
  <c r="L251" i="1"/>
  <c r="M251" i="1"/>
  <c r="N251" i="1"/>
  <c r="O251" i="1"/>
  <c r="P251" i="1"/>
  <c r="L252" i="1"/>
  <c r="M252" i="1"/>
  <c r="N252" i="1"/>
  <c r="O252" i="1"/>
  <c r="P252" i="1"/>
  <c r="L253" i="1"/>
  <c r="M253" i="1"/>
  <c r="N253" i="1"/>
  <c r="O253" i="1"/>
  <c r="P253" i="1"/>
  <c r="L254" i="1"/>
  <c r="M254" i="1"/>
  <c r="N254" i="1"/>
  <c r="O254" i="1"/>
  <c r="P254" i="1"/>
  <c r="L255" i="1"/>
  <c r="M255" i="1"/>
  <c r="N255" i="1"/>
  <c r="O255" i="1"/>
  <c r="P255" i="1"/>
  <c r="L256" i="1"/>
  <c r="M256" i="1"/>
  <c r="N256" i="1"/>
  <c r="O256" i="1"/>
  <c r="P256" i="1"/>
  <c r="L257" i="1"/>
  <c r="M257" i="1"/>
  <c r="N257" i="1"/>
  <c r="O257" i="1"/>
  <c r="P257" i="1"/>
  <c r="L258" i="1"/>
  <c r="M258" i="1"/>
  <c r="N258" i="1"/>
  <c r="O258" i="1"/>
  <c r="P258" i="1"/>
  <c r="L259" i="1"/>
  <c r="M259" i="1"/>
  <c r="N259" i="1"/>
  <c r="O259" i="1"/>
  <c r="P259" i="1"/>
  <c r="L260" i="1"/>
  <c r="M260" i="1"/>
  <c r="N260" i="1"/>
  <c r="O260" i="1"/>
  <c r="P260" i="1"/>
  <c r="L261" i="1"/>
  <c r="M261" i="1"/>
  <c r="N261" i="1"/>
  <c r="O261" i="1"/>
  <c r="P261" i="1"/>
  <c r="L262" i="1"/>
  <c r="M262" i="1"/>
  <c r="N262" i="1"/>
  <c r="O262" i="1"/>
  <c r="P262" i="1"/>
  <c r="L263" i="1"/>
  <c r="M263" i="1"/>
  <c r="N263" i="1"/>
  <c r="O263" i="1"/>
  <c r="P263" i="1"/>
  <c r="L264" i="1"/>
  <c r="M264" i="1"/>
  <c r="N264" i="1"/>
  <c r="O264" i="1"/>
  <c r="P264" i="1"/>
  <c r="L265" i="1"/>
  <c r="M265" i="1"/>
  <c r="N265" i="1"/>
  <c r="O265" i="1"/>
  <c r="P265" i="1"/>
  <c r="L266" i="1"/>
  <c r="M266" i="1"/>
  <c r="N266" i="1"/>
  <c r="O266" i="1"/>
  <c r="P266" i="1"/>
  <c r="L267" i="1"/>
  <c r="M267" i="1"/>
  <c r="N267" i="1"/>
  <c r="O267" i="1"/>
  <c r="P267" i="1"/>
  <c r="L268" i="1"/>
  <c r="M268" i="1"/>
  <c r="N268" i="1"/>
  <c r="O268" i="1"/>
  <c r="P268" i="1"/>
  <c r="L269" i="1"/>
  <c r="M269" i="1"/>
  <c r="N269" i="1"/>
  <c r="O269" i="1"/>
  <c r="P269" i="1"/>
  <c r="L270" i="1"/>
  <c r="M270" i="1"/>
  <c r="N270" i="1"/>
  <c r="O270" i="1"/>
  <c r="P270" i="1"/>
  <c r="L271" i="1"/>
  <c r="M271" i="1"/>
  <c r="N271" i="1"/>
  <c r="O271" i="1"/>
  <c r="P271" i="1"/>
  <c r="L272" i="1"/>
  <c r="M272" i="1"/>
  <c r="N272" i="1"/>
  <c r="O272" i="1"/>
  <c r="P272" i="1"/>
  <c r="L273" i="1"/>
  <c r="M273" i="1"/>
  <c r="N273" i="1"/>
  <c r="O273" i="1"/>
  <c r="P273" i="1"/>
  <c r="L275" i="1"/>
  <c r="M275" i="1"/>
  <c r="N275" i="1"/>
  <c r="O275" i="1"/>
  <c r="P275" i="1"/>
  <c r="L276" i="1"/>
  <c r="M276" i="1"/>
  <c r="N276" i="1"/>
  <c r="O276" i="1"/>
  <c r="P276" i="1"/>
  <c r="L277" i="1"/>
  <c r="M277" i="1"/>
  <c r="N277" i="1"/>
  <c r="O277" i="1"/>
  <c r="P277" i="1"/>
  <c r="L278" i="1"/>
  <c r="M278" i="1"/>
  <c r="N278" i="1"/>
  <c r="O278" i="1"/>
  <c r="P278" i="1"/>
  <c r="L279" i="1"/>
  <c r="M279" i="1"/>
  <c r="N279" i="1"/>
  <c r="O279" i="1"/>
  <c r="P279" i="1"/>
  <c r="L280" i="1"/>
  <c r="M280" i="1"/>
  <c r="N280" i="1"/>
  <c r="O280" i="1"/>
  <c r="P280" i="1"/>
  <c r="L281" i="1"/>
  <c r="M281" i="1"/>
  <c r="N281" i="1"/>
  <c r="O281" i="1"/>
  <c r="P281" i="1"/>
  <c r="L282" i="1"/>
  <c r="M282" i="1"/>
  <c r="N282" i="1"/>
  <c r="O282" i="1"/>
  <c r="P282" i="1"/>
  <c r="L283" i="1"/>
  <c r="M283" i="1"/>
  <c r="N283" i="1"/>
  <c r="O283" i="1"/>
  <c r="P283" i="1"/>
  <c r="L284" i="1"/>
  <c r="M284" i="1"/>
  <c r="N284" i="1"/>
  <c r="O284" i="1"/>
  <c r="P284" i="1"/>
  <c r="L285" i="1"/>
  <c r="M285" i="1"/>
  <c r="N285" i="1"/>
  <c r="O285" i="1"/>
  <c r="P285" i="1"/>
  <c r="L286" i="1"/>
  <c r="M286" i="1"/>
  <c r="N286" i="1"/>
  <c r="O286" i="1"/>
  <c r="P286" i="1"/>
  <c r="L287" i="1"/>
  <c r="M287" i="1"/>
  <c r="N287" i="1"/>
  <c r="O287" i="1"/>
  <c r="P287" i="1"/>
  <c r="L288" i="1"/>
  <c r="M288" i="1"/>
  <c r="N288" i="1"/>
  <c r="O288" i="1"/>
  <c r="P288" i="1"/>
  <c r="L289" i="1"/>
  <c r="M289" i="1"/>
  <c r="N289" i="1"/>
  <c r="O289" i="1"/>
  <c r="P289" i="1"/>
  <c r="L290" i="1"/>
  <c r="M290" i="1"/>
  <c r="N290" i="1"/>
  <c r="O290" i="1"/>
  <c r="P290" i="1"/>
  <c r="L291" i="1"/>
  <c r="M291" i="1"/>
  <c r="N291" i="1"/>
  <c r="O291" i="1"/>
  <c r="P291" i="1"/>
  <c r="L292" i="1"/>
  <c r="M292" i="1"/>
  <c r="N292" i="1"/>
  <c r="O292" i="1"/>
  <c r="P292" i="1"/>
  <c r="L293" i="1"/>
  <c r="M293" i="1"/>
  <c r="N293" i="1"/>
  <c r="O293" i="1"/>
  <c r="P293" i="1"/>
  <c r="L294" i="1"/>
  <c r="M294" i="1"/>
  <c r="N294" i="1"/>
  <c r="O294" i="1"/>
  <c r="P294" i="1"/>
  <c r="L295" i="1"/>
  <c r="M295" i="1"/>
  <c r="N295" i="1"/>
  <c r="O295" i="1"/>
  <c r="P295" i="1"/>
  <c r="L296" i="1"/>
  <c r="M296" i="1"/>
  <c r="N296" i="1"/>
  <c r="O296" i="1"/>
  <c r="P296" i="1"/>
  <c r="L297" i="1"/>
  <c r="M297" i="1"/>
  <c r="N297" i="1"/>
  <c r="O297" i="1"/>
  <c r="P297" i="1"/>
  <c r="L298" i="1"/>
  <c r="M298" i="1"/>
  <c r="N298" i="1"/>
  <c r="O298" i="1"/>
  <c r="P298" i="1"/>
  <c r="L299" i="1"/>
  <c r="M299" i="1"/>
  <c r="N299" i="1"/>
  <c r="O299" i="1"/>
  <c r="P299" i="1"/>
  <c r="L300" i="1"/>
  <c r="M300" i="1"/>
  <c r="N300" i="1"/>
  <c r="O300" i="1"/>
  <c r="P300" i="1"/>
  <c r="L301" i="1"/>
  <c r="M301" i="1"/>
  <c r="N301" i="1"/>
  <c r="O301" i="1"/>
  <c r="P301" i="1"/>
  <c r="L302" i="1"/>
  <c r="M302" i="1"/>
  <c r="N302" i="1"/>
  <c r="O302" i="1"/>
  <c r="P302" i="1"/>
  <c r="L303" i="1"/>
  <c r="M303" i="1"/>
  <c r="N303" i="1"/>
  <c r="O303" i="1"/>
  <c r="P303" i="1"/>
  <c r="L304" i="1"/>
  <c r="M304" i="1"/>
  <c r="N304" i="1"/>
  <c r="O304" i="1"/>
  <c r="P304" i="1"/>
  <c r="L305" i="1"/>
  <c r="T305" i="1" s="1"/>
  <c r="M305" i="1"/>
  <c r="N305" i="1"/>
  <c r="O305" i="1"/>
  <c r="P305" i="1"/>
  <c r="L306" i="1"/>
  <c r="M306" i="1"/>
  <c r="N306" i="1"/>
  <c r="O306" i="1"/>
  <c r="P306" i="1"/>
  <c r="L307" i="1"/>
  <c r="M307" i="1"/>
  <c r="N307" i="1"/>
  <c r="O307" i="1"/>
  <c r="P307" i="1"/>
  <c r="L308" i="1"/>
  <c r="M308" i="1"/>
  <c r="N308" i="1"/>
  <c r="O308" i="1"/>
  <c r="P308" i="1"/>
  <c r="L309" i="1"/>
  <c r="M309" i="1"/>
  <c r="N309" i="1"/>
  <c r="O309" i="1"/>
  <c r="P309" i="1"/>
  <c r="L310" i="1"/>
  <c r="M310" i="1"/>
  <c r="N310" i="1"/>
  <c r="O310" i="1"/>
  <c r="P310" i="1"/>
  <c r="L311" i="1"/>
  <c r="M311" i="1"/>
  <c r="N311" i="1"/>
  <c r="O311" i="1"/>
  <c r="P311" i="1"/>
  <c r="L312" i="1"/>
  <c r="M312" i="1"/>
  <c r="N312" i="1"/>
  <c r="O312" i="1"/>
  <c r="P312" i="1"/>
  <c r="L313" i="1"/>
  <c r="M313" i="1"/>
  <c r="N313" i="1"/>
  <c r="O313" i="1"/>
  <c r="P313" i="1"/>
  <c r="L314" i="1"/>
  <c r="M314" i="1"/>
  <c r="N314" i="1"/>
  <c r="O314" i="1"/>
  <c r="P314" i="1"/>
  <c r="L315" i="1"/>
  <c r="M315" i="1"/>
  <c r="N315" i="1"/>
  <c r="O315" i="1"/>
  <c r="P315" i="1"/>
  <c r="L316" i="1"/>
  <c r="M316" i="1"/>
  <c r="N316" i="1"/>
  <c r="O316" i="1"/>
  <c r="P316" i="1"/>
  <c r="L317" i="1"/>
  <c r="M317" i="1"/>
  <c r="N317" i="1"/>
  <c r="O317" i="1"/>
  <c r="P317" i="1"/>
  <c r="L318" i="1"/>
  <c r="M318" i="1"/>
  <c r="N318" i="1"/>
  <c r="O318" i="1"/>
  <c r="P318" i="1"/>
  <c r="L319" i="1"/>
  <c r="M319" i="1"/>
  <c r="N319" i="1"/>
  <c r="O319" i="1"/>
  <c r="P319" i="1"/>
  <c r="L320" i="1"/>
  <c r="M320" i="1"/>
  <c r="N320" i="1"/>
  <c r="O320" i="1"/>
  <c r="P320" i="1"/>
  <c r="L321" i="1"/>
  <c r="M321" i="1"/>
  <c r="N321" i="1"/>
  <c r="O321" i="1"/>
  <c r="P321" i="1"/>
  <c r="L322" i="1"/>
  <c r="M322" i="1"/>
  <c r="N322" i="1"/>
  <c r="O322" i="1"/>
  <c r="P322" i="1"/>
  <c r="L323" i="1"/>
  <c r="M323" i="1"/>
  <c r="N323" i="1"/>
  <c r="O323" i="1"/>
  <c r="P323" i="1"/>
  <c r="L324" i="1"/>
  <c r="M324" i="1"/>
  <c r="N324" i="1"/>
  <c r="O324" i="1"/>
  <c r="P324" i="1"/>
  <c r="L325" i="1"/>
  <c r="M325" i="1"/>
  <c r="N325" i="1"/>
  <c r="O325" i="1"/>
  <c r="P325" i="1"/>
  <c r="L326" i="1"/>
  <c r="M326" i="1"/>
  <c r="N326" i="1"/>
  <c r="O326" i="1"/>
  <c r="P326" i="1"/>
  <c r="L327" i="1"/>
  <c r="M327" i="1"/>
  <c r="N327" i="1"/>
  <c r="O327" i="1"/>
  <c r="P327" i="1"/>
  <c r="L328" i="1"/>
  <c r="M328" i="1"/>
  <c r="N328" i="1"/>
  <c r="O328" i="1"/>
  <c r="P328" i="1"/>
  <c r="L329" i="1"/>
  <c r="M329" i="1"/>
  <c r="N329" i="1"/>
  <c r="O329" i="1"/>
  <c r="P329" i="1"/>
  <c r="L330" i="1"/>
  <c r="M330" i="1"/>
  <c r="N330" i="1"/>
  <c r="O330" i="1"/>
  <c r="P330" i="1"/>
  <c r="L331" i="1"/>
  <c r="M331" i="1"/>
  <c r="N331" i="1"/>
  <c r="O331" i="1"/>
  <c r="P331" i="1"/>
  <c r="L332" i="1"/>
  <c r="M332" i="1"/>
  <c r="N332" i="1"/>
  <c r="O332" i="1"/>
  <c r="P332" i="1"/>
  <c r="L333" i="1"/>
  <c r="T333" i="1" s="1"/>
  <c r="M333" i="1"/>
  <c r="N333" i="1"/>
  <c r="O333" i="1"/>
  <c r="P333" i="1"/>
  <c r="L334" i="1"/>
  <c r="M334" i="1"/>
  <c r="N334" i="1"/>
  <c r="O334" i="1"/>
  <c r="P334" i="1"/>
  <c r="L335" i="1"/>
  <c r="M335" i="1"/>
  <c r="N335" i="1"/>
  <c r="O335" i="1"/>
  <c r="P335" i="1"/>
  <c r="L336" i="1"/>
  <c r="M336" i="1"/>
  <c r="N336" i="1"/>
  <c r="O336" i="1"/>
  <c r="P336" i="1"/>
  <c r="L337" i="1"/>
  <c r="M337" i="1"/>
  <c r="N337" i="1"/>
  <c r="O337" i="1"/>
  <c r="P337" i="1"/>
  <c r="L338" i="1"/>
  <c r="M338" i="1"/>
  <c r="N338" i="1"/>
  <c r="O338" i="1"/>
  <c r="P338" i="1"/>
  <c r="L339" i="1"/>
  <c r="M339" i="1"/>
  <c r="N339" i="1"/>
  <c r="O339" i="1"/>
  <c r="P339" i="1"/>
  <c r="L340" i="1"/>
  <c r="M340" i="1"/>
  <c r="N340" i="1"/>
  <c r="O340" i="1"/>
  <c r="P340" i="1"/>
  <c r="L341" i="1"/>
  <c r="M341" i="1"/>
  <c r="N341" i="1"/>
  <c r="O341" i="1"/>
  <c r="P341" i="1"/>
  <c r="L342" i="1"/>
  <c r="M342" i="1"/>
  <c r="N342" i="1"/>
  <c r="O342" i="1"/>
  <c r="P342" i="1"/>
  <c r="L343" i="1"/>
  <c r="M343" i="1"/>
  <c r="N343" i="1"/>
  <c r="O343" i="1"/>
  <c r="P343" i="1"/>
  <c r="L344" i="1"/>
  <c r="M344" i="1"/>
  <c r="N344" i="1"/>
  <c r="O344" i="1"/>
  <c r="P344" i="1"/>
  <c r="L345" i="1"/>
  <c r="M345" i="1"/>
  <c r="N345" i="1"/>
  <c r="O345" i="1"/>
  <c r="P345" i="1"/>
  <c r="L346" i="1"/>
  <c r="M346" i="1"/>
  <c r="N346" i="1"/>
  <c r="O346" i="1"/>
  <c r="P346" i="1"/>
  <c r="L347" i="1"/>
  <c r="M347" i="1"/>
  <c r="N347" i="1"/>
  <c r="O347" i="1"/>
  <c r="P347" i="1"/>
  <c r="L348" i="1"/>
  <c r="M348" i="1"/>
  <c r="N348" i="1"/>
  <c r="O348" i="1"/>
  <c r="P348" i="1"/>
  <c r="L349" i="1"/>
  <c r="M349" i="1"/>
  <c r="N349" i="1"/>
  <c r="O349" i="1"/>
  <c r="P349" i="1"/>
  <c r="L350" i="1"/>
  <c r="M350" i="1"/>
  <c r="N350" i="1"/>
  <c r="O350" i="1"/>
  <c r="P350" i="1"/>
  <c r="L351" i="1"/>
  <c r="M351" i="1"/>
  <c r="N351" i="1"/>
  <c r="O351" i="1"/>
  <c r="P351" i="1"/>
  <c r="L352" i="1"/>
  <c r="M352" i="1"/>
  <c r="N352" i="1"/>
  <c r="O352" i="1"/>
  <c r="P352" i="1"/>
  <c r="L353" i="1"/>
  <c r="M353" i="1"/>
  <c r="N353" i="1"/>
  <c r="O353" i="1"/>
  <c r="P353" i="1"/>
  <c r="L354" i="1"/>
  <c r="M354" i="1"/>
  <c r="N354" i="1"/>
  <c r="O354" i="1"/>
  <c r="P354" i="1"/>
  <c r="L355" i="1"/>
  <c r="M355" i="1"/>
  <c r="N355" i="1"/>
  <c r="O355" i="1"/>
  <c r="P355" i="1"/>
  <c r="L356" i="1"/>
  <c r="M356" i="1"/>
  <c r="N356" i="1"/>
  <c r="O356" i="1"/>
  <c r="P356" i="1"/>
  <c r="L357" i="1"/>
  <c r="M357" i="1"/>
  <c r="N357" i="1"/>
  <c r="O357" i="1"/>
  <c r="P357" i="1"/>
  <c r="L358" i="1"/>
  <c r="M358" i="1"/>
  <c r="N358" i="1"/>
  <c r="O358" i="1"/>
  <c r="P358" i="1"/>
  <c r="L359" i="1"/>
  <c r="M359" i="1"/>
  <c r="N359" i="1"/>
  <c r="O359" i="1"/>
  <c r="P359" i="1"/>
  <c r="L360" i="1"/>
  <c r="M360" i="1"/>
  <c r="N360" i="1"/>
  <c r="O360" i="1"/>
  <c r="P360" i="1"/>
  <c r="L361" i="1"/>
  <c r="M361" i="1"/>
  <c r="N361" i="1"/>
  <c r="O361" i="1"/>
  <c r="P361" i="1"/>
  <c r="L362" i="1"/>
  <c r="M362" i="1"/>
  <c r="N362" i="1"/>
  <c r="O362" i="1"/>
  <c r="P362" i="1"/>
  <c r="L363" i="1"/>
  <c r="M363" i="1"/>
  <c r="N363" i="1"/>
  <c r="O363" i="1"/>
  <c r="P363" i="1"/>
  <c r="L364" i="1"/>
  <c r="M364" i="1"/>
  <c r="N364" i="1"/>
  <c r="O364" i="1"/>
  <c r="P364" i="1"/>
  <c r="L365" i="1"/>
  <c r="M365" i="1"/>
  <c r="N365" i="1"/>
  <c r="O365" i="1"/>
  <c r="P365" i="1"/>
  <c r="L366" i="1"/>
  <c r="M366" i="1"/>
  <c r="N366" i="1"/>
  <c r="O366" i="1"/>
  <c r="P366" i="1"/>
  <c r="L367" i="1"/>
  <c r="M367" i="1"/>
  <c r="N367" i="1"/>
  <c r="O367" i="1"/>
  <c r="P367" i="1"/>
  <c r="L368" i="1"/>
  <c r="M368" i="1"/>
  <c r="N368" i="1"/>
  <c r="O368" i="1"/>
  <c r="P368" i="1"/>
  <c r="L369" i="1"/>
  <c r="M369" i="1"/>
  <c r="N369" i="1"/>
  <c r="O369" i="1"/>
  <c r="P369" i="1"/>
  <c r="L370" i="1"/>
  <c r="M370" i="1"/>
  <c r="N370" i="1"/>
  <c r="O370" i="1"/>
  <c r="P370" i="1"/>
  <c r="L371" i="1"/>
  <c r="M371" i="1"/>
  <c r="N371" i="1"/>
  <c r="O371" i="1"/>
  <c r="P371" i="1"/>
  <c r="L372" i="1"/>
  <c r="M372" i="1"/>
  <c r="N372" i="1"/>
  <c r="O372" i="1"/>
  <c r="P372" i="1"/>
  <c r="L373" i="1"/>
  <c r="M373" i="1"/>
  <c r="N373" i="1"/>
  <c r="O373" i="1"/>
  <c r="P373" i="1"/>
  <c r="L374" i="1"/>
  <c r="M374" i="1"/>
  <c r="N374" i="1"/>
  <c r="O374" i="1"/>
  <c r="P374" i="1"/>
  <c r="L375" i="1"/>
  <c r="M375" i="1"/>
  <c r="N375" i="1"/>
  <c r="O375" i="1"/>
  <c r="P375" i="1"/>
  <c r="L376" i="1"/>
  <c r="M376" i="1"/>
  <c r="N376" i="1"/>
  <c r="O376" i="1"/>
  <c r="P376" i="1"/>
  <c r="L377" i="1"/>
  <c r="M377" i="1"/>
  <c r="N377" i="1"/>
  <c r="O377" i="1"/>
  <c r="P377" i="1"/>
  <c r="L378" i="1"/>
  <c r="M378" i="1"/>
  <c r="N378" i="1"/>
  <c r="O378" i="1"/>
  <c r="P378" i="1"/>
  <c r="L379" i="1"/>
  <c r="M379" i="1"/>
  <c r="N379" i="1"/>
  <c r="O379" i="1"/>
  <c r="P379" i="1"/>
  <c r="L380" i="1"/>
  <c r="M380" i="1"/>
  <c r="N380" i="1"/>
  <c r="O380" i="1"/>
  <c r="P380" i="1"/>
  <c r="L381" i="1"/>
  <c r="M381" i="1"/>
  <c r="N381" i="1"/>
  <c r="O381" i="1"/>
  <c r="P381" i="1"/>
  <c r="L382" i="1"/>
  <c r="M382" i="1"/>
  <c r="N382" i="1"/>
  <c r="O382" i="1"/>
  <c r="P382" i="1"/>
  <c r="L383" i="1"/>
  <c r="M383" i="1"/>
  <c r="N383" i="1"/>
  <c r="O383" i="1"/>
  <c r="P383" i="1"/>
  <c r="L384" i="1"/>
  <c r="M384" i="1"/>
  <c r="N384" i="1"/>
  <c r="O384" i="1"/>
  <c r="P384" i="1"/>
  <c r="L385" i="1"/>
  <c r="T385" i="1" s="1"/>
  <c r="M385" i="1"/>
  <c r="N385" i="1"/>
  <c r="O385" i="1"/>
  <c r="P385" i="1"/>
  <c r="L386" i="1"/>
  <c r="M386" i="1"/>
  <c r="N386" i="1"/>
  <c r="O386" i="1"/>
  <c r="T386" i="1" s="1"/>
  <c r="P386" i="1"/>
  <c r="L387" i="1"/>
  <c r="M387" i="1"/>
  <c r="N387" i="1"/>
  <c r="O387" i="1"/>
  <c r="P387" i="1"/>
  <c r="L388" i="1"/>
  <c r="M388" i="1"/>
  <c r="N388" i="1"/>
  <c r="O388" i="1"/>
  <c r="P388" i="1"/>
  <c r="L389" i="1"/>
  <c r="M389" i="1"/>
  <c r="N389" i="1"/>
  <c r="O389" i="1"/>
  <c r="P389" i="1"/>
  <c r="L390" i="1"/>
  <c r="M390" i="1"/>
  <c r="N390" i="1"/>
  <c r="O390" i="1"/>
  <c r="P390" i="1"/>
  <c r="L391" i="1"/>
  <c r="M391" i="1"/>
  <c r="N391" i="1"/>
  <c r="O391" i="1"/>
  <c r="P391" i="1"/>
  <c r="L392" i="1"/>
  <c r="M392" i="1"/>
  <c r="N392" i="1"/>
  <c r="O392" i="1"/>
  <c r="P392" i="1"/>
  <c r="L393" i="1"/>
  <c r="M393" i="1"/>
  <c r="N393" i="1"/>
  <c r="O393" i="1"/>
  <c r="P393" i="1"/>
  <c r="L394" i="1"/>
  <c r="M394" i="1"/>
  <c r="N394" i="1"/>
  <c r="O394" i="1"/>
  <c r="P394" i="1"/>
  <c r="L395" i="1"/>
  <c r="M395" i="1"/>
  <c r="N395" i="1"/>
  <c r="O395" i="1"/>
  <c r="P395" i="1"/>
  <c r="L396" i="1"/>
  <c r="M396" i="1"/>
  <c r="N396" i="1"/>
  <c r="O396" i="1"/>
  <c r="P396" i="1"/>
  <c r="L397" i="1"/>
  <c r="M397" i="1"/>
  <c r="N397" i="1"/>
  <c r="O397" i="1"/>
  <c r="P397" i="1"/>
  <c r="L398" i="1"/>
  <c r="M398" i="1"/>
  <c r="N398" i="1"/>
  <c r="O398" i="1"/>
  <c r="P398" i="1"/>
  <c r="L399" i="1"/>
  <c r="M399" i="1"/>
  <c r="N399" i="1"/>
  <c r="O399" i="1"/>
  <c r="P399" i="1"/>
  <c r="L400" i="1"/>
  <c r="M400" i="1"/>
  <c r="N400" i="1"/>
  <c r="O400" i="1"/>
  <c r="P400" i="1"/>
  <c r="L402" i="1"/>
  <c r="M402" i="1"/>
  <c r="N402" i="1"/>
  <c r="O402" i="1"/>
  <c r="P402" i="1"/>
  <c r="L403" i="1"/>
  <c r="M403" i="1"/>
  <c r="N403" i="1"/>
  <c r="O403" i="1"/>
  <c r="P403" i="1"/>
  <c r="L404" i="1"/>
  <c r="M404" i="1"/>
  <c r="N404" i="1"/>
  <c r="O404" i="1"/>
  <c r="P404" i="1"/>
  <c r="L405" i="1"/>
  <c r="M405" i="1"/>
  <c r="N405" i="1"/>
  <c r="O405" i="1"/>
  <c r="P405" i="1"/>
  <c r="L406" i="1"/>
  <c r="M406" i="1"/>
  <c r="N406" i="1"/>
  <c r="O406" i="1"/>
  <c r="P406" i="1"/>
  <c r="L407" i="1"/>
  <c r="M407" i="1"/>
  <c r="N407" i="1"/>
  <c r="O407" i="1"/>
  <c r="P407" i="1"/>
  <c r="L408" i="1"/>
  <c r="M408" i="1"/>
  <c r="N408" i="1"/>
  <c r="O408" i="1"/>
  <c r="P408" i="1"/>
  <c r="L409" i="1"/>
  <c r="M409" i="1"/>
  <c r="N409" i="1"/>
  <c r="O409" i="1"/>
  <c r="P409" i="1"/>
  <c r="L410" i="1"/>
  <c r="M410" i="1"/>
  <c r="N410" i="1"/>
  <c r="O410" i="1"/>
  <c r="P410" i="1"/>
  <c r="L411" i="1"/>
  <c r="M411" i="1"/>
  <c r="N411" i="1"/>
  <c r="O411" i="1"/>
  <c r="T411" i="1" s="1"/>
  <c r="P411" i="1"/>
  <c r="L412" i="1"/>
  <c r="M412" i="1"/>
  <c r="N412" i="1"/>
  <c r="O412" i="1"/>
  <c r="P412" i="1"/>
  <c r="L413" i="1"/>
  <c r="M413" i="1"/>
  <c r="N413" i="1"/>
  <c r="O413" i="1"/>
  <c r="P413" i="1"/>
  <c r="L414" i="1"/>
  <c r="M414" i="1"/>
  <c r="N414" i="1"/>
  <c r="O414" i="1"/>
  <c r="P414" i="1"/>
  <c r="L415" i="1"/>
  <c r="M415" i="1"/>
  <c r="N415" i="1"/>
  <c r="O415" i="1"/>
  <c r="P415" i="1"/>
  <c r="L416" i="1"/>
  <c r="M416" i="1"/>
  <c r="N416" i="1"/>
  <c r="O416" i="1"/>
  <c r="P416" i="1"/>
  <c r="L417" i="1"/>
  <c r="M417" i="1"/>
  <c r="N417" i="1"/>
  <c r="O417" i="1"/>
  <c r="P417" i="1"/>
  <c r="L418" i="1"/>
  <c r="M418" i="1"/>
  <c r="N418" i="1"/>
  <c r="O418" i="1"/>
  <c r="P418" i="1"/>
  <c r="L419" i="1"/>
  <c r="M419" i="1"/>
  <c r="N419" i="1"/>
  <c r="O419" i="1"/>
  <c r="P419" i="1"/>
  <c r="L420" i="1"/>
  <c r="M420" i="1"/>
  <c r="N420" i="1"/>
  <c r="O420" i="1"/>
  <c r="P420" i="1"/>
  <c r="L421" i="1"/>
  <c r="M421" i="1"/>
  <c r="N421" i="1"/>
  <c r="O421" i="1"/>
  <c r="P421" i="1"/>
  <c r="L422" i="1"/>
  <c r="M422" i="1"/>
  <c r="N422" i="1"/>
  <c r="O422" i="1"/>
  <c r="P422" i="1"/>
  <c r="L423" i="1"/>
  <c r="M423" i="1"/>
  <c r="N423" i="1"/>
  <c r="O423" i="1"/>
  <c r="P423" i="1"/>
  <c r="L424" i="1"/>
  <c r="M424" i="1"/>
  <c r="N424" i="1"/>
  <c r="O424" i="1"/>
  <c r="P424" i="1"/>
  <c r="L425" i="1"/>
  <c r="M425" i="1"/>
  <c r="N425" i="1"/>
  <c r="O425" i="1"/>
  <c r="P425" i="1"/>
  <c r="L426" i="1"/>
  <c r="M426" i="1"/>
  <c r="N426" i="1"/>
  <c r="O426" i="1"/>
  <c r="P426" i="1"/>
  <c r="L427" i="1"/>
  <c r="M427" i="1"/>
  <c r="N427" i="1"/>
  <c r="O427" i="1"/>
  <c r="T427" i="1" s="1"/>
  <c r="P427" i="1"/>
  <c r="L428" i="1"/>
  <c r="M428" i="1"/>
  <c r="N428" i="1"/>
  <c r="O428" i="1"/>
  <c r="P428" i="1"/>
  <c r="L429" i="1"/>
  <c r="M429" i="1"/>
  <c r="N429" i="1"/>
  <c r="O429" i="1"/>
  <c r="P429" i="1"/>
  <c r="L430" i="1"/>
  <c r="M430" i="1"/>
  <c r="N430" i="1"/>
  <c r="O430" i="1"/>
  <c r="P430" i="1"/>
  <c r="L431" i="1"/>
  <c r="M431" i="1"/>
  <c r="N431" i="1"/>
  <c r="O431" i="1"/>
  <c r="P431" i="1"/>
  <c r="L432" i="1"/>
  <c r="M432" i="1"/>
  <c r="N432" i="1"/>
  <c r="O432" i="1"/>
  <c r="P432" i="1"/>
  <c r="L433" i="1"/>
  <c r="M433" i="1"/>
  <c r="N433" i="1"/>
  <c r="O433" i="1"/>
  <c r="P433" i="1"/>
  <c r="L434" i="1"/>
  <c r="M434" i="1"/>
  <c r="N434" i="1"/>
  <c r="O434" i="1"/>
  <c r="P434" i="1"/>
  <c r="L435" i="1"/>
  <c r="M435" i="1"/>
  <c r="N435" i="1"/>
  <c r="O435" i="1"/>
  <c r="P435" i="1"/>
  <c r="L436" i="1"/>
  <c r="M436" i="1"/>
  <c r="N436" i="1"/>
  <c r="O436" i="1"/>
  <c r="P436" i="1"/>
  <c r="L437" i="1"/>
  <c r="M437" i="1"/>
  <c r="N437" i="1"/>
  <c r="O437" i="1"/>
  <c r="P437" i="1"/>
  <c r="L438" i="1"/>
  <c r="M438" i="1"/>
  <c r="N438" i="1"/>
  <c r="O438" i="1"/>
  <c r="P438" i="1"/>
  <c r="L439" i="1"/>
  <c r="M439" i="1"/>
  <c r="N439" i="1"/>
  <c r="O439" i="1"/>
  <c r="P439" i="1"/>
  <c r="L440" i="1"/>
  <c r="M440" i="1"/>
  <c r="N440" i="1"/>
  <c r="O440" i="1"/>
  <c r="P440" i="1"/>
  <c r="L441" i="1"/>
  <c r="M441" i="1"/>
  <c r="N441" i="1"/>
  <c r="O441" i="1"/>
  <c r="P441" i="1"/>
  <c r="L442" i="1"/>
  <c r="M442" i="1"/>
  <c r="N442" i="1"/>
  <c r="O442" i="1"/>
  <c r="P442" i="1"/>
  <c r="L443" i="1"/>
  <c r="M443" i="1"/>
  <c r="N443" i="1"/>
  <c r="O443" i="1"/>
  <c r="T443" i="1" s="1"/>
  <c r="P443" i="1"/>
  <c r="L444" i="1"/>
  <c r="M444" i="1"/>
  <c r="N444" i="1"/>
  <c r="O444" i="1"/>
  <c r="P444" i="1"/>
  <c r="L445" i="1"/>
  <c r="M445" i="1"/>
  <c r="N445" i="1"/>
  <c r="O445" i="1"/>
  <c r="P445" i="1"/>
  <c r="L446" i="1"/>
  <c r="M446" i="1"/>
  <c r="N446" i="1"/>
  <c r="O446" i="1"/>
  <c r="P446" i="1"/>
  <c r="L447" i="1"/>
  <c r="M447" i="1"/>
  <c r="N447" i="1"/>
  <c r="O447" i="1"/>
  <c r="P447" i="1"/>
  <c r="L448" i="1"/>
  <c r="M448" i="1"/>
  <c r="N448" i="1"/>
  <c r="O448" i="1"/>
  <c r="P448" i="1"/>
  <c r="L449" i="1"/>
  <c r="M449" i="1"/>
  <c r="N449" i="1"/>
  <c r="O449" i="1"/>
  <c r="P449" i="1"/>
  <c r="L450" i="1"/>
  <c r="M450" i="1"/>
  <c r="N450" i="1"/>
  <c r="O450" i="1"/>
  <c r="P450" i="1"/>
  <c r="L451" i="1"/>
  <c r="M451" i="1"/>
  <c r="N451" i="1"/>
  <c r="O451" i="1"/>
  <c r="P451" i="1"/>
  <c r="L452" i="1"/>
  <c r="M452" i="1"/>
  <c r="N452" i="1"/>
  <c r="O452" i="1"/>
  <c r="P452" i="1"/>
  <c r="L453" i="1"/>
  <c r="M453" i="1"/>
  <c r="N453" i="1"/>
  <c r="O453" i="1"/>
  <c r="P453" i="1"/>
  <c r="L454" i="1"/>
  <c r="M454" i="1"/>
  <c r="N454" i="1"/>
  <c r="O454" i="1"/>
  <c r="P454" i="1"/>
  <c r="L455" i="1"/>
  <c r="M455" i="1"/>
  <c r="N455" i="1"/>
  <c r="O455" i="1"/>
  <c r="P455" i="1"/>
  <c r="L456" i="1"/>
  <c r="M456" i="1"/>
  <c r="N456" i="1"/>
  <c r="O456" i="1"/>
  <c r="P456" i="1"/>
  <c r="L457" i="1"/>
  <c r="M457" i="1"/>
  <c r="N457" i="1"/>
  <c r="O457" i="1"/>
  <c r="P457" i="1"/>
  <c r="L458" i="1"/>
  <c r="M458" i="1"/>
  <c r="N458" i="1"/>
  <c r="O458" i="1"/>
  <c r="P458" i="1"/>
  <c r="L459" i="1"/>
  <c r="M459" i="1"/>
  <c r="N459" i="1"/>
  <c r="O459" i="1"/>
  <c r="P459" i="1"/>
  <c r="L460" i="1"/>
  <c r="M460" i="1"/>
  <c r="N460" i="1"/>
  <c r="O460" i="1"/>
  <c r="P460" i="1"/>
  <c r="L461" i="1"/>
  <c r="M461" i="1"/>
  <c r="N461" i="1"/>
  <c r="O461" i="1"/>
  <c r="P461" i="1"/>
  <c r="L462" i="1"/>
  <c r="M462" i="1"/>
  <c r="N462" i="1"/>
  <c r="O462" i="1"/>
  <c r="P462" i="1"/>
  <c r="L463" i="1"/>
  <c r="M463" i="1"/>
  <c r="N463" i="1"/>
  <c r="O463" i="1"/>
  <c r="P463" i="1"/>
  <c r="L464" i="1"/>
  <c r="M464" i="1"/>
  <c r="N464" i="1"/>
  <c r="O464" i="1"/>
  <c r="P464" i="1"/>
  <c r="L465" i="1"/>
  <c r="M465" i="1"/>
  <c r="N465" i="1"/>
  <c r="O465" i="1"/>
  <c r="P465" i="1"/>
  <c r="L466" i="1"/>
  <c r="M466" i="1"/>
  <c r="N466" i="1"/>
  <c r="O466" i="1"/>
  <c r="P466" i="1"/>
  <c r="L467" i="1"/>
  <c r="M467" i="1"/>
  <c r="N467" i="1"/>
  <c r="O467" i="1"/>
  <c r="P467" i="1"/>
  <c r="L468" i="1"/>
  <c r="M468" i="1"/>
  <c r="N468" i="1"/>
  <c r="O468" i="1"/>
  <c r="P468" i="1"/>
  <c r="L470" i="1"/>
  <c r="M470" i="1"/>
  <c r="N470" i="1"/>
  <c r="O470" i="1"/>
  <c r="P470" i="1"/>
  <c r="L471" i="1"/>
  <c r="M471" i="1"/>
  <c r="N471" i="1"/>
  <c r="O471" i="1"/>
  <c r="P471" i="1"/>
  <c r="L472" i="1"/>
  <c r="M472" i="1"/>
  <c r="N472" i="1"/>
  <c r="O472" i="1"/>
  <c r="P472" i="1"/>
  <c r="L473" i="1"/>
  <c r="M473" i="1"/>
  <c r="N473" i="1"/>
  <c r="O473" i="1"/>
  <c r="P473" i="1"/>
  <c r="L474" i="1"/>
  <c r="M474" i="1"/>
  <c r="N474" i="1"/>
  <c r="O474" i="1"/>
  <c r="P474" i="1"/>
  <c r="L475" i="1"/>
  <c r="M475" i="1"/>
  <c r="N475" i="1"/>
  <c r="O475" i="1"/>
  <c r="P475" i="1"/>
  <c r="L476" i="1"/>
  <c r="M476" i="1"/>
  <c r="N476" i="1"/>
  <c r="O476" i="1"/>
  <c r="T476" i="1" s="1"/>
  <c r="P476" i="1"/>
  <c r="L477" i="1"/>
  <c r="M477" i="1"/>
  <c r="N477" i="1"/>
  <c r="O477" i="1"/>
  <c r="P477" i="1"/>
  <c r="L478" i="1"/>
  <c r="M478" i="1"/>
  <c r="N478" i="1"/>
  <c r="O478" i="1"/>
  <c r="P478" i="1"/>
  <c r="L479" i="1"/>
  <c r="M479" i="1"/>
  <c r="N479" i="1"/>
  <c r="O479" i="1"/>
  <c r="P479" i="1"/>
  <c r="L480" i="1"/>
  <c r="M480" i="1"/>
  <c r="N480" i="1"/>
  <c r="O480" i="1"/>
  <c r="P480" i="1"/>
  <c r="L481" i="1"/>
  <c r="M481" i="1"/>
  <c r="N481" i="1"/>
  <c r="O481" i="1"/>
  <c r="P481" i="1"/>
  <c r="L482" i="1"/>
  <c r="M482" i="1"/>
  <c r="N482" i="1"/>
  <c r="O482" i="1"/>
  <c r="P482" i="1"/>
  <c r="L483" i="1"/>
  <c r="M483" i="1"/>
  <c r="N483" i="1"/>
  <c r="O483" i="1"/>
  <c r="P483" i="1"/>
  <c r="L484" i="1"/>
  <c r="M484" i="1"/>
  <c r="N484" i="1"/>
  <c r="O484" i="1"/>
  <c r="P484" i="1"/>
  <c r="L485" i="1"/>
  <c r="M485" i="1"/>
  <c r="N485" i="1"/>
  <c r="O485" i="1"/>
  <c r="P485" i="1"/>
  <c r="L486" i="1"/>
  <c r="M486" i="1"/>
  <c r="N486" i="1"/>
  <c r="O486" i="1"/>
  <c r="P486" i="1"/>
  <c r="L487" i="1"/>
  <c r="M487" i="1"/>
  <c r="N487" i="1"/>
  <c r="O487" i="1"/>
  <c r="P487" i="1"/>
  <c r="L488" i="1"/>
  <c r="M488" i="1"/>
  <c r="N488" i="1"/>
  <c r="O488" i="1"/>
  <c r="P488" i="1"/>
  <c r="L489" i="1"/>
  <c r="M489" i="1"/>
  <c r="N489" i="1"/>
  <c r="O489" i="1"/>
  <c r="P489" i="1"/>
  <c r="L490" i="1"/>
  <c r="M490" i="1"/>
  <c r="N490" i="1"/>
  <c r="O490" i="1"/>
  <c r="P490" i="1"/>
  <c r="L491" i="1"/>
  <c r="M491" i="1"/>
  <c r="N491" i="1"/>
  <c r="O491" i="1"/>
  <c r="P491" i="1"/>
  <c r="L492" i="1"/>
  <c r="M492" i="1"/>
  <c r="N492" i="1"/>
  <c r="O492" i="1"/>
  <c r="T492" i="1" s="1"/>
  <c r="P492" i="1"/>
  <c r="L493" i="1"/>
  <c r="M493" i="1"/>
  <c r="N493" i="1"/>
  <c r="O493" i="1"/>
  <c r="P493" i="1"/>
  <c r="L494" i="1"/>
  <c r="M494" i="1"/>
  <c r="N494" i="1"/>
  <c r="O494" i="1"/>
  <c r="P494" i="1"/>
  <c r="L495" i="1"/>
  <c r="M495" i="1"/>
  <c r="N495" i="1"/>
  <c r="O495" i="1"/>
  <c r="P495" i="1"/>
  <c r="L496" i="1"/>
  <c r="M496" i="1"/>
  <c r="N496" i="1"/>
  <c r="O496" i="1"/>
  <c r="P496" i="1"/>
  <c r="L497" i="1"/>
  <c r="M497" i="1"/>
  <c r="N497" i="1"/>
  <c r="O497" i="1"/>
  <c r="P497" i="1"/>
  <c r="L498" i="1"/>
  <c r="M498" i="1"/>
  <c r="N498" i="1"/>
  <c r="O498" i="1"/>
  <c r="P498" i="1"/>
  <c r="L499" i="1"/>
  <c r="M499" i="1"/>
  <c r="N499" i="1"/>
  <c r="O499" i="1"/>
  <c r="P499" i="1"/>
  <c r="L500" i="1"/>
  <c r="M500" i="1"/>
  <c r="N500" i="1"/>
  <c r="O500" i="1"/>
  <c r="P500" i="1"/>
  <c r="L501" i="1"/>
  <c r="M501" i="1"/>
  <c r="N501" i="1"/>
  <c r="O501" i="1"/>
  <c r="P501" i="1"/>
  <c r="L502" i="1"/>
  <c r="M502" i="1"/>
  <c r="N502" i="1"/>
  <c r="O502" i="1"/>
  <c r="P502" i="1"/>
  <c r="L503" i="1"/>
  <c r="M503" i="1"/>
  <c r="N503" i="1"/>
  <c r="O503" i="1"/>
  <c r="P503" i="1"/>
  <c r="L504" i="1"/>
  <c r="M504" i="1"/>
  <c r="N504" i="1"/>
  <c r="O504" i="1"/>
  <c r="P504" i="1"/>
  <c r="L505" i="1"/>
  <c r="M505" i="1"/>
  <c r="N505" i="1"/>
  <c r="O505" i="1"/>
  <c r="P505" i="1"/>
  <c r="L506" i="1"/>
  <c r="M506" i="1"/>
  <c r="N506" i="1"/>
  <c r="O506" i="1"/>
  <c r="P506" i="1"/>
  <c r="L507" i="1"/>
  <c r="M507" i="1"/>
  <c r="N507" i="1"/>
  <c r="O507" i="1"/>
  <c r="P507" i="1"/>
  <c r="L508" i="1"/>
  <c r="M508" i="1"/>
  <c r="N508" i="1"/>
  <c r="O508" i="1"/>
  <c r="P508" i="1"/>
  <c r="L509" i="1"/>
  <c r="M509" i="1"/>
  <c r="N509" i="1"/>
  <c r="O509" i="1"/>
  <c r="P509" i="1"/>
  <c r="L510" i="1"/>
  <c r="M510" i="1"/>
  <c r="N510" i="1"/>
  <c r="O510" i="1"/>
  <c r="P510" i="1"/>
  <c r="L511" i="1"/>
  <c r="M511" i="1"/>
  <c r="N511" i="1"/>
  <c r="O511" i="1"/>
  <c r="P511" i="1"/>
  <c r="L512" i="1"/>
  <c r="M512" i="1"/>
  <c r="N512" i="1"/>
  <c r="O512" i="1"/>
  <c r="P512" i="1"/>
  <c r="L513" i="1"/>
  <c r="M513" i="1"/>
  <c r="N513" i="1"/>
  <c r="O513" i="1"/>
  <c r="P513" i="1"/>
  <c r="L514" i="1"/>
  <c r="M514" i="1"/>
  <c r="N514" i="1"/>
  <c r="O514" i="1"/>
  <c r="P514" i="1"/>
  <c r="L515" i="1"/>
  <c r="M515" i="1"/>
  <c r="N515" i="1"/>
  <c r="O515" i="1"/>
  <c r="P515" i="1"/>
  <c r="L516" i="1"/>
  <c r="M516" i="1"/>
  <c r="N516" i="1"/>
  <c r="O516" i="1"/>
  <c r="P516" i="1"/>
  <c r="L517" i="1"/>
  <c r="M517" i="1"/>
  <c r="N517" i="1"/>
  <c r="O517" i="1"/>
  <c r="P517" i="1"/>
  <c r="L518" i="1"/>
  <c r="M518" i="1"/>
  <c r="N518" i="1"/>
  <c r="O518" i="1"/>
  <c r="P518" i="1"/>
  <c r="L519" i="1"/>
  <c r="M519" i="1"/>
  <c r="N519" i="1"/>
  <c r="O519" i="1"/>
  <c r="P519" i="1"/>
  <c r="L520" i="1"/>
  <c r="M520" i="1"/>
  <c r="N520" i="1"/>
  <c r="O520" i="1"/>
  <c r="P520" i="1"/>
  <c r="L521" i="1"/>
  <c r="M521" i="1"/>
  <c r="N521" i="1"/>
  <c r="O521" i="1"/>
  <c r="P521" i="1"/>
  <c r="L522" i="1"/>
  <c r="M522" i="1"/>
  <c r="N522" i="1"/>
  <c r="O522" i="1"/>
  <c r="P522" i="1"/>
  <c r="L523" i="1"/>
  <c r="M523" i="1"/>
  <c r="N523" i="1"/>
  <c r="O523" i="1"/>
  <c r="P523" i="1"/>
  <c r="L524" i="1"/>
  <c r="M524" i="1"/>
  <c r="N524" i="1"/>
  <c r="O524" i="1"/>
  <c r="P524" i="1"/>
  <c r="L525" i="1"/>
  <c r="M525" i="1"/>
  <c r="N525" i="1"/>
  <c r="O525" i="1"/>
  <c r="P525" i="1"/>
  <c r="L526" i="1"/>
  <c r="M526" i="1"/>
  <c r="N526" i="1"/>
  <c r="O526" i="1"/>
  <c r="P526" i="1"/>
  <c r="L527" i="1"/>
  <c r="M527" i="1"/>
  <c r="N527" i="1"/>
  <c r="O527" i="1"/>
  <c r="P527" i="1"/>
  <c r="L528" i="1"/>
  <c r="M528" i="1"/>
  <c r="N528" i="1"/>
  <c r="O528" i="1"/>
  <c r="P528" i="1"/>
  <c r="L529" i="1"/>
  <c r="M529" i="1"/>
  <c r="N529" i="1"/>
  <c r="O529" i="1"/>
  <c r="P529" i="1"/>
  <c r="L530" i="1"/>
  <c r="M530" i="1"/>
  <c r="N530" i="1"/>
  <c r="O530" i="1"/>
  <c r="P530" i="1"/>
  <c r="L531" i="1"/>
  <c r="M531" i="1"/>
  <c r="N531" i="1"/>
  <c r="O531" i="1"/>
  <c r="P531" i="1"/>
  <c r="L532" i="1"/>
  <c r="M532" i="1"/>
  <c r="N532" i="1"/>
  <c r="O532" i="1"/>
  <c r="P532" i="1"/>
  <c r="L533" i="1"/>
  <c r="M533" i="1"/>
  <c r="N533" i="1"/>
  <c r="O533" i="1"/>
  <c r="P533" i="1"/>
  <c r="L534" i="1"/>
  <c r="M534" i="1"/>
  <c r="N534" i="1"/>
  <c r="O534" i="1"/>
  <c r="P534" i="1"/>
  <c r="L535" i="1"/>
  <c r="M535" i="1"/>
  <c r="N535" i="1"/>
  <c r="O535" i="1"/>
  <c r="P535" i="1"/>
  <c r="L536" i="1"/>
  <c r="M536" i="1"/>
  <c r="N536" i="1"/>
  <c r="O536" i="1"/>
  <c r="P536" i="1"/>
  <c r="L537" i="1"/>
  <c r="M537" i="1"/>
  <c r="N537" i="1"/>
  <c r="O537" i="1"/>
  <c r="P537" i="1"/>
  <c r="L538" i="1"/>
  <c r="M538" i="1"/>
  <c r="N538" i="1"/>
  <c r="O538" i="1"/>
  <c r="P538" i="1"/>
  <c r="L539" i="1"/>
  <c r="M539" i="1"/>
  <c r="N539" i="1"/>
  <c r="O539" i="1"/>
  <c r="P539" i="1"/>
  <c r="L540" i="1"/>
  <c r="M540" i="1"/>
  <c r="N540" i="1"/>
  <c r="O540" i="1"/>
  <c r="P540" i="1"/>
  <c r="L541" i="1"/>
  <c r="M541" i="1"/>
  <c r="N541" i="1"/>
  <c r="O541" i="1"/>
  <c r="P541" i="1"/>
  <c r="L542" i="1"/>
  <c r="M542" i="1"/>
  <c r="N542" i="1"/>
  <c r="O542" i="1"/>
  <c r="P542" i="1"/>
  <c r="L543" i="1"/>
  <c r="M543" i="1"/>
  <c r="N543" i="1"/>
  <c r="O543" i="1"/>
  <c r="P543" i="1"/>
  <c r="L544" i="1"/>
  <c r="M544" i="1"/>
  <c r="N544" i="1"/>
  <c r="O544" i="1"/>
  <c r="P544" i="1"/>
  <c r="L545" i="1"/>
  <c r="M545" i="1"/>
  <c r="N545" i="1"/>
  <c r="O545" i="1"/>
  <c r="P545" i="1"/>
  <c r="L546" i="1"/>
  <c r="M546" i="1"/>
  <c r="N546" i="1"/>
  <c r="O546" i="1"/>
  <c r="P546" i="1"/>
  <c r="L547" i="1"/>
  <c r="M547" i="1"/>
  <c r="N547" i="1"/>
  <c r="O547" i="1"/>
  <c r="P547" i="1"/>
  <c r="L548" i="1"/>
  <c r="M548" i="1"/>
  <c r="N548" i="1"/>
  <c r="O548" i="1"/>
  <c r="P548" i="1"/>
  <c r="L549" i="1"/>
  <c r="M549" i="1"/>
  <c r="N549" i="1"/>
  <c r="O549" i="1"/>
  <c r="P549" i="1"/>
  <c r="L550" i="1"/>
  <c r="M550" i="1"/>
  <c r="N550" i="1"/>
  <c r="O550" i="1"/>
  <c r="P550" i="1"/>
  <c r="L551" i="1"/>
  <c r="M551" i="1"/>
  <c r="N551" i="1"/>
  <c r="O551" i="1"/>
  <c r="P551" i="1"/>
  <c r="L552" i="1"/>
  <c r="M552" i="1"/>
  <c r="N552" i="1"/>
  <c r="O552" i="1"/>
  <c r="P552" i="1"/>
  <c r="L553" i="1"/>
  <c r="M553" i="1"/>
  <c r="N553" i="1"/>
  <c r="O553" i="1"/>
  <c r="P553" i="1"/>
  <c r="L554" i="1"/>
  <c r="M554" i="1"/>
  <c r="N554" i="1"/>
  <c r="O554" i="1"/>
  <c r="P554" i="1"/>
  <c r="L555" i="1"/>
  <c r="M555" i="1"/>
  <c r="N555" i="1"/>
  <c r="O555" i="1"/>
  <c r="P555" i="1"/>
  <c r="L556" i="1"/>
  <c r="M556" i="1"/>
  <c r="N556" i="1"/>
  <c r="O556" i="1"/>
  <c r="P556" i="1"/>
  <c r="L557" i="1"/>
  <c r="M557" i="1"/>
  <c r="N557" i="1"/>
  <c r="O557" i="1"/>
  <c r="P557" i="1"/>
  <c r="L558" i="1"/>
  <c r="M558" i="1"/>
  <c r="N558" i="1"/>
  <c r="O558" i="1"/>
  <c r="P558" i="1"/>
  <c r="L559" i="1"/>
  <c r="M559" i="1"/>
  <c r="N559" i="1"/>
  <c r="O559" i="1"/>
  <c r="P559" i="1"/>
  <c r="L560" i="1"/>
  <c r="M560" i="1"/>
  <c r="N560" i="1"/>
  <c r="O560" i="1"/>
  <c r="P560" i="1"/>
  <c r="L561" i="1"/>
  <c r="M561" i="1"/>
  <c r="N561" i="1"/>
  <c r="O561" i="1"/>
  <c r="P561" i="1"/>
  <c r="L562" i="1"/>
  <c r="M562" i="1"/>
  <c r="N562" i="1"/>
  <c r="O562" i="1"/>
  <c r="P562" i="1"/>
  <c r="L563" i="1"/>
  <c r="M563" i="1"/>
  <c r="N563" i="1"/>
  <c r="O563" i="1"/>
  <c r="P563" i="1"/>
  <c r="L564" i="1"/>
  <c r="M564" i="1"/>
  <c r="N564" i="1"/>
  <c r="O564" i="1"/>
  <c r="P564" i="1"/>
  <c r="L565" i="1"/>
  <c r="M565" i="1"/>
  <c r="N565" i="1"/>
  <c r="O565" i="1"/>
  <c r="P565" i="1"/>
  <c r="L566" i="1"/>
  <c r="M566" i="1"/>
  <c r="N566" i="1"/>
  <c r="O566" i="1"/>
  <c r="P566" i="1"/>
  <c r="L567" i="1"/>
  <c r="M567" i="1"/>
  <c r="N567" i="1"/>
  <c r="O567" i="1"/>
  <c r="P567" i="1"/>
  <c r="L568" i="1"/>
  <c r="M568" i="1"/>
  <c r="N568" i="1"/>
  <c r="O568" i="1"/>
  <c r="P568" i="1"/>
  <c r="L569" i="1"/>
  <c r="M569" i="1"/>
  <c r="N569" i="1"/>
  <c r="O569" i="1"/>
  <c r="P569" i="1"/>
  <c r="L570" i="1"/>
  <c r="M570" i="1"/>
  <c r="N570" i="1"/>
  <c r="O570" i="1"/>
  <c r="P570" i="1"/>
  <c r="L572" i="1"/>
  <c r="M572" i="1"/>
  <c r="N572" i="1"/>
  <c r="O572" i="1"/>
  <c r="P572" i="1"/>
  <c r="L573" i="1"/>
  <c r="M573" i="1"/>
  <c r="N573" i="1"/>
  <c r="O573" i="1"/>
  <c r="P573" i="1"/>
  <c r="L574" i="1"/>
  <c r="M574" i="1"/>
  <c r="N574" i="1"/>
  <c r="O574" i="1"/>
  <c r="P574" i="1"/>
  <c r="L575" i="1"/>
  <c r="M575" i="1"/>
  <c r="N575" i="1"/>
  <c r="O575" i="1"/>
  <c r="P575" i="1"/>
  <c r="L576" i="1"/>
  <c r="M576" i="1"/>
  <c r="N576" i="1"/>
  <c r="O576" i="1"/>
  <c r="P576" i="1"/>
  <c r="L577" i="1"/>
  <c r="M577" i="1"/>
  <c r="N577" i="1"/>
  <c r="O577" i="1"/>
  <c r="P577" i="1"/>
  <c r="L578" i="1"/>
  <c r="M578" i="1"/>
  <c r="N578" i="1"/>
  <c r="O578" i="1"/>
  <c r="P578" i="1"/>
  <c r="L579" i="1"/>
  <c r="M579" i="1"/>
  <c r="N579" i="1"/>
  <c r="O579" i="1"/>
  <c r="P579" i="1"/>
  <c r="L580" i="1"/>
  <c r="M580" i="1"/>
  <c r="N580" i="1"/>
  <c r="O580" i="1"/>
  <c r="P580" i="1"/>
  <c r="L581" i="1"/>
  <c r="M581" i="1"/>
  <c r="N581" i="1"/>
  <c r="O581" i="1"/>
  <c r="P581" i="1"/>
  <c r="L582" i="1"/>
  <c r="M582" i="1"/>
  <c r="N582" i="1"/>
  <c r="O582" i="1"/>
  <c r="P582" i="1"/>
  <c r="L583" i="1"/>
  <c r="M583" i="1"/>
  <c r="N583" i="1"/>
  <c r="O583" i="1"/>
  <c r="P583" i="1"/>
  <c r="L584" i="1"/>
  <c r="M584" i="1"/>
  <c r="N584" i="1"/>
  <c r="O584" i="1"/>
  <c r="P584" i="1"/>
  <c r="L585" i="1"/>
  <c r="M585" i="1"/>
  <c r="N585" i="1"/>
  <c r="O585" i="1"/>
  <c r="P585" i="1"/>
  <c r="L586" i="1"/>
  <c r="M586" i="1"/>
  <c r="N586" i="1"/>
  <c r="O586" i="1"/>
  <c r="P586" i="1"/>
  <c r="L587" i="1"/>
  <c r="M587" i="1"/>
  <c r="N587" i="1"/>
  <c r="O587" i="1"/>
  <c r="P587" i="1"/>
  <c r="L588" i="1"/>
  <c r="M588" i="1"/>
  <c r="N588" i="1"/>
  <c r="O588" i="1"/>
  <c r="P588" i="1"/>
  <c r="L589" i="1"/>
  <c r="M589" i="1"/>
  <c r="N589" i="1"/>
  <c r="O589" i="1"/>
  <c r="P589" i="1"/>
  <c r="L590" i="1"/>
  <c r="M590" i="1"/>
  <c r="N590" i="1"/>
  <c r="O590" i="1"/>
  <c r="P590" i="1"/>
  <c r="L591" i="1"/>
  <c r="M591" i="1"/>
  <c r="N591" i="1"/>
  <c r="O591" i="1"/>
  <c r="P591" i="1"/>
  <c r="L592" i="1"/>
  <c r="M592" i="1"/>
  <c r="N592" i="1"/>
  <c r="O592" i="1"/>
  <c r="P592" i="1"/>
  <c r="L593" i="1"/>
  <c r="M593" i="1"/>
  <c r="N593" i="1"/>
  <c r="O593" i="1"/>
  <c r="P593" i="1"/>
  <c r="L594" i="1"/>
  <c r="M594" i="1"/>
  <c r="N594" i="1"/>
  <c r="O594" i="1"/>
  <c r="P594" i="1"/>
  <c r="L595" i="1"/>
  <c r="M595" i="1"/>
  <c r="N595" i="1"/>
  <c r="O595" i="1"/>
  <c r="P595" i="1"/>
  <c r="L596" i="1"/>
  <c r="M596" i="1"/>
  <c r="N596" i="1"/>
  <c r="O596" i="1"/>
  <c r="P596" i="1"/>
  <c r="L597" i="1"/>
  <c r="M597" i="1"/>
  <c r="N597" i="1"/>
  <c r="O597" i="1"/>
  <c r="P597" i="1"/>
  <c r="L598" i="1"/>
  <c r="M598" i="1"/>
  <c r="N598" i="1"/>
  <c r="O598" i="1"/>
  <c r="P598" i="1"/>
  <c r="L599" i="1"/>
  <c r="M599" i="1"/>
  <c r="N599" i="1"/>
  <c r="O599" i="1"/>
  <c r="P599" i="1"/>
  <c r="L600" i="1"/>
  <c r="M600" i="1"/>
  <c r="N600" i="1"/>
  <c r="O600" i="1"/>
  <c r="P600" i="1"/>
  <c r="L601" i="1"/>
  <c r="M601" i="1"/>
  <c r="N601" i="1"/>
  <c r="O601" i="1"/>
  <c r="P601" i="1"/>
  <c r="L602" i="1"/>
  <c r="M602" i="1"/>
  <c r="N602" i="1"/>
  <c r="O602" i="1"/>
  <c r="P602" i="1"/>
  <c r="L603" i="1"/>
  <c r="M603" i="1"/>
  <c r="N603" i="1"/>
  <c r="O603" i="1"/>
  <c r="P603" i="1"/>
  <c r="L604" i="1"/>
  <c r="M604" i="1"/>
  <c r="N604" i="1"/>
  <c r="O604" i="1"/>
  <c r="P604" i="1"/>
  <c r="L605" i="1"/>
  <c r="M605" i="1"/>
  <c r="N605" i="1"/>
  <c r="O605" i="1"/>
  <c r="P605" i="1"/>
  <c r="L606" i="1"/>
  <c r="M606" i="1"/>
  <c r="N606" i="1"/>
  <c r="O606" i="1"/>
  <c r="P606" i="1"/>
  <c r="L607" i="1"/>
  <c r="M607" i="1"/>
  <c r="N607" i="1"/>
  <c r="O607" i="1"/>
  <c r="P607" i="1"/>
  <c r="L608" i="1"/>
  <c r="M608" i="1"/>
  <c r="N608" i="1"/>
  <c r="O608" i="1"/>
  <c r="P608" i="1"/>
  <c r="L609" i="1"/>
  <c r="M609" i="1"/>
  <c r="N609" i="1"/>
  <c r="O609" i="1"/>
  <c r="P609" i="1"/>
  <c r="L610" i="1"/>
  <c r="M610" i="1"/>
  <c r="N610" i="1"/>
  <c r="O610" i="1"/>
  <c r="P610" i="1"/>
  <c r="L611" i="1"/>
  <c r="M611" i="1"/>
  <c r="N611" i="1"/>
  <c r="O611" i="1"/>
  <c r="P611" i="1"/>
  <c r="L612" i="1"/>
  <c r="T612" i="1" s="1"/>
  <c r="V612" i="1" s="1"/>
  <c r="M612" i="1"/>
  <c r="N612" i="1"/>
  <c r="O612" i="1"/>
  <c r="P612" i="1"/>
  <c r="L613" i="1"/>
  <c r="M613" i="1"/>
  <c r="N613" i="1"/>
  <c r="O613" i="1"/>
  <c r="P613" i="1"/>
  <c r="L614" i="1"/>
  <c r="M614" i="1"/>
  <c r="N614" i="1"/>
  <c r="O614" i="1"/>
  <c r="P614" i="1"/>
  <c r="L615" i="1"/>
  <c r="M615" i="1"/>
  <c r="N615" i="1"/>
  <c r="O615" i="1"/>
  <c r="P615" i="1"/>
  <c r="L616" i="1"/>
  <c r="M616" i="1"/>
  <c r="N616" i="1"/>
  <c r="O616" i="1"/>
  <c r="P616" i="1"/>
  <c r="L617" i="1"/>
  <c r="M617" i="1"/>
  <c r="N617" i="1"/>
  <c r="O617" i="1"/>
  <c r="P617" i="1"/>
  <c r="L618" i="1"/>
  <c r="M618" i="1"/>
  <c r="N618" i="1"/>
  <c r="O618" i="1"/>
  <c r="P618" i="1"/>
  <c r="L619" i="1"/>
  <c r="M619" i="1"/>
  <c r="N619" i="1"/>
  <c r="O619" i="1"/>
  <c r="P619" i="1"/>
  <c r="L620" i="1"/>
  <c r="T620" i="1" s="1"/>
  <c r="V620" i="1" s="1"/>
  <c r="M620" i="1"/>
  <c r="N620" i="1"/>
  <c r="O620" i="1"/>
  <c r="P620" i="1"/>
  <c r="L621" i="1"/>
  <c r="M621" i="1"/>
  <c r="N621" i="1"/>
  <c r="O621" i="1"/>
  <c r="P621" i="1"/>
  <c r="L622" i="1"/>
  <c r="M622" i="1"/>
  <c r="N622" i="1"/>
  <c r="O622" i="1"/>
  <c r="P622" i="1"/>
  <c r="L623" i="1"/>
  <c r="M623" i="1"/>
  <c r="N623" i="1"/>
  <c r="O623" i="1"/>
  <c r="P623" i="1"/>
  <c r="L624" i="1"/>
  <c r="M624" i="1"/>
  <c r="N624" i="1"/>
  <c r="O624" i="1"/>
  <c r="P624" i="1"/>
  <c r="L625" i="1"/>
  <c r="M625" i="1"/>
  <c r="N625" i="1"/>
  <c r="O625" i="1"/>
  <c r="P625" i="1"/>
  <c r="L626" i="1"/>
  <c r="M626" i="1"/>
  <c r="N626" i="1"/>
  <c r="O626" i="1"/>
  <c r="P626" i="1"/>
  <c r="L627" i="1"/>
  <c r="M627" i="1"/>
  <c r="N627" i="1"/>
  <c r="O627" i="1"/>
  <c r="P627" i="1"/>
  <c r="L628" i="1"/>
  <c r="M628" i="1"/>
  <c r="N628" i="1"/>
  <c r="O628" i="1"/>
  <c r="P628" i="1"/>
  <c r="L629" i="1"/>
  <c r="M629" i="1"/>
  <c r="N629" i="1"/>
  <c r="O629" i="1"/>
  <c r="P629" i="1"/>
  <c r="L630" i="1"/>
  <c r="M630" i="1"/>
  <c r="N630" i="1"/>
  <c r="O630" i="1"/>
  <c r="P630" i="1"/>
  <c r="L631" i="1"/>
  <c r="M631" i="1"/>
  <c r="N631" i="1"/>
  <c r="O631" i="1"/>
  <c r="P631" i="1"/>
  <c r="L632" i="1"/>
  <c r="M632" i="1"/>
  <c r="N632" i="1"/>
  <c r="O632" i="1"/>
  <c r="P632" i="1"/>
  <c r="L633" i="1"/>
  <c r="M633" i="1"/>
  <c r="N633" i="1"/>
  <c r="O633" i="1"/>
  <c r="P633" i="1"/>
  <c r="L634" i="1"/>
  <c r="M634" i="1"/>
  <c r="N634" i="1"/>
  <c r="O634" i="1"/>
  <c r="P634" i="1"/>
  <c r="L635" i="1"/>
  <c r="M635" i="1"/>
  <c r="N635" i="1"/>
  <c r="O635" i="1"/>
  <c r="P635" i="1"/>
  <c r="L636" i="1"/>
  <c r="M636" i="1"/>
  <c r="N636" i="1"/>
  <c r="O636" i="1"/>
  <c r="P636" i="1"/>
  <c r="L637" i="1"/>
  <c r="M637" i="1"/>
  <c r="N637" i="1"/>
  <c r="O637" i="1"/>
  <c r="P637" i="1"/>
  <c r="L638" i="1"/>
  <c r="M638" i="1"/>
  <c r="N638" i="1"/>
  <c r="O638" i="1"/>
  <c r="P638" i="1"/>
  <c r="L639" i="1"/>
  <c r="M639" i="1"/>
  <c r="N639" i="1"/>
  <c r="O639" i="1"/>
  <c r="P639" i="1"/>
  <c r="L640" i="1"/>
  <c r="M640" i="1"/>
  <c r="N640" i="1"/>
  <c r="O640" i="1"/>
  <c r="P640" i="1"/>
  <c r="L641" i="1"/>
  <c r="M641" i="1"/>
  <c r="N641" i="1"/>
  <c r="O641" i="1"/>
  <c r="P641" i="1"/>
  <c r="L642" i="1"/>
  <c r="M642" i="1"/>
  <c r="N642" i="1"/>
  <c r="O642" i="1"/>
  <c r="P642" i="1"/>
  <c r="L643" i="1"/>
  <c r="M643" i="1"/>
  <c r="N643" i="1"/>
  <c r="O643" i="1"/>
  <c r="P643" i="1"/>
  <c r="L644" i="1"/>
  <c r="M644" i="1"/>
  <c r="N644" i="1"/>
  <c r="O644" i="1"/>
  <c r="P644" i="1"/>
  <c r="L645" i="1"/>
  <c r="M645" i="1"/>
  <c r="N645" i="1"/>
  <c r="O645" i="1"/>
  <c r="P645" i="1"/>
  <c r="L646" i="1"/>
  <c r="M646" i="1"/>
  <c r="N646" i="1"/>
  <c r="O646" i="1"/>
  <c r="P646" i="1"/>
  <c r="L647" i="1"/>
  <c r="M647" i="1"/>
  <c r="N647" i="1"/>
  <c r="O647" i="1"/>
  <c r="P647" i="1"/>
  <c r="L648" i="1"/>
  <c r="M648" i="1"/>
  <c r="N648" i="1"/>
  <c r="O648" i="1"/>
  <c r="P648" i="1"/>
  <c r="L649" i="1"/>
  <c r="M649" i="1"/>
  <c r="N649" i="1"/>
  <c r="O649" i="1"/>
  <c r="P649" i="1"/>
  <c r="L650" i="1"/>
  <c r="M650" i="1"/>
  <c r="N650" i="1"/>
  <c r="O650" i="1"/>
  <c r="P650" i="1"/>
  <c r="L651" i="1"/>
  <c r="M651" i="1"/>
  <c r="N651" i="1"/>
  <c r="O651" i="1"/>
  <c r="P651" i="1"/>
  <c r="L652" i="1"/>
  <c r="M652" i="1"/>
  <c r="N652" i="1"/>
  <c r="O652" i="1"/>
  <c r="P652" i="1"/>
  <c r="L653" i="1"/>
  <c r="M653" i="1"/>
  <c r="N653" i="1"/>
  <c r="O653" i="1"/>
  <c r="P653" i="1"/>
  <c r="L654" i="1"/>
  <c r="M654" i="1"/>
  <c r="N654" i="1"/>
  <c r="O654" i="1"/>
  <c r="P654" i="1"/>
  <c r="I655" i="1"/>
  <c r="J655" i="1"/>
  <c r="K655" i="1"/>
  <c r="Q655" i="1"/>
  <c r="S655" i="1"/>
  <c r="T125" i="1" l="1"/>
  <c r="T301" i="1"/>
  <c r="T184" i="1"/>
  <c r="V184" i="1" s="1"/>
  <c r="U166" i="1"/>
  <c r="R156" i="1"/>
  <c r="U654" i="1"/>
  <c r="U630" i="1"/>
  <c r="U610" i="1"/>
  <c r="U602" i="1"/>
  <c r="U525" i="1"/>
  <c r="U517" i="1"/>
  <c r="U477" i="1"/>
  <c r="U363" i="1"/>
  <c r="U347" i="1"/>
  <c r="T212" i="1"/>
  <c r="V212" i="1" s="1"/>
  <c r="U182" i="1"/>
  <c r="T269" i="1"/>
  <c r="V269" i="1" s="1"/>
  <c r="T265" i="1"/>
  <c r="T261" i="1"/>
  <c r="T257" i="1"/>
  <c r="V257" i="1" s="1"/>
  <c r="T253" i="1"/>
  <c r="V253" i="1" s="1"/>
  <c r="T249" i="1"/>
  <c r="T245" i="1"/>
  <c r="V245" i="1" s="1"/>
  <c r="T237" i="1"/>
  <c r="V237" i="1" s="1"/>
  <c r="T233" i="1"/>
  <c r="V233" i="1" s="1"/>
  <c r="T229" i="1"/>
  <c r="T225" i="1"/>
  <c r="V225" i="1" s="1"/>
  <c r="T221" i="1"/>
  <c r="V221" i="1" s="1"/>
  <c r="T217" i="1"/>
  <c r="V217" i="1" s="1"/>
  <c r="T52" i="1"/>
  <c r="T36" i="1"/>
  <c r="V36" i="1" s="1"/>
  <c r="T653" i="1"/>
  <c r="V653" i="1" s="1"/>
  <c r="T649" i="1"/>
  <c r="V649" i="1" s="1"/>
  <c r="T645" i="1"/>
  <c r="V645" i="1" s="1"/>
  <c r="T641" i="1"/>
  <c r="V641" i="1" s="1"/>
  <c r="T637" i="1"/>
  <c r="V637" i="1" s="1"/>
  <c r="T633" i="1"/>
  <c r="V633" i="1" s="1"/>
  <c r="T621" i="1"/>
  <c r="V621" i="1" s="1"/>
  <c r="T609" i="1"/>
  <c r="V609" i="1" s="1"/>
  <c r="T597" i="1"/>
  <c r="V597" i="1" s="1"/>
  <c r="T533" i="1"/>
  <c r="V533" i="1" s="1"/>
  <c r="T532" i="1"/>
  <c r="T382" i="1"/>
  <c r="V382" i="1" s="1"/>
  <c r="T374" i="1"/>
  <c r="V374" i="1" s="1"/>
  <c r="U342" i="1"/>
  <c r="U326" i="1"/>
  <c r="U318" i="1"/>
  <c r="U279" i="1"/>
  <c r="U275" i="1"/>
  <c r="T203" i="1"/>
  <c r="T198" i="1"/>
  <c r="V198" i="1" s="1"/>
  <c r="U196" i="1"/>
  <c r="T194" i="1"/>
  <c r="V194" i="1" s="1"/>
  <c r="T177" i="1"/>
  <c r="T173" i="1"/>
  <c r="V173" i="1" s="1"/>
  <c r="T169" i="1"/>
  <c r="V169" i="1" s="1"/>
  <c r="T158" i="1"/>
  <c r="V158" i="1" s="1"/>
  <c r="T126" i="1"/>
  <c r="T117" i="1"/>
  <c r="T113" i="1"/>
  <c r="T101" i="1"/>
  <c r="V101" i="1" s="1"/>
  <c r="T96" i="1"/>
  <c r="T92" i="1"/>
  <c r="V92" i="1" s="1"/>
  <c r="T73" i="1"/>
  <c r="V73" i="1" s="1"/>
  <c r="T65" i="1"/>
  <c r="V65" i="1" s="1"/>
  <c r="U62" i="1"/>
  <c r="T49" i="1"/>
  <c r="V49" i="1" s="1"/>
  <c r="T45" i="1"/>
  <c r="V45" i="1" s="1"/>
  <c r="U34" i="1"/>
  <c r="U406" i="1"/>
  <c r="U393" i="1"/>
  <c r="U389" i="1"/>
  <c r="U284" i="1"/>
  <c r="U280" i="1"/>
  <c r="U158" i="1"/>
  <c r="R124" i="1"/>
  <c r="U42" i="1"/>
  <c r="U38" i="1"/>
  <c r="T604" i="1"/>
  <c r="V604" i="1" s="1"/>
  <c r="T600" i="1"/>
  <c r="V600" i="1" s="1"/>
  <c r="T596" i="1"/>
  <c r="V596" i="1" s="1"/>
  <c r="U510" i="1"/>
  <c r="U506" i="1"/>
  <c r="T400" i="1"/>
  <c r="V400" i="1" s="1"/>
  <c r="T373" i="1"/>
  <c r="V373" i="1" s="1"/>
  <c r="T365" i="1"/>
  <c r="T349" i="1"/>
  <c r="V349" i="1" s="1"/>
  <c r="T317" i="1"/>
  <c r="V317" i="1" s="1"/>
  <c r="T281" i="1"/>
  <c r="V281" i="1" s="1"/>
  <c r="R132" i="1"/>
  <c r="U131" i="1"/>
  <c r="T70" i="1"/>
  <c r="V70" i="1" s="1"/>
  <c r="T66" i="1"/>
  <c r="V66" i="1" s="1"/>
  <c r="T59" i="1"/>
  <c r="V59" i="1" s="1"/>
  <c r="T55" i="1"/>
  <c r="V55" i="1" s="1"/>
  <c r="T33" i="1"/>
  <c r="V33" i="1" s="1"/>
  <c r="T608" i="1"/>
  <c r="V608" i="1" s="1"/>
  <c r="U584" i="1"/>
  <c r="U580" i="1"/>
  <c r="R539" i="1"/>
  <c r="T489" i="1"/>
  <c r="V489" i="1" s="1"/>
  <c r="T395" i="1"/>
  <c r="V395" i="1" s="1"/>
  <c r="T377" i="1"/>
  <c r="T353" i="1"/>
  <c r="V353" i="1" s="1"/>
  <c r="T334" i="1"/>
  <c r="V334" i="1" s="1"/>
  <c r="T321" i="1"/>
  <c r="T302" i="1"/>
  <c r="U296" i="1"/>
  <c r="T290" i="1"/>
  <c r="V290" i="1" s="1"/>
  <c r="T282" i="1"/>
  <c r="V282" i="1" s="1"/>
  <c r="U273" i="1"/>
  <c r="T241" i="1"/>
  <c r="V241" i="1" s="1"/>
  <c r="U213" i="1"/>
  <c r="U209" i="1"/>
  <c r="T165" i="1"/>
  <c r="V165" i="1" s="1"/>
  <c r="T157" i="1"/>
  <c r="V157" i="1" s="1"/>
  <c r="T153" i="1"/>
  <c r="V153" i="1" s="1"/>
  <c r="U85" i="1"/>
  <c r="U81" i="1"/>
  <c r="R69" i="1"/>
  <c r="T53" i="1"/>
  <c r="V53" i="1" s="1"/>
  <c r="U651" i="1"/>
  <c r="U647" i="1"/>
  <c r="U643" i="1"/>
  <c r="U639" i="1"/>
  <c r="U635" i="1"/>
  <c r="U631" i="1"/>
  <c r="T575" i="1"/>
  <c r="V575" i="1" s="1"/>
  <c r="U570" i="1"/>
  <c r="R551" i="1"/>
  <c r="U546" i="1"/>
  <c r="U542" i="1"/>
  <c r="U489" i="1"/>
  <c r="U310" i="1"/>
  <c r="T137" i="1"/>
  <c r="V137" i="1" s="1"/>
  <c r="R101" i="1"/>
  <c r="U53" i="1"/>
  <c r="T39" i="1"/>
  <c r="V39" i="1" s="1"/>
  <c r="T578" i="1"/>
  <c r="V578" i="1" s="1"/>
  <c r="R511" i="1"/>
  <c r="R508" i="1"/>
  <c r="R504" i="1"/>
  <c r="U473" i="1"/>
  <c r="R471" i="1"/>
  <c r="T462" i="1"/>
  <c r="V462" i="1" s="1"/>
  <c r="T458" i="1"/>
  <c r="T454" i="1"/>
  <c r="V454" i="1" s="1"/>
  <c r="T442" i="1"/>
  <c r="V442" i="1" s="1"/>
  <c r="T438" i="1"/>
  <c r="V438" i="1" s="1"/>
  <c r="T426" i="1"/>
  <c r="T422" i="1"/>
  <c r="V422" i="1" s="1"/>
  <c r="T410" i="1"/>
  <c r="V410" i="1" s="1"/>
  <c r="T406" i="1"/>
  <c r="V406" i="1" s="1"/>
  <c r="R364" i="1"/>
  <c r="T191" i="1"/>
  <c r="V191" i="1" s="1"/>
  <c r="T121" i="1"/>
  <c r="V121" i="1" s="1"/>
  <c r="T110" i="1"/>
  <c r="V110" i="1" s="1"/>
  <c r="T106" i="1"/>
  <c r="T62" i="1"/>
  <c r="V62" i="1" s="1"/>
  <c r="T477" i="1"/>
  <c r="V477" i="1" s="1"/>
  <c r="T466" i="1"/>
  <c r="V466" i="1" s="1"/>
  <c r="T450" i="1"/>
  <c r="R449" i="1"/>
  <c r="U445" i="1"/>
  <c r="T434" i="1"/>
  <c r="V434" i="1" s="1"/>
  <c r="R433" i="1"/>
  <c r="U429" i="1"/>
  <c r="T418" i="1"/>
  <c r="V418" i="1" s="1"/>
  <c r="R417" i="1"/>
  <c r="U413" i="1"/>
  <c r="T402" i="1"/>
  <c r="V402" i="1" s="1"/>
  <c r="T393" i="1"/>
  <c r="V393" i="1" s="1"/>
  <c r="U374" i="1"/>
  <c r="U366" i="1"/>
  <c r="U350" i="1"/>
  <c r="T309" i="1"/>
  <c r="V309" i="1" s="1"/>
  <c r="T294" i="1"/>
  <c r="V294" i="1" s="1"/>
  <c r="T286" i="1"/>
  <c r="V286" i="1" s="1"/>
  <c r="R140" i="1"/>
  <c r="U134" i="1"/>
  <c r="T628" i="1"/>
  <c r="V628" i="1" s="1"/>
  <c r="R596" i="1"/>
  <c r="T592" i="1"/>
  <c r="V592" i="1" s="1"/>
  <c r="R588" i="1"/>
  <c r="T563" i="1"/>
  <c r="V563" i="1" s="1"/>
  <c r="T536" i="1"/>
  <c r="T491" i="1"/>
  <c r="V491" i="1" s="1"/>
  <c r="T488" i="1"/>
  <c r="V488" i="1" s="1"/>
  <c r="U479" i="1"/>
  <c r="T337" i="1"/>
  <c r="R328" i="1"/>
  <c r="U315" i="1"/>
  <c r="T207" i="1"/>
  <c r="V207" i="1" s="1"/>
  <c r="R164" i="1"/>
  <c r="U163" i="1"/>
  <c r="T142" i="1"/>
  <c r="V142" i="1" s="1"/>
  <c r="R651" i="1"/>
  <c r="R647" i="1"/>
  <c r="R643" i="1"/>
  <c r="R639" i="1"/>
  <c r="U597" i="1"/>
  <c r="T279" i="1"/>
  <c r="U212" i="1"/>
  <c r="U126" i="1"/>
  <c r="T61" i="1"/>
  <c r="V61" i="1" s="1"/>
  <c r="R61" i="1"/>
  <c r="T83" i="1"/>
  <c r="V83" i="1" s="1"/>
  <c r="U569" i="1"/>
  <c r="U553" i="1"/>
  <c r="U541" i="1"/>
  <c r="T525" i="1"/>
  <c r="V525" i="1" s="1"/>
  <c r="U513" i="1"/>
  <c r="U501" i="1"/>
  <c r="U493" i="1"/>
  <c r="R465" i="1"/>
  <c r="R414" i="1"/>
  <c r="R391" i="1"/>
  <c r="T378" i="1"/>
  <c r="T370" i="1"/>
  <c r="V370" i="1" s="1"/>
  <c r="T369" i="1"/>
  <c r="V369" i="1" s="1"/>
  <c r="T358" i="1"/>
  <c r="V358" i="1" s="1"/>
  <c r="T350" i="1"/>
  <c r="R344" i="1"/>
  <c r="T318" i="1"/>
  <c r="V318" i="1" s="1"/>
  <c r="R312" i="1"/>
  <c r="U254" i="1"/>
  <c r="U250" i="1"/>
  <c r="U246" i="1"/>
  <c r="U242" i="1"/>
  <c r="U238" i="1"/>
  <c r="U234" i="1"/>
  <c r="U230" i="1"/>
  <c r="U226" i="1"/>
  <c r="U222" i="1"/>
  <c r="U218" i="1"/>
  <c r="U214" i="1"/>
  <c r="U208" i="1"/>
  <c r="T208" i="1"/>
  <c r="U184" i="1"/>
  <c r="U142" i="1"/>
  <c r="T141" i="1"/>
  <c r="V141" i="1" s="1"/>
  <c r="T108" i="1"/>
  <c r="V108" i="1" s="1"/>
  <c r="U77" i="1"/>
  <c r="U50" i="1"/>
  <c r="T44" i="1"/>
  <c r="V44" i="1" s="1"/>
  <c r="U37" i="1"/>
  <c r="U25" i="1"/>
  <c r="U70" i="1"/>
  <c r="T41" i="1"/>
  <c r="V41" i="1" s="1"/>
  <c r="T37" i="1"/>
  <c r="U590" i="1"/>
  <c r="R628" i="1"/>
  <c r="T625" i="1"/>
  <c r="V625" i="1" s="1"/>
  <c r="U618" i="1"/>
  <c r="U614" i="1"/>
  <c r="U612" i="1"/>
  <c r="R604" i="1"/>
  <c r="T593" i="1"/>
  <c r="V593" i="1" s="1"/>
  <c r="T582" i="1"/>
  <c r="V582" i="1" s="1"/>
  <c r="U581" i="1"/>
  <c r="T560" i="1"/>
  <c r="V560" i="1" s="1"/>
  <c r="T557" i="1"/>
  <c r="T556" i="1"/>
  <c r="V556" i="1" s="1"/>
  <c r="T548" i="1"/>
  <c r="V548" i="1" s="1"/>
  <c r="T545" i="1"/>
  <c r="V545" i="1" s="1"/>
  <c r="T544" i="1"/>
  <c r="T524" i="1"/>
  <c r="V524" i="1" s="1"/>
  <c r="T517" i="1"/>
  <c r="V517" i="1" s="1"/>
  <c r="T512" i="1"/>
  <c r="V512" i="1" s="1"/>
  <c r="T508" i="1"/>
  <c r="T504" i="1"/>
  <c r="V504" i="1" s="1"/>
  <c r="T500" i="1"/>
  <c r="V500" i="1" s="1"/>
  <c r="T496" i="1"/>
  <c r="V496" i="1" s="1"/>
  <c r="T475" i="1"/>
  <c r="V475" i="1" s="1"/>
  <c r="T473" i="1"/>
  <c r="V473" i="1" s="1"/>
  <c r="U467" i="1"/>
  <c r="U459" i="1"/>
  <c r="U451" i="1"/>
  <c r="U443" i="1"/>
  <c r="U439" i="1"/>
  <c r="U435" i="1"/>
  <c r="U427" i="1"/>
  <c r="U423" i="1"/>
  <c r="U419" i="1"/>
  <c r="U411" i="1"/>
  <c r="U407" i="1"/>
  <c r="U403" i="1"/>
  <c r="U383" i="1"/>
  <c r="T381" i="1"/>
  <c r="V381" i="1" s="1"/>
  <c r="T380" i="1"/>
  <c r="V380" i="1" s="1"/>
  <c r="U358" i="1"/>
  <c r="U356" i="1"/>
  <c r="T345" i="1"/>
  <c r="V345" i="1" s="1"/>
  <c r="U334" i="1"/>
  <c r="U331" i="1"/>
  <c r="U302" i="1"/>
  <c r="U299" i="1"/>
  <c r="U295" i="1"/>
  <c r="T295" i="1"/>
  <c r="V295" i="1" s="1"/>
  <c r="U291" i="1"/>
  <c r="U287" i="1"/>
  <c r="U276" i="1"/>
  <c r="T211" i="1"/>
  <c r="V211" i="1" s="1"/>
  <c r="R194" i="1"/>
  <c r="U192" i="1"/>
  <c r="R190" i="1"/>
  <c r="U189" i="1"/>
  <c r="U174" i="1"/>
  <c r="U150" i="1"/>
  <c r="R148" i="1"/>
  <c r="U147" i="1"/>
  <c r="T129" i="1"/>
  <c r="V129" i="1" s="1"/>
  <c r="U118" i="1"/>
  <c r="R116" i="1"/>
  <c r="U115" i="1"/>
  <c r="T84" i="1"/>
  <c r="V84" i="1" s="1"/>
  <c r="U76" i="1"/>
  <c r="T76" i="1"/>
  <c r="U22" i="1"/>
  <c r="T20" i="1"/>
  <c r="V20" i="1" s="1"/>
  <c r="R635" i="1"/>
  <c r="R110" i="1"/>
  <c r="U110" i="1"/>
  <c r="U650" i="1"/>
  <c r="U646" i="1"/>
  <c r="U642" i="1"/>
  <c r="U638" i="1"/>
  <c r="U634" i="1"/>
  <c r="U632" i="1"/>
  <c r="U624" i="1"/>
  <c r="T624" i="1"/>
  <c r="V624" i="1" s="1"/>
  <c r="T617" i="1"/>
  <c r="V617" i="1" s="1"/>
  <c r="T613" i="1"/>
  <c r="V613" i="1" s="1"/>
  <c r="U605" i="1"/>
  <c r="T601" i="1"/>
  <c r="V601" i="1" s="1"/>
  <c r="U598" i="1"/>
  <c r="R598" i="1"/>
  <c r="R592" i="1"/>
  <c r="T589" i="1"/>
  <c r="V589" i="1" s="1"/>
  <c r="U585" i="1"/>
  <c r="U583" i="1"/>
  <c r="T583" i="1"/>
  <c r="U577" i="1"/>
  <c r="T577" i="1"/>
  <c r="V577" i="1" s="1"/>
  <c r="T574" i="1"/>
  <c r="V574" i="1" s="1"/>
  <c r="R564" i="1"/>
  <c r="U559" i="1"/>
  <c r="R559" i="1"/>
  <c r="R555" i="1"/>
  <c r="T553" i="1"/>
  <c r="T552" i="1"/>
  <c r="V552" i="1" s="1"/>
  <c r="U549" i="1"/>
  <c r="U545" i="1"/>
  <c r="U535" i="1"/>
  <c r="T535" i="1"/>
  <c r="V535" i="1" s="1"/>
  <c r="T528" i="1"/>
  <c r="V528" i="1" s="1"/>
  <c r="R523" i="1"/>
  <c r="U522" i="1"/>
  <c r="T516" i="1"/>
  <c r="V516" i="1" s="1"/>
  <c r="T515" i="1"/>
  <c r="V515" i="1" s="1"/>
  <c r="T513" i="1"/>
  <c r="V513" i="1" s="1"/>
  <c r="U505" i="1"/>
  <c r="R497" i="1"/>
  <c r="T495" i="1"/>
  <c r="V495" i="1" s="1"/>
  <c r="T493" i="1"/>
  <c r="V493" i="1" s="1"/>
  <c r="R487" i="1"/>
  <c r="U486" i="1"/>
  <c r="T467" i="1"/>
  <c r="V467" i="1" s="1"/>
  <c r="U463" i="1"/>
  <c r="R455" i="1"/>
  <c r="T453" i="1"/>
  <c r="V453" i="1" s="1"/>
  <c r="T451" i="1"/>
  <c r="V451" i="1" s="1"/>
  <c r="U447" i="1"/>
  <c r="R439" i="1"/>
  <c r="T437" i="1"/>
  <c r="V437" i="1" s="1"/>
  <c r="T435" i="1"/>
  <c r="V435" i="1" s="1"/>
  <c r="U431" i="1"/>
  <c r="R423" i="1"/>
  <c r="T421" i="1"/>
  <c r="V421" i="1" s="1"/>
  <c r="T419" i="1"/>
  <c r="V419" i="1" s="1"/>
  <c r="U415" i="1"/>
  <c r="R407" i="1"/>
  <c r="T405" i="1"/>
  <c r="V405" i="1" s="1"/>
  <c r="T403" i="1"/>
  <c r="V403" i="1" s="1"/>
  <c r="R399" i="1"/>
  <c r="U398" i="1"/>
  <c r="T392" i="1"/>
  <c r="V392" i="1" s="1"/>
  <c r="T388" i="1"/>
  <c r="V388" i="1" s="1"/>
  <c r="U379" i="1"/>
  <c r="R362" i="1"/>
  <c r="T360" i="1"/>
  <c r="V360" i="1" s="1"/>
  <c r="T324" i="1"/>
  <c r="V324" i="1" s="1"/>
  <c r="R324" i="1"/>
  <c r="T291" i="1"/>
  <c r="U625" i="1"/>
  <c r="U616" i="1"/>
  <c r="R616" i="1"/>
  <c r="U606" i="1"/>
  <c r="R600" i="1"/>
  <c r="U593" i="1"/>
  <c r="T588" i="1"/>
  <c r="V588" i="1" s="1"/>
  <c r="U586" i="1"/>
  <c r="U578" i="1"/>
  <c r="U576" i="1"/>
  <c r="U565" i="1"/>
  <c r="U561" i="1"/>
  <c r="U558" i="1"/>
  <c r="U554" i="1"/>
  <c r="R529" i="1"/>
  <c r="U527" i="1"/>
  <c r="U521" i="1"/>
  <c r="R499" i="1"/>
  <c r="U498" i="1"/>
  <c r="U481" i="1"/>
  <c r="R457" i="1"/>
  <c r="U456" i="1"/>
  <c r="T446" i="1"/>
  <c r="V446" i="1" s="1"/>
  <c r="R441" i="1"/>
  <c r="U440" i="1"/>
  <c r="T430" i="1"/>
  <c r="V430" i="1" s="1"/>
  <c r="R425" i="1"/>
  <c r="U424" i="1"/>
  <c r="T414" i="1"/>
  <c r="V414" i="1" s="1"/>
  <c r="R409" i="1"/>
  <c r="U408" i="1"/>
  <c r="U386" i="1"/>
  <c r="T275" i="1"/>
  <c r="V275" i="1" s="1"/>
  <c r="T652" i="1"/>
  <c r="V652" i="1" s="1"/>
  <c r="R648" i="1"/>
  <c r="R644" i="1"/>
  <c r="R640" i="1"/>
  <c r="U636" i="1"/>
  <c r="R636" i="1"/>
  <c r="T632" i="1"/>
  <c r="V632" i="1" s="1"/>
  <c r="T629" i="1"/>
  <c r="V629" i="1" s="1"/>
  <c r="U626" i="1"/>
  <c r="U622" i="1"/>
  <c r="U619" i="1"/>
  <c r="R619" i="1"/>
  <c r="U615" i="1"/>
  <c r="U611" i="1"/>
  <c r="R608" i="1"/>
  <c r="T605" i="1"/>
  <c r="V605" i="1" s="1"/>
  <c r="U601" i="1"/>
  <c r="U594" i="1"/>
  <c r="R594" i="1"/>
  <c r="U589" i="1"/>
  <c r="T585" i="1"/>
  <c r="V585" i="1" s="1"/>
  <c r="U579" i="1"/>
  <c r="T579" i="1"/>
  <c r="U575" i="1"/>
  <c r="U572" i="1"/>
  <c r="T569" i="1"/>
  <c r="V569" i="1" s="1"/>
  <c r="R568" i="1"/>
  <c r="T564" i="1"/>
  <c r="V564" i="1" s="1"/>
  <c r="T561" i="1"/>
  <c r="V561" i="1" s="1"/>
  <c r="U557" i="1"/>
  <c r="R545" i="1"/>
  <c r="R543" i="1"/>
  <c r="T541" i="1"/>
  <c r="V541" i="1" s="1"/>
  <c r="T540" i="1"/>
  <c r="V540" i="1" s="1"/>
  <c r="U537" i="1"/>
  <c r="U533" i="1"/>
  <c r="R531" i="1"/>
  <c r="U530" i="1"/>
  <c r="T520" i="1"/>
  <c r="U503" i="1"/>
  <c r="T501" i="1"/>
  <c r="V501" i="1" s="1"/>
  <c r="U497" i="1"/>
  <c r="T484" i="1"/>
  <c r="R483" i="1"/>
  <c r="T480" i="1"/>
  <c r="V480" i="1" s="1"/>
  <c r="T472" i="1"/>
  <c r="V472" i="1" s="1"/>
  <c r="U461" i="1"/>
  <c r="T459" i="1"/>
  <c r="V459" i="1" s="1"/>
  <c r="U455" i="1"/>
  <c r="T396" i="1"/>
  <c r="V396" i="1" s="1"/>
  <c r="R388" i="1"/>
  <c r="T372" i="1"/>
  <c r="V372" i="1" s="1"/>
  <c r="T340" i="1"/>
  <c r="V340" i="1" s="1"/>
  <c r="R340" i="1"/>
  <c r="T308" i="1"/>
  <c r="R308" i="1"/>
  <c r="R180" i="1"/>
  <c r="T105" i="1"/>
  <c r="V105" i="1" s="1"/>
  <c r="R105" i="1"/>
  <c r="U371" i="1"/>
  <c r="U370" i="1"/>
  <c r="U368" i="1"/>
  <c r="T366" i="1"/>
  <c r="U362" i="1"/>
  <c r="U352" i="1"/>
  <c r="T346" i="1"/>
  <c r="V346" i="1" s="1"/>
  <c r="U336" i="1"/>
  <c r="T330" i="1"/>
  <c r="V330" i="1" s="1"/>
  <c r="T329" i="1"/>
  <c r="V329" i="1" s="1"/>
  <c r="U320" i="1"/>
  <c r="T314" i="1"/>
  <c r="T313" i="1"/>
  <c r="V313" i="1" s="1"/>
  <c r="U304" i="1"/>
  <c r="T298" i="1"/>
  <c r="V298" i="1" s="1"/>
  <c r="U297" i="1"/>
  <c r="T297" i="1"/>
  <c r="V297" i="1" s="1"/>
  <c r="R291" i="1"/>
  <c r="T287" i="1"/>
  <c r="V287" i="1" s="1"/>
  <c r="U281" i="1"/>
  <c r="R275" i="1"/>
  <c r="U270" i="1"/>
  <c r="R268" i="1"/>
  <c r="U266" i="1"/>
  <c r="R264" i="1"/>
  <c r="U262" i="1"/>
  <c r="U258" i="1"/>
  <c r="U201" i="1"/>
  <c r="T195" i="1"/>
  <c r="V195" i="1" s="1"/>
  <c r="T182" i="1"/>
  <c r="V182" i="1" s="1"/>
  <c r="T166" i="1"/>
  <c r="V166" i="1" s="1"/>
  <c r="U162" i="1"/>
  <c r="T150" i="1"/>
  <c r="V150" i="1" s="1"/>
  <c r="U146" i="1"/>
  <c r="T134" i="1"/>
  <c r="V134" i="1" s="1"/>
  <c r="U130" i="1"/>
  <c r="T118" i="1"/>
  <c r="V118" i="1" s="1"/>
  <c r="U114" i="1"/>
  <c r="U107" i="1"/>
  <c r="U91" i="1"/>
  <c r="U88" i="1"/>
  <c r="R83" i="1"/>
  <c r="T79" i="1"/>
  <c r="V79" i="1" s="1"/>
  <c r="U66" i="1"/>
  <c r="R64" i="1"/>
  <c r="R62" i="1"/>
  <c r="T56" i="1"/>
  <c r="V56" i="1" s="1"/>
  <c r="U55" i="1"/>
  <c r="U49" i="1"/>
  <c r="U46" i="1"/>
  <c r="T40" i="1"/>
  <c r="V40" i="1" s="1"/>
  <c r="U39" i="1"/>
  <c r="U33" i="1"/>
  <c r="U30" i="1"/>
  <c r="T27" i="1"/>
  <c r="V27" i="1" s="1"/>
  <c r="T24" i="1"/>
  <c r="U23" i="1"/>
  <c r="T23" i="1"/>
  <c r="V23" i="1" s="1"/>
  <c r="U21" i="1"/>
  <c r="U378" i="1"/>
  <c r="T361" i="1"/>
  <c r="V361" i="1" s="1"/>
  <c r="U354" i="1"/>
  <c r="R348" i="1"/>
  <c r="T341" i="1"/>
  <c r="U338" i="1"/>
  <c r="R332" i="1"/>
  <c r="T325" i="1"/>
  <c r="V325" i="1" s="1"/>
  <c r="U322" i="1"/>
  <c r="R321" i="1"/>
  <c r="R316" i="1"/>
  <c r="U306" i="1"/>
  <c r="R300" i="1"/>
  <c r="U298" i="1"/>
  <c r="U292" i="1"/>
  <c r="U288" i="1"/>
  <c r="U283" i="1"/>
  <c r="T283" i="1"/>
  <c r="V283" i="1" s="1"/>
  <c r="U282" i="1"/>
  <c r="T278" i="1"/>
  <c r="V278" i="1" s="1"/>
  <c r="T272" i="1"/>
  <c r="V272" i="1" s="1"/>
  <c r="U271" i="1"/>
  <c r="T268" i="1"/>
  <c r="V268" i="1" s="1"/>
  <c r="U267" i="1"/>
  <c r="T264" i="1"/>
  <c r="V264" i="1" s="1"/>
  <c r="U263" i="1"/>
  <c r="T260" i="1"/>
  <c r="V260" i="1" s="1"/>
  <c r="U259" i="1"/>
  <c r="T256" i="1"/>
  <c r="V256" i="1" s="1"/>
  <c r="U255" i="1"/>
  <c r="T252" i="1"/>
  <c r="V252" i="1" s="1"/>
  <c r="U251" i="1"/>
  <c r="T248" i="1"/>
  <c r="V248" i="1" s="1"/>
  <c r="U247" i="1"/>
  <c r="T244" i="1"/>
  <c r="V244" i="1" s="1"/>
  <c r="U243" i="1"/>
  <c r="T240" i="1"/>
  <c r="V240" i="1" s="1"/>
  <c r="U239" i="1"/>
  <c r="T236" i="1"/>
  <c r="V236" i="1" s="1"/>
  <c r="U235" i="1"/>
  <c r="T232" i="1"/>
  <c r="V232" i="1" s="1"/>
  <c r="U231" i="1"/>
  <c r="T228" i="1"/>
  <c r="V228" i="1" s="1"/>
  <c r="U227" i="1"/>
  <c r="T224" i="1"/>
  <c r="V224" i="1" s="1"/>
  <c r="U223" i="1"/>
  <c r="T220" i="1"/>
  <c r="V220" i="1" s="1"/>
  <c r="U219" i="1"/>
  <c r="T216" i="1"/>
  <c r="V216" i="1" s="1"/>
  <c r="U215" i="1"/>
  <c r="T204" i="1"/>
  <c r="V204" i="1" s="1"/>
  <c r="R198" i="1"/>
  <c r="T187" i="1"/>
  <c r="T181" i="1"/>
  <c r="V181" i="1" s="1"/>
  <c r="R172" i="1"/>
  <c r="U171" i="1"/>
  <c r="T161" i="1"/>
  <c r="T145" i="1"/>
  <c r="V145" i="1" s="1"/>
  <c r="U103" i="1"/>
  <c r="R87" i="1"/>
  <c r="R79" i="1"/>
  <c r="U74" i="1"/>
  <c r="R72" i="1"/>
  <c r="R70" i="1"/>
  <c r="T69" i="1"/>
  <c r="V69" i="1" s="1"/>
  <c r="R65" i="1"/>
  <c r="U58" i="1"/>
  <c r="U54" i="1"/>
  <c r="U51" i="1"/>
  <c r="U45" i="1"/>
  <c r="U35" i="1"/>
  <c r="U29" i="1"/>
  <c r="T29" i="1"/>
  <c r="U26" i="1"/>
  <c r="T357" i="1"/>
  <c r="V357" i="1" s="1"/>
  <c r="U294" i="1"/>
  <c r="T293" i="1"/>
  <c r="V293" i="1" s="1"/>
  <c r="U278" i="1"/>
  <c r="T277" i="1"/>
  <c r="V277" i="1" s="1"/>
  <c r="U272" i="1"/>
  <c r="U256" i="1"/>
  <c r="U252" i="1"/>
  <c r="U248" i="1"/>
  <c r="U240" i="1"/>
  <c r="U236" i="1"/>
  <c r="U232" i="1"/>
  <c r="U224" i="1"/>
  <c r="U220" i="1"/>
  <c r="U216" i="1"/>
  <c r="U206" i="1"/>
  <c r="U204" i="1"/>
  <c r="T199" i="1"/>
  <c r="V199" i="1" s="1"/>
  <c r="U190" i="1"/>
  <c r="T174" i="1"/>
  <c r="V174" i="1" s="1"/>
  <c r="T160" i="1"/>
  <c r="V160" i="1" s="1"/>
  <c r="U154" i="1"/>
  <c r="T144" i="1"/>
  <c r="V144" i="1" s="1"/>
  <c r="U138" i="1"/>
  <c r="T128" i="1"/>
  <c r="V128" i="1" s="1"/>
  <c r="U122" i="1"/>
  <c r="T112" i="1"/>
  <c r="V112" i="1" s="1"/>
  <c r="T109" i="1"/>
  <c r="V109" i="1" s="1"/>
  <c r="T102" i="1"/>
  <c r="V102" i="1" s="1"/>
  <c r="U99" i="1"/>
  <c r="U94" i="1"/>
  <c r="U90" i="1"/>
  <c r="U80" i="1"/>
  <c r="T77" i="1"/>
  <c r="V77" i="1" s="1"/>
  <c r="R73" i="1"/>
  <c r="U57" i="1"/>
  <c r="T57" i="1"/>
  <c r="V57" i="1" s="1"/>
  <c r="T48" i="1"/>
  <c r="V48" i="1" s="1"/>
  <c r="U41" i="1"/>
  <c r="T32" i="1"/>
  <c r="V32" i="1" s="1"/>
  <c r="T25" i="1"/>
  <c r="V25" i="1" s="1"/>
  <c r="R626" i="1"/>
  <c r="R615" i="1"/>
  <c r="R606" i="1"/>
  <c r="R602" i="1"/>
  <c r="T479" i="1"/>
  <c r="V479" i="1" s="1"/>
  <c r="R479" i="1"/>
  <c r="T368" i="1"/>
  <c r="V368" i="1" s="1"/>
  <c r="R368" i="1"/>
  <c r="U652" i="1"/>
  <c r="T648" i="1"/>
  <c r="V648" i="1" s="1"/>
  <c r="U648" i="1"/>
  <c r="T644" i="1"/>
  <c r="V644" i="1" s="1"/>
  <c r="U644" i="1"/>
  <c r="T640" i="1"/>
  <c r="V640" i="1" s="1"/>
  <c r="U640" i="1"/>
  <c r="T636" i="1"/>
  <c r="V636" i="1" s="1"/>
  <c r="R632" i="1"/>
  <c r="R630" i="1"/>
  <c r="U629" i="1"/>
  <c r="U623" i="1"/>
  <c r="R623" i="1"/>
  <c r="U620" i="1"/>
  <c r="T616" i="1"/>
  <c r="V616" i="1" s="1"/>
  <c r="R612" i="1"/>
  <c r="R610" i="1"/>
  <c r="U609" i="1"/>
  <c r="R583" i="1"/>
  <c r="U574" i="1"/>
  <c r="U567" i="1"/>
  <c r="T567" i="1"/>
  <c r="V567" i="1" s="1"/>
  <c r="T565" i="1"/>
  <c r="V565" i="1" s="1"/>
  <c r="U562" i="1"/>
  <c r="R561" i="1"/>
  <c r="U551" i="1"/>
  <c r="T551" i="1"/>
  <c r="V551" i="1" s="1"/>
  <c r="T549" i="1"/>
  <c r="V549" i="1" s="1"/>
  <c r="T539" i="1"/>
  <c r="V539" i="1" s="1"/>
  <c r="T537" i="1"/>
  <c r="U534" i="1"/>
  <c r="U529" i="1"/>
  <c r="U509" i="1"/>
  <c r="U382" i="1"/>
  <c r="T376" i="1"/>
  <c r="V376" i="1" s="1"/>
  <c r="R376" i="1"/>
  <c r="N655" i="1"/>
  <c r="R652" i="1"/>
  <c r="R650" i="1"/>
  <c r="U649" i="1"/>
  <c r="R646" i="1"/>
  <c r="U645" i="1"/>
  <c r="R642" i="1"/>
  <c r="U641" i="1"/>
  <c r="R638" i="1"/>
  <c r="U637" i="1"/>
  <c r="R634" i="1"/>
  <c r="U633" i="1"/>
  <c r="U627" i="1"/>
  <c r="R627" i="1"/>
  <c r="R620" i="1"/>
  <c r="R618" i="1"/>
  <c r="U617" i="1"/>
  <c r="R614" i="1"/>
  <c r="U613" i="1"/>
  <c r="U607" i="1"/>
  <c r="R607" i="1"/>
  <c r="R605" i="1"/>
  <c r="U603" i="1"/>
  <c r="R603" i="1"/>
  <c r="R601" i="1"/>
  <c r="U599" i="1"/>
  <c r="R599" i="1"/>
  <c r="R597" i="1"/>
  <c r="U595" i="1"/>
  <c r="R595" i="1"/>
  <c r="R593" i="1"/>
  <c r="U591" i="1"/>
  <c r="R591" i="1"/>
  <c r="R589" i="1"/>
  <c r="U587" i="1"/>
  <c r="R587" i="1"/>
  <c r="R585" i="1"/>
  <c r="R579" i="1"/>
  <c r="T568" i="1"/>
  <c r="V568" i="1" s="1"/>
  <c r="U566" i="1"/>
  <c r="T555" i="1"/>
  <c r="V555" i="1" s="1"/>
  <c r="U550" i="1"/>
  <c r="R547" i="1"/>
  <c r="U543" i="1"/>
  <c r="T543" i="1"/>
  <c r="V543" i="1" s="1"/>
  <c r="U538" i="1"/>
  <c r="R537" i="1"/>
  <c r="R521" i="1"/>
  <c r="U519" i="1"/>
  <c r="T519" i="1"/>
  <c r="V519" i="1" s="1"/>
  <c r="R519" i="1"/>
  <c r="R507" i="1"/>
  <c r="U485" i="1"/>
  <c r="U397" i="1"/>
  <c r="T387" i="1"/>
  <c r="V387" i="1" s="1"/>
  <c r="R387" i="1"/>
  <c r="T384" i="1"/>
  <c r="V384" i="1" s="1"/>
  <c r="R384" i="1"/>
  <c r="U375" i="1"/>
  <c r="R590" i="1"/>
  <c r="R586" i="1"/>
  <c r="R654" i="1"/>
  <c r="U653" i="1"/>
  <c r="R631" i="1"/>
  <c r="U628" i="1"/>
  <c r="R624" i="1"/>
  <c r="R622" i="1"/>
  <c r="U621" i="1"/>
  <c r="R611" i="1"/>
  <c r="R609" i="1"/>
  <c r="U608" i="1"/>
  <c r="U604" i="1"/>
  <c r="U600" i="1"/>
  <c r="U596" i="1"/>
  <c r="U592" i="1"/>
  <c r="U588" i="1"/>
  <c r="U582" i="1"/>
  <c r="T581" i="1"/>
  <c r="V581" i="1" s="1"/>
  <c r="R575" i="1"/>
  <c r="R569" i="1"/>
  <c r="R563" i="1"/>
  <c r="T559" i="1"/>
  <c r="V559" i="1" s="1"/>
  <c r="R553" i="1"/>
  <c r="T547" i="1"/>
  <c r="V547" i="1" s="1"/>
  <c r="R535" i="1"/>
  <c r="T527" i="1"/>
  <c r="V527" i="1" s="1"/>
  <c r="R527" i="1"/>
  <c r="T503" i="1"/>
  <c r="V503" i="1" s="1"/>
  <c r="R503" i="1"/>
  <c r="T461" i="1"/>
  <c r="V461" i="1" s="1"/>
  <c r="R461" i="1"/>
  <c r="T445" i="1"/>
  <c r="V445" i="1" s="1"/>
  <c r="R445" i="1"/>
  <c r="T429" i="1"/>
  <c r="V429" i="1" s="1"/>
  <c r="R429" i="1"/>
  <c r="T413" i="1"/>
  <c r="V413" i="1" s="1"/>
  <c r="R413" i="1"/>
  <c r="T356" i="1"/>
  <c r="R356" i="1"/>
  <c r="R200" i="1"/>
  <c r="U200" i="1"/>
  <c r="T531" i="1"/>
  <c r="V531" i="1" s="1"/>
  <c r="T529" i="1"/>
  <c r="V529" i="1" s="1"/>
  <c r="U526" i="1"/>
  <c r="U514" i="1"/>
  <c r="R513" i="1"/>
  <c r="U512" i="1"/>
  <c r="T507" i="1"/>
  <c r="V507" i="1" s="1"/>
  <c r="T505" i="1"/>
  <c r="V505" i="1" s="1"/>
  <c r="U502" i="1"/>
  <c r="R495" i="1"/>
  <c r="U490" i="1"/>
  <c r="R489" i="1"/>
  <c r="U488" i="1"/>
  <c r="T483" i="1"/>
  <c r="V483" i="1" s="1"/>
  <c r="T481" i="1"/>
  <c r="V481" i="1" s="1"/>
  <c r="U478" i="1"/>
  <c r="R475" i="1"/>
  <c r="U471" i="1"/>
  <c r="T471" i="1"/>
  <c r="V471" i="1" s="1"/>
  <c r="R466" i="1"/>
  <c r="U465" i="1"/>
  <c r="T465" i="1"/>
  <c r="V465" i="1" s="1"/>
  <c r="T463" i="1"/>
  <c r="V463" i="1" s="1"/>
  <c r="U460" i="1"/>
  <c r="R459" i="1"/>
  <c r="R453" i="1"/>
  <c r="U449" i="1"/>
  <c r="T449" i="1"/>
  <c r="V449" i="1" s="1"/>
  <c r="T447" i="1"/>
  <c r="U444" i="1"/>
  <c r="R437" i="1"/>
  <c r="U433" i="1"/>
  <c r="T433" i="1"/>
  <c r="V433" i="1" s="1"/>
  <c r="T431" i="1"/>
  <c r="V431" i="1" s="1"/>
  <c r="U428" i="1"/>
  <c r="R427" i="1"/>
  <c r="R421" i="1"/>
  <c r="U417" i="1"/>
  <c r="T417" i="1"/>
  <c r="V417" i="1" s="1"/>
  <c r="T415" i="1"/>
  <c r="V415" i="1" s="1"/>
  <c r="U412" i="1"/>
  <c r="R411" i="1"/>
  <c r="R405" i="1"/>
  <c r="R402" i="1"/>
  <c r="U400" i="1"/>
  <c r="R395" i="1"/>
  <c r="R392" i="1"/>
  <c r="U391" i="1"/>
  <c r="T391" i="1"/>
  <c r="V391" i="1" s="1"/>
  <c r="T389" i="1"/>
  <c r="V389" i="1" s="1"/>
  <c r="R380" i="1"/>
  <c r="R374" i="1"/>
  <c r="R372" i="1"/>
  <c r="U367" i="1"/>
  <c r="R366" i="1"/>
  <c r="R360" i="1"/>
  <c r="T352" i="1"/>
  <c r="V352" i="1" s="1"/>
  <c r="R352" i="1"/>
  <c r="T336" i="1"/>
  <c r="V336" i="1" s="1"/>
  <c r="R336" i="1"/>
  <c r="T320" i="1"/>
  <c r="V320" i="1" s="1"/>
  <c r="R320" i="1"/>
  <c r="T304" i="1"/>
  <c r="V304" i="1" s="1"/>
  <c r="R304" i="1"/>
  <c r="T168" i="1"/>
  <c r="V168" i="1" s="1"/>
  <c r="R168" i="1"/>
  <c r="T152" i="1"/>
  <c r="V152" i="1" s="1"/>
  <c r="R152" i="1"/>
  <c r="T136" i="1"/>
  <c r="V136" i="1" s="1"/>
  <c r="R136" i="1"/>
  <c r="T120" i="1"/>
  <c r="V120" i="1" s="1"/>
  <c r="R120" i="1"/>
  <c r="R88" i="1"/>
  <c r="T88" i="1"/>
  <c r="V88" i="1" s="1"/>
  <c r="R505" i="1"/>
  <c r="U504" i="1"/>
  <c r="U495" i="1"/>
  <c r="U482" i="1"/>
  <c r="R481" i="1"/>
  <c r="U470" i="1"/>
  <c r="U464" i="1"/>
  <c r="R463" i="1"/>
  <c r="U453" i="1"/>
  <c r="U448" i="1"/>
  <c r="R447" i="1"/>
  <c r="U437" i="1"/>
  <c r="U432" i="1"/>
  <c r="R431" i="1"/>
  <c r="U421" i="1"/>
  <c r="U416" i="1"/>
  <c r="R415" i="1"/>
  <c r="U414" i="1"/>
  <c r="R406" i="1"/>
  <c r="U405" i="1"/>
  <c r="R396" i="1"/>
  <c r="U390" i="1"/>
  <c r="U372" i="1"/>
  <c r="U360" i="1"/>
  <c r="R346" i="1"/>
  <c r="U346" i="1"/>
  <c r="R330" i="1"/>
  <c r="U330" i="1"/>
  <c r="R314" i="1"/>
  <c r="U314" i="1"/>
  <c r="R306" i="1"/>
  <c r="R202" i="1"/>
  <c r="T523" i="1"/>
  <c r="V523" i="1" s="1"/>
  <c r="T521" i="1"/>
  <c r="V521" i="1" s="1"/>
  <c r="U518" i="1"/>
  <c r="R515" i="1"/>
  <c r="R512" i="1"/>
  <c r="U511" i="1"/>
  <c r="T511" i="1"/>
  <c r="V511" i="1" s="1"/>
  <c r="T509" i="1"/>
  <c r="V509" i="1" s="1"/>
  <c r="T499" i="1"/>
  <c r="V499" i="1" s="1"/>
  <c r="T497" i="1"/>
  <c r="V497" i="1" s="1"/>
  <c r="U494" i="1"/>
  <c r="R491" i="1"/>
  <c r="R488" i="1"/>
  <c r="U487" i="1"/>
  <c r="T487" i="1"/>
  <c r="V487" i="1" s="1"/>
  <c r="T485" i="1"/>
  <c r="V485" i="1" s="1"/>
  <c r="U474" i="1"/>
  <c r="R473" i="1"/>
  <c r="U468" i="1"/>
  <c r="R467" i="1"/>
  <c r="U457" i="1"/>
  <c r="T457" i="1"/>
  <c r="V457" i="1" s="1"/>
  <c r="T455" i="1"/>
  <c r="U452" i="1"/>
  <c r="R451" i="1"/>
  <c r="U441" i="1"/>
  <c r="T441" i="1"/>
  <c r="V441" i="1" s="1"/>
  <c r="T439" i="1"/>
  <c r="V439" i="1" s="1"/>
  <c r="U436" i="1"/>
  <c r="R435" i="1"/>
  <c r="U425" i="1"/>
  <c r="T425" i="1"/>
  <c r="V425" i="1" s="1"/>
  <c r="T423" i="1"/>
  <c r="V423" i="1" s="1"/>
  <c r="U420" i="1"/>
  <c r="R419" i="1"/>
  <c r="R410" i="1"/>
  <c r="U409" i="1"/>
  <c r="T409" i="1"/>
  <c r="V409" i="1" s="1"/>
  <c r="T407" i="1"/>
  <c r="U404" i="1"/>
  <c r="R403" i="1"/>
  <c r="R400" i="1"/>
  <c r="U399" i="1"/>
  <c r="T399" i="1"/>
  <c r="V399" i="1" s="1"/>
  <c r="T397" i="1"/>
  <c r="V397" i="1" s="1"/>
  <c r="U394" i="1"/>
  <c r="U392" i="1"/>
  <c r="R385" i="1"/>
  <c r="U364" i="1"/>
  <c r="T364" i="1"/>
  <c r="V364" i="1" s="1"/>
  <c r="T362" i="1"/>
  <c r="U359" i="1"/>
  <c r="R358" i="1"/>
  <c r="T354" i="1"/>
  <c r="V354" i="1" s="1"/>
  <c r="R260" i="1"/>
  <c r="R244" i="1"/>
  <c r="R228" i="1"/>
  <c r="T206" i="1"/>
  <c r="V206" i="1" s="1"/>
  <c r="R206" i="1"/>
  <c r="T186" i="1"/>
  <c r="V186" i="1" s="1"/>
  <c r="R186" i="1"/>
  <c r="U351" i="1"/>
  <c r="R350" i="1"/>
  <c r="U340" i="1"/>
  <c r="T338" i="1"/>
  <c r="V338" i="1" s="1"/>
  <c r="U335" i="1"/>
  <c r="R334" i="1"/>
  <c r="U324" i="1"/>
  <c r="T322" i="1"/>
  <c r="V322" i="1" s="1"/>
  <c r="U319" i="1"/>
  <c r="R318" i="1"/>
  <c r="U308" i="1"/>
  <c r="T306" i="1"/>
  <c r="V306" i="1" s="1"/>
  <c r="U303" i="1"/>
  <c r="U293" i="1"/>
  <c r="R287" i="1"/>
  <c r="U277" i="1"/>
  <c r="T273" i="1"/>
  <c r="V273" i="1" s="1"/>
  <c r="R212" i="1"/>
  <c r="U205" i="1"/>
  <c r="T192" i="1"/>
  <c r="V192" i="1" s="1"/>
  <c r="T176" i="1"/>
  <c r="V176" i="1" s="1"/>
  <c r="R176" i="1"/>
  <c r="R103" i="1"/>
  <c r="R74" i="1"/>
  <c r="T74" i="1"/>
  <c r="V74" i="1" s="1"/>
  <c r="U355" i="1"/>
  <c r="R354" i="1"/>
  <c r="U344" i="1"/>
  <c r="T344" i="1"/>
  <c r="V344" i="1" s="1"/>
  <c r="T342" i="1"/>
  <c r="U339" i="1"/>
  <c r="R338" i="1"/>
  <c r="U328" i="1"/>
  <c r="T328" i="1"/>
  <c r="V328" i="1" s="1"/>
  <c r="T326" i="1"/>
  <c r="V326" i="1" s="1"/>
  <c r="U323" i="1"/>
  <c r="R322" i="1"/>
  <c r="U321" i="1"/>
  <c r="U312" i="1"/>
  <c r="T312" i="1"/>
  <c r="V312" i="1" s="1"/>
  <c r="T310" i="1"/>
  <c r="V310" i="1" s="1"/>
  <c r="U307" i="1"/>
  <c r="R298" i="1"/>
  <c r="U290" i="1"/>
  <c r="U289" i="1"/>
  <c r="T289" i="1"/>
  <c r="V289" i="1" s="1"/>
  <c r="R283" i="1"/>
  <c r="R272" i="1"/>
  <c r="R270" i="1"/>
  <c r="R258" i="1"/>
  <c r="R256" i="1"/>
  <c r="R254" i="1"/>
  <c r="R252" i="1"/>
  <c r="R248" i="1"/>
  <c r="R242" i="1"/>
  <c r="R240" i="1"/>
  <c r="R238" i="1"/>
  <c r="R236" i="1"/>
  <c r="R232" i="1"/>
  <c r="R230" i="1"/>
  <c r="R226" i="1"/>
  <c r="R224" i="1"/>
  <c r="R222" i="1"/>
  <c r="R220" i="1"/>
  <c r="R216" i="1"/>
  <c r="R214" i="1"/>
  <c r="R208" i="1"/>
  <c r="U198" i="1"/>
  <c r="T196" i="1"/>
  <c r="V196" i="1" s="1"/>
  <c r="U193" i="1"/>
  <c r="U188" i="1"/>
  <c r="U179" i="1"/>
  <c r="U170" i="1"/>
  <c r="R99" i="1"/>
  <c r="R95" i="1"/>
  <c r="T95" i="1"/>
  <c r="V95" i="1" s="1"/>
  <c r="R91" i="1"/>
  <c r="T91" i="1"/>
  <c r="V91" i="1" s="1"/>
  <c r="R80" i="1"/>
  <c r="T80" i="1"/>
  <c r="V80" i="1" s="1"/>
  <c r="U348" i="1"/>
  <c r="T348" i="1"/>
  <c r="U343" i="1"/>
  <c r="R342" i="1"/>
  <c r="U332" i="1"/>
  <c r="T332" i="1"/>
  <c r="U327" i="1"/>
  <c r="R326" i="1"/>
  <c r="U316" i="1"/>
  <c r="T316" i="1"/>
  <c r="U311" i="1"/>
  <c r="R310" i="1"/>
  <c r="U300" i="1"/>
  <c r="T300" i="1"/>
  <c r="R295" i="1"/>
  <c r="U286" i="1"/>
  <c r="U285" i="1"/>
  <c r="T285" i="1"/>
  <c r="V285" i="1" s="1"/>
  <c r="R279" i="1"/>
  <c r="U268" i="1"/>
  <c r="U210" i="1"/>
  <c r="T210" i="1"/>
  <c r="V210" i="1" s="1"/>
  <c r="T202" i="1"/>
  <c r="V202" i="1" s="1"/>
  <c r="T200" i="1"/>
  <c r="V200" i="1" s="1"/>
  <c r="U197" i="1"/>
  <c r="U178" i="1"/>
  <c r="U97" i="1"/>
  <c r="U93" i="1"/>
  <c r="U89" i="1"/>
  <c r="T68" i="1"/>
  <c r="V68" i="1" s="1"/>
  <c r="R68" i="1"/>
  <c r="T28" i="1"/>
  <c r="V28" i="1" s="1"/>
  <c r="R192" i="1"/>
  <c r="R182" i="1"/>
  <c r="U172" i="1"/>
  <c r="T172" i="1"/>
  <c r="V172" i="1" s="1"/>
  <c r="T170" i="1"/>
  <c r="V170" i="1" s="1"/>
  <c r="U167" i="1"/>
  <c r="R166" i="1"/>
  <c r="R160" i="1"/>
  <c r="U156" i="1"/>
  <c r="T156" i="1"/>
  <c r="V156" i="1" s="1"/>
  <c r="T154" i="1"/>
  <c r="V154" i="1" s="1"/>
  <c r="U151" i="1"/>
  <c r="R150" i="1"/>
  <c r="R144" i="1"/>
  <c r="U140" i="1"/>
  <c r="T140" i="1"/>
  <c r="V140" i="1" s="1"/>
  <c r="T138" i="1"/>
  <c r="V138" i="1" s="1"/>
  <c r="U135" i="1"/>
  <c r="R128" i="1"/>
  <c r="R126" i="1"/>
  <c r="U124" i="1"/>
  <c r="T124" i="1"/>
  <c r="V124" i="1" s="1"/>
  <c r="T122" i="1"/>
  <c r="V122" i="1" s="1"/>
  <c r="U119" i="1"/>
  <c r="R112" i="1"/>
  <c r="U95" i="1"/>
  <c r="U87" i="1"/>
  <c r="T85" i="1"/>
  <c r="V85" i="1" s="1"/>
  <c r="U83" i="1"/>
  <c r="U79" i="1"/>
  <c r="U75" i="1"/>
  <c r="U67" i="1"/>
  <c r="U59" i="1"/>
  <c r="U43" i="1"/>
  <c r="T43" i="1"/>
  <c r="V43" i="1" s="1"/>
  <c r="U27" i="1"/>
  <c r="U18" i="1"/>
  <c r="U155" i="1"/>
  <c r="U139" i="1"/>
  <c r="U123" i="1"/>
  <c r="U109" i="1"/>
  <c r="U108" i="1"/>
  <c r="U104" i="1"/>
  <c r="U100" i="1"/>
  <c r="R97" i="1"/>
  <c r="U96" i="1"/>
  <c r="U92" i="1"/>
  <c r="R85" i="1"/>
  <c r="R81" i="1"/>
  <c r="R77" i="1"/>
  <c r="T72" i="1"/>
  <c r="V72" i="1" s="1"/>
  <c r="R66" i="1"/>
  <c r="T64" i="1"/>
  <c r="V64" i="1" s="1"/>
  <c r="T60" i="1"/>
  <c r="U47" i="1"/>
  <c r="T47" i="1"/>
  <c r="V47" i="1" s="1"/>
  <c r="U31" i="1"/>
  <c r="T31" i="1"/>
  <c r="V31" i="1" s="1"/>
  <c r="T190" i="1"/>
  <c r="V190" i="1" s="1"/>
  <c r="T188" i="1"/>
  <c r="V188" i="1" s="1"/>
  <c r="U185" i="1"/>
  <c r="R184" i="1"/>
  <c r="U180" i="1"/>
  <c r="T180" i="1"/>
  <c r="V180" i="1" s="1"/>
  <c r="T178" i="1"/>
  <c r="V178" i="1" s="1"/>
  <c r="U175" i="1"/>
  <c r="R174" i="1"/>
  <c r="U164" i="1"/>
  <c r="T164" i="1"/>
  <c r="V164" i="1" s="1"/>
  <c r="T162" i="1"/>
  <c r="U159" i="1"/>
  <c r="R158" i="1"/>
  <c r="U148" i="1"/>
  <c r="T148" i="1"/>
  <c r="V148" i="1" s="1"/>
  <c r="T146" i="1"/>
  <c r="V146" i="1" s="1"/>
  <c r="U143" i="1"/>
  <c r="R142" i="1"/>
  <c r="R134" i="1"/>
  <c r="U132" i="1"/>
  <c r="T132" i="1"/>
  <c r="V132" i="1" s="1"/>
  <c r="T130" i="1"/>
  <c r="V130" i="1" s="1"/>
  <c r="U127" i="1"/>
  <c r="U116" i="1"/>
  <c r="T116" i="1"/>
  <c r="V116" i="1" s="1"/>
  <c r="T114" i="1"/>
  <c r="V114" i="1" s="1"/>
  <c r="U111" i="1"/>
  <c r="R89" i="1"/>
  <c r="T87" i="1"/>
  <c r="V87" i="1" s="1"/>
  <c r="U86" i="1"/>
  <c r="U82" i="1"/>
  <c r="U78" i="1"/>
  <c r="U71" i="1"/>
  <c r="U63" i="1"/>
  <c r="T51" i="1"/>
  <c r="V51" i="1" s="1"/>
  <c r="T35" i="1"/>
  <c r="V35" i="1" s="1"/>
  <c r="T19" i="1"/>
  <c r="V19" i="1" s="1"/>
  <c r="U573" i="1"/>
  <c r="T573" i="1"/>
  <c r="V573" i="1" s="1"/>
  <c r="M655" i="1"/>
  <c r="U548" i="1"/>
  <c r="R548" i="1"/>
  <c r="U540" i="1"/>
  <c r="R540" i="1"/>
  <c r="U524" i="1"/>
  <c r="R524" i="1"/>
  <c r="U500" i="1"/>
  <c r="R500" i="1"/>
  <c r="U492" i="1"/>
  <c r="R492" i="1"/>
  <c r="R468" i="1"/>
  <c r="T468" i="1"/>
  <c r="R460" i="1"/>
  <c r="T460" i="1"/>
  <c r="V458" i="1"/>
  <c r="R420" i="1"/>
  <c r="T420" i="1"/>
  <c r="R404" i="1"/>
  <c r="T404" i="1"/>
  <c r="U113" i="1"/>
  <c r="R113" i="1"/>
  <c r="U44" i="1"/>
  <c r="R44" i="1"/>
  <c r="V37" i="1"/>
  <c r="U28" i="1"/>
  <c r="R28" i="1"/>
  <c r="U24" i="1"/>
  <c r="R24" i="1"/>
  <c r="T654" i="1"/>
  <c r="R653" i="1"/>
  <c r="T650" i="1"/>
  <c r="R649" i="1"/>
  <c r="T646" i="1"/>
  <c r="R645" i="1"/>
  <c r="T642" i="1"/>
  <c r="R641" i="1"/>
  <c r="T638" i="1"/>
  <c r="R637" i="1"/>
  <c r="T634" i="1"/>
  <c r="R633" i="1"/>
  <c r="T630" i="1"/>
  <c r="R629" i="1"/>
  <c r="T626" i="1"/>
  <c r="R625" i="1"/>
  <c r="T622" i="1"/>
  <c r="R621" i="1"/>
  <c r="T618" i="1"/>
  <c r="R617" i="1"/>
  <c r="T614" i="1"/>
  <c r="R613" i="1"/>
  <c r="T610" i="1"/>
  <c r="T606" i="1"/>
  <c r="T602" i="1"/>
  <c r="T598" i="1"/>
  <c r="T594" i="1"/>
  <c r="T590" i="1"/>
  <c r="T586" i="1"/>
  <c r="R584" i="1"/>
  <c r="T584" i="1"/>
  <c r="R582" i="1"/>
  <c r="R581" i="1"/>
  <c r="R580" i="1"/>
  <c r="T580" i="1"/>
  <c r="R578" i="1"/>
  <c r="R577" i="1"/>
  <c r="R576" i="1"/>
  <c r="T576" i="1"/>
  <c r="R574" i="1"/>
  <c r="R573" i="1"/>
  <c r="R572" i="1"/>
  <c r="T572" i="1"/>
  <c r="U568" i="1"/>
  <c r="R566" i="1"/>
  <c r="T566" i="1"/>
  <c r="R565" i="1"/>
  <c r="U563" i="1"/>
  <c r="R558" i="1"/>
  <c r="T558" i="1"/>
  <c r="R557" i="1"/>
  <c r="U555" i="1"/>
  <c r="R550" i="1"/>
  <c r="T550" i="1"/>
  <c r="R549" i="1"/>
  <c r="U547" i="1"/>
  <c r="R542" i="1"/>
  <c r="T542" i="1"/>
  <c r="R541" i="1"/>
  <c r="U539" i="1"/>
  <c r="R534" i="1"/>
  <c r="T534" i="1"/>
  <c r="R533" i="1"/>
  <c r="V532" i="1"/>
  <c r="U531" i="1"/>
  <c r="R526" i="1"/>
  <c r="T526" i="1"/>
  <c r="R525" i="1"/>
  <c r="U523" i="1"/>
  <c r="R518" i="1"/>
  <c r="T518" i="1"/>
  <c r="R517" i="1"/>
  <c r="U515" i="1"/>
  <c r="R510" i="1"/>
  <c r="T510" i="1"/>
  <c r="R509" i="1"/>
  <c r="V508" i="1"/>
  <c r="U507" i="1"/>
  <c r="R502" i="1"/>
  <c r="T502" i="1"/>
  <c r="R501" i="1"/>
  <c r="U499" i="1"/>
  <c r="R494" i="1"/>
  <c r="T494" i="1"/>
  <c r="R493" i="1"/>
  <c r="V492" i="1"/>
  <c r="U491" i="1"/>
  <c r="R486" i="1"/>
  <c r="T486" i="1"/>
  <c r="R485" i="1"/>
  <c r="V484" i="1"/>
  <c r="U483" i="1"/>
  <c r="R478" i="1"/>
  <c r="T478" i="1"/>
  <c r="R477" i="1"/>
  <c r="V476" i="1"/>
  <c r="U475" i="1"/>
  <c r="R470" i="1"/>
  <c r="T470" i="1"/>
  <c r="U466" i="1"/>
  <c r="U462" i="1"/>
  <c r="R462" i="1"/>
  <c r="V455" i="1"/>
  <c r="U454" i="1"/>
  <c r="R454" i="1"/>
  <c r="V447" i="1"/>
  <c r="U446" i="1"/>
  <c r="R446" i="1"/>
  <c r="U438" i="1"/>
  <c r="R438" i="1"/>
  <c r="U430" i="1"/>
  <c r="R430" i="1"/>
  <c r="U422" i="1"/>
  <c r="R422" i="1"/>
  <c r="U410" i="1"/>
  <c r="V407" i="1"/>
  <c r="U402" i="1"/>
  <c r="R398" i="1"/>
  <c r="T398" i="1"/>
  <c r="R397" i="1"/>
  <c r="U395" i="1"/>
  <c r="R390" i="1"/>
  <c r="T390" i="1"/>
  <c r="R389" i="1"/>
  <c r="U387" i="1"/>
  <c r="V385" i="1"/>
  <c r="V377" i="1"/>
  <c r="V365" i="1"/>
  <c r="R359" i="1"/>
  <c r="T359" i="1"/>
  <c r="V333" i="1"/>
  <c r="R327" i="1"/>
  <c r="T327" i="1"/>
  <c r="V308" i="1"/>
  <c r="V301" i="1"/>
  <c r="U556" i="1"/>
  <c r="R556" i="1"/>
  <c r="U516" i="1"/>
  <c r="R516" i="1"/>
  <c r="U484" i="1"/>
  <c r="R484" i="1"/>
  <c r="U476" i="1"/>
  <c r="R476" i="1"/>
  <c r="R452" i="1"/>
  <c r="T452" i="1"/>
  <c r="V450" i="1"/>
  <c r="R444" i="1"/>
  <c r="T444" i="1"/>
  <c r="R436" i="1"/>
  <c r="T436" i="1"/>
  <c r="R428" i="1"/>
  <c r="T428" i="1"/>
  <c r="V426" i="1"/>
  <c r="R412" i="1"/>
  <c r="T412" i="1"/>
  <c r="U377" i="1"/>
  <c r="R377" i="1"/>
  <c r="U369" i="1"/>
  <c r="R369" i="1"/>
  <c r="R351" i="1"/>
  <c r="T351" i="1"/>
  <c r="V332" i="1"/>
  <c r="R319" i="1"/>
  <c r="T319" i="1"/>
  <c r="V300" i="1"/>
  <c r="U60" i="1"/>
  <c r="R60" i="1"/>
  <c r="U20" i="1"/>
  <c r="R20" i="1"/>
  <c r="P655" i="1"/>
  <c r="L655" i="1"/>
  <c r="T651" i="1"/>
  <c r="T647" i="1"/>
  <c r="T643" i="1"/>
  <c r="T639" i="1"/>
  <c r="T635" i="1"/>
  <c r="T631" i="1"/>
  <c r="T627" i="1"/>
  <c r="T623" i="1"/>
  <c r="T619" i="1"/>
  <c r="T615" i="1"/>
  <c r="T611" i="1"/>
  <c r="T607" i="1"/>
  <c r="T603" i="1"/>
  <c r="T599" i="1"/>
  <c r="T595" i="1"/>
  <c r="T591" i="1"/>
  <c r="T587" i="1"/>
  <c r="R570" i="1"/>
  <c r="T570" i="1"/>
  <c r="R567" i="1"/>
  <c r="U564" i="1"/>
  <c r="U560" i="1"/>
  <c r="R560" i="1"/>
  <c r="V553" i="1"/>
  <c r="U552" i="1"/>
  <c r="R552" i="1"/>
  <c r="U544" i="1"/>
  <c r="R544" i="1"/>
  <c r="V537" i="1"/>
  <c r="U536" i="1"/>
  <c r="R536" i="1"/>
  <c r="U528" i="1"/>
  <c r="R528" i="1"/>
  <c r="U520" i="1"/>
  <c r="R520" i="1"/>
  <c r="U508" i="1"/>
  <c r="U496" i="1"/>
  <c r="R496" i="1"/>
  <c r="U480" i="1"/>
  <c r="R480" i="1"/>
  <c r="U472" i="1"/>
  <c r="R472" i="1"/>
  <c r="R464" i="1"/>
  <c r="T464" i="1"/>
  <c r="R456" i="1"/>
  <c r="T456" i="1"/>
  <c r="R448" i="1"/>
  <c r="T448" i="1"/>
  <c r="R443" i="1"/>
  <c r="R440" i="1"/>
  <c r="T440" i="1"/>
  <c r="R432" i="1"/>
  <c r="T432" i="1"/>
  <c r="R424" i="1"/>
  <c r="T424" i="1"/>
  <c r="R416" i="1"/>
  <c r="T416" i="1"/>
  <c r="R408" i="1"/>
  <c r="T408" i="1"/>
  <c r="U396" i="1"/>
  <c r="U388" i="1"/>
  <c r="U381" i="1"/>
  <c r="R381" i="1"/>
  <c r="U373" i="1"/>
  <c r="R373" i="1"/>
  <c r="R367" i="1"/>
  <c r="T367" i="1"/>
  <c r="V348" i="1"/>
  <c r="V341" i="1"/>
  <c r="R335" i="1"/>
  <c r="T335" i="1"/>
  <c r="V316" i="1"/>
  <c r="R303" i="1"/>
  <c r="T303" i="1"/>
  <c r="R247" i="1"/>
  <c r="T247" i="1"/>
  <c r="R215" i="1"/>
  <c r="T215" i="1"/>
  <c r="V208" i="1"/>
  <c r="U187" i="1"/>
  <c r="R187" i="1"/>
  <c r="U177" i="1"/>
  <c r="R177" i="1"/>
  <c r="V583" i="1"/>
  <c r="V579" i="1"/>
  <c r="V557" i="1"/>
  <c r="U532" i="1"/>
  <c r="R532" i="1"/>
  <c r="O655" i="1"/>
  <c r="R562" i="1"/>
  <c r="T562" i="1"/>
  <c r="R554" i="1"/>
  <c r="T554" i="1"/>
  <c r="R546" i="1"/>
  <c r="T546" i="1"/>
  <c r="V544" i="1"/>
  <c r="R538" i="1"/>
  <c r="T538" i="1"/>
  <c r="V536" i="1"/>
  <c r="R530" i="1"/>
  <c r="T530" i="1"/>
  <c r="R522" i="1"/>
  <c r="T522" i="1"/>
  <c r="V520" i="1"/>
  <c r="R514" i="1"/>
  <c r="T514" i="1"/>
  <c r="R506" i="1"/>
  <c r="T506" i="1"/>
  <c r="R498" i="1"/>
  <c r="T498" i="1"/>
  <c r="R490" i="1"/>
  <c r="T490" i="1"/>
  <c r="R482" i="1"/>
  <c r="T482" i="1"/>
  <c r="R474" i="1"/>
  <c r="T474" i="1"/>
  <c r="U458" i="1"/>
  <c r="R458" i="1"/>
  <c r="U450" i="1"/>
  <c r="R450" i="1"/>
  <c r="V443" i="1"/>
  <c r="U442" i="1"/>
  <c r="R442" i="1"/>
  <c r="U434" i="1"/>
  <c r="R434" i="1"/>
  <c r="V427" i="1"/>
  <c r="U426" i="1"/>
  <c r="R426" i="1"/>
  <c r="U418" i="1"/>
  <c r="R418" i="1"/>
  <c r="V411" i="1"/>
  <c r="R394" i="1"/>
  <c r="T394" i="1"/>
  <c r="R393" i="1"/>
  <c r="V386" i="1"/>
  <c r="V378" i="1"/>
  <c r="V356" i="1"/>
  <c r="R343" i="1"/>
  <c r="T343" i="1"/>
  <c r="R311" i="1"/>
  <c r="T311" i="1"/>
  <c r="R383" i="1"/>
  <c r="T383" i="1"/>
  <c r="R379" i="1"/>
  <c r="T379" i="1"/>
  <c r="R375" i="1"/>
  <c r="T375" i="1"/>
  <c r="R371" i="1"/>
  <c r="T371" i="1"/>
  <c r="V362" i="1"/>
  <c r="U361" i="1"/>
  <c r="R361" i="1"/>
  <c r="U353" i="1"/>
  <c r="R353" i="1"/>
  <c r="U345" i="1"/>
  <c r="R345" i="1"/>
  <c r="U337" i="1"/>
  <c r="R337" i="1"/>
  <c r="U329" i="1"/>
  <c r="R329" i="1"/>
  <c r="V314" i="1"/>
  <c r="U313" i="1"/>
  <c r="R313" i="1"/>
  <c r="U305" i="1"/>
  <c r="R305" i="1"/>
  <c r="V261" i="1"/>
  <c r="U249" i="1"/>
  <c r="R249" i="1"/>
  <c r="V229" i="1"/>
  <c r="U217" i="1"/>
  <c r="R217" i="1"/>
  <c r="U385" i="1"/>
  <c r="U384" i="1"/>
  <c r="U380" i="1"/>
  <c r="U376" i="1"/>
  <c r="R363" i="1"/>
  <c r="T363" i="1"/>
  <c r="R355" i="1"/>
  <c r="T355" i="1"/>
  <c r="R347" i="1"/>
  <c r="T347" i="1"/>
  <c r="R339" i="1"/>
  <c r="T339" i="1"/>
  <c r="V337" i="1"/>
  <c r="R331" i="1"/>
  <c r="T331" i="1"/>
  <c r="R323" i="1"/>
  <c r="T323" i="1"/>
  <c r="V321" i="1"/>
  <c r="R315" i="1"/>
  <c r="T315" i="1"/>
  <c r="R307" i="1"/>
  <c r="T307" i="1"/>
  <c r="V305" i="1"/>
  <c r="R302" i="1"/>
  <c r="R299" i="1"/>
  <c r="T299" i="1"/>
  <c r="R263" i="1"/>
  <c r="T263" i="1"/>
  <c r="R231" i="1"/>
  <c r="T231" i="1"/>
  <c r="U145" i="1"/>
  <c r="R145" i="1"/>
  <c r="R386" i="1"/>
  <c r="R382" i="1"/>
  <c r="R378" i="1"/>
  <c r="R370" i="1"/>
  <c r="V366" i="1"/>
  <c r="U365" i="1"/>
  <c r="R365" i="1"/>
  <c r="U357" i="1"/>
  <c r="R357" i="1"/>
  <c r="V350" i="1"/>
  <c r="U349" i="1"/>
  <c r="R349" i="1"/>
  <c r="V342" i="1"/>
  <c r="U341" i="1"/>
  <c r="R341" i="1"/>
  <c r="U333" i="1"/>
  <c r="R333" i="1"/>
  <c r="U325" i="1"/>
  <c r="R325" i="1"/>
  <c r="U317" i="1"/>
  <c r="R317" i="1"/>
  <c r="U309" i="1"/>
  <c r="R309" i="1"/>
  <c r="V302" i="1"/>
  <c r="U301" i="1"/>
  <c r="R301" i="1"/>
  <c r="U265" i="1"/>
  <c r="R265" i="1"/>
  <c r="U233" i="1"/>
  <c r="R233" i="1"/>
  <c r="V291" i="1"/>
  <c r="V279" i="1"/>
  <c r="R273" i="1"/>
  <c r="U269" i="1"/>
  <c r="R269" i="1"/>
  <c r="R267" i="1"/>
  <c r="T267" i="1"/>
  <c r="V265" i="1"/>
  <c r="U253" i="1"/>
  <c r="R253" i="1"/>
  <c r="R251" i="1"/>
  <c r="T251" i="1"/>
  <c r="V249" i="1"/>
  <c r="U237" i="1"/>
  <c r="R237" i="1"/>
  <c r="R235" i="1"/>
  <c r="T235" i="1"/>
  <c r="U221" i="1"/>
  <c r="R221" i="1"/>
  <c r="R219" i="1"/>
  <c r="T219" i="1"/>
  <c r="U169" i="1"/>
  <c r="R169" i="1"/>
  <c r="U137" i="1"/>
  <c r="R137" i="1"/>
  <c r="R297" i="1"/>
  <c r="R296" i="1"/>
  <c r="T296" i="1"/>
  <c r="R294" i="1"/>
  <c r="R293" i="1"/>
  <c r="R292" i="1"/>
  <c r="T292" i="1"/>
  <c r="R290" i="1"/>
  <c r="R289" i="1"/>
  <c r="R288" i="1"/>
  <c r="T288" i="1"/>
  <c r="R286" i="1"/>
  <c r="R285" i="1"/>
  <c r="R284" i="1"/>
  <c r="T284" i="1"/>
  <c r="R282" i="1"/>
  <c r="R281" i="1"/>
  <c r="R280" i="1"/>
  <c r="T280" i="1"/>
  <c r="R278" i="1"/>
  <c r="R277" i="1"/>
  <c r="R276" i="1"/>
  <c r="T276" i="1"/>
  <c r="R271" i="1"/>
  <c r="T271" i="1"/>
  <c r="U264" i="1"/>
  <c r="R262" i="1"/>
  <c r="U257" i="1"/>
  <c r="R257" i="1"/>
  <c r="R255" i="1"/>
  <c r="T255" i="1"/>
  <c r="R246" i="1"/>
  <c r="U241" i="1"/>
  <c r="R241" i="1"/>
  <c r="R239" i="1"/>
  <c r="T239" i="1"/>
  <c r="U225" i="1"/>
  <c r="R225" i="1"/>
  <c r="R223" i="1"/>
  <c r="T223" i="1"/>
  <c r="U203" i="1"/>
  <c r="R203" i="1"/>
  <c r="V162" i="1"/>
  <c r="U161" i="1"/>
  <c r="R161" i="1"/>
  <c r="U129" i="1"/>
  <c r="R129" i="1"/>
  <c r="V106" i="1"/>
  <c r="R266" i="1"/>
  <c r="U261" i="1"/>
  <c r="R261" i="1"/>
  <c r="U260" i="1"/>
  <c r="R259" i="1"/>
  <c r="T259" i="1"/>
  <c r="R250" i="1"/>
  <c r="U245" i="1"/>
  <c r="R245" i="1"/>
  <c r="U244" i="1"/>
  <c r="R243" i="1"/>
  <c r="T243" i="1"/>
  <c r="R234" i="1"/>
  <c r="U229" i="1"/>
  <c r="R229" i="1"/>
  <c r="U228" i="1"/>
  <c r="R227" i="1"/>
  <c r="T227" i="1"/>
  <c r="R218" i="1"/>
  <c r="U211" i="1"/>
  <c r="R211" i="1"/>
  <c r="U195" i="1"/>
  <c r="R195" i="1"/>
  <c r="U153" i="1"/>
  <c r="R153" i="1"/>
  <c r="U121" i="1"/>
  <c r="R121" i="1"/>
  <c r="T270" i="1"/>
  <c r="T266" i="1"/>
  <c r="T262" i="1"/>
  <c r="T258" i="1"/>
  <c r="T254" i="1"/>
  <c r="T250" i="1"/>
  <c r="T246" i="1"/>
  <c r="T242" i="1"/>
  <c r="T238" i="1"/>
  <c r="T234" i="1"/>
  <c r="T230" i="1"/>
  <c r="T226" i="1"/>
  <c r="T222" i="1"/>
  <c r="T218" i="1"/>
  <c r="R213" i="1"/>
  <c r="T213" i="1"/>
  <c r="R210" i="1"/>
  <c r="R209" i="1"/>
  <c r="T209" i="1"/>
  <c r="R205" i="1"/>
  <c r="T205" i="1"/>
  <c r="R204" i="1"/>
  <c r="V203" i="1"/>
  <c r="U202" i="1"/>
  <c r="R197" i="1"/>
  <c r="T197" i="1"/>
  <c r="R196" i="1"/>
  <c r="U194" i="1"/>
  <c r="R189" i="1"/>
  <c r="T189" i="1"/>
  <c r="R188" i="1"/>
  <c r="V187" i="1"/>
  <c r="U186" i="1"/>
  <c r="R179" i="1"/>
  <c r="T179" i="1"/>
  <c r="R178" i="1"/>
  <c r="V177" i="1"/>
  <c r="U176" i="1"/>
  <c r="R171" i="1"/>
  <c r="T171" i="1"/>
  <c r="R170" i="1"/>
  <c r="U168" i="1"/>
  <c r="R163" i="1"/>
  <c r="T163" i="1"/>
  <c r="R162" i="1"/>
  <c r="V161" i="1"/>
  <c r="U160" i="1"/>
  <c r="R155" i="1"/>
  <c r="T155" i="1"/>
  <c r="R154" i="1"/>
  <c r="U152" i="1"/>
  <c r="R147" i="1"/>
  <c r="T147" i="1"/>
  <c r="R146" i="1"/>
  <c r="U144" i="1"/>
  <c r="R139" i="1"/>
  <c r="T139" i="1"/>
  <c r="U136" i="1"/>
  <c r="R131" i="1"/>
  <c r="T131" i="1"/>
  <c r="U128" i="1"/>
  <c r="R123" i="1"/>
  <c r="T123" i="1"/>
  <c r="U120" i="1"/>
  <c r="R118" i="1"/>
  <c r="R115" i="1"/>
  <c r="T115" i="1"/>
  <c r="V113" i="1"/>
  <c r="U112" i="1"/>
  <c r="T214" i="1"/>
  <c r="U207" i="1"/>
  <c r="R207" i="1"/>
  <c r="U199" i="1"/>
  <c r="R199" i="1"/>
  <c r="U191" i="1"/>
  <c r="R191" i="1"/>
  <c r="U181" i="1"/>
  <c r="R181" i="1"/>
  <c r="U173" i="1"/>
  <c r="R173" i="1"/>
  <c r="U165" i="1"/>
  <c r="R165" i="1"/>
  <c r="U157" i="1"/>
  <c r="R157" i="1"/>
  <c r="U149" i="1"/>
  <c r="R149" i="1"/>
  <c r="U141" i="1"/>
  <c r="R141" i="1"/>
  <c r="U133" i="1"/>
  <c r="R133" i="1"/>
  <c r="V126" i="1"/>
  <c r="U125" i="1"/>
  <c r="R125" i="1"/>
  <c r="U117" i="1"/>
  <c r="R117" i="1"/>
  <c r="R90" i="1"/>
  <c r="T90" i="1"/>
  <c r="R82" i="1"/>
  <c r="T82" i="1"/>
  <c r="R201" i="1"/>
  <c r="T201" i="1"/>
  <c r="R193" i="1"/>
  <c r="T193" i="1"/>
  <c r="R185" i="1"/>
  <c r="T185" i="1"/>
  <c r="R175" i="1"/>
  <c r="T175" i="1"/>
  <c r="R167" i="1"/>
  <c r="T167" i="1"/>
  <c r="R159" i="1"/>
  <c r="T159" i="1"/>
  <c r="R151" i="1"/>
  <c r="T151" i="1"/>
  <c r="V149" i="1"/>
  <c r="R143" i="1"/>
  <c r="T143" i="1"/>
  <c r="R138" i="1"/>
  <c r="R135" i="1"/>
  <c r="T135" i="1"/>
  <c r="V133" i="1"/>
  <c r="R130" i="1"/>
  <c r="R127" i="1"/>
  <c r="T127" i="1"/>
  <c r="V125" i="1"/>
  <c r="R122" i="1"/>
  <c r="R119" i="1"/>
  <c r="T119" i="1"/>
  <c r="V117" i="1"/>
  <c r="R114" i="1"/>
  <c r="R111" i="1"/>
  <c r="T111" i="1"/>
  <c r="R94" i="1"/>
  <c r="T94" i="1"/>
  <c r="T75" i="1"/>
  <c r="R75" i="1"/>
  <c r="R71" i="1"/>
  <c r="T71" i="1"/>
  <c r="R67" i="1"/>
  <c r="T67" i="1"/>
  <c r="R63" i="1"/>
  <c r="T63" i="1"/>
  <c r="V60" i="1"/>
  <c r="U48" i="1"/>
  <c r="R48" i="1"/>
  <c r="U32" i="1"/>
  <c r="R32" i="1"/>
  <c r="V24" i="1"/>
  <c r="R109" i="1"/>
  <c r="R108" i="1"/>
  <c r="R107" i="1"/>
  <c r="T107" i="1"/>
  <c r="U102" i="1"/>
  <c r="R102" i="1"/>
  <c r="U101" i="1"/>
  <c r="R100" i="1"/>
  <c r="T100" i="1"/>
  <c r="V96" i="1"/>
  <c r="R92" i="1"/>
  <c r="T89" i="1"/>
  <c r="R86" i="1"/>
  <c r="T86" i="1"/>
  <c r="T81" i="1"/>
  <c r="R78" i="1"/>
  <c r="T78" i="1"/>
  <c r="V76" i="1"/>
  <c r="U52" i="1"/>
  <c r="R52" i="1"/>
  <c r="U36" i="1"/>
  <c r="R36" i="1"/>
  <c r="V29" i="1"/>
  <c r="V21" i="1"/>
  <c r="U106" i="1"/>
  <c r="R106" i="1"/>
  <c r="U105" i="1"/>
  <c r="R104" i="1"/>
  <c r="T104" i="1"/>
  <c r="R96" i="1"/>
  <c r="R93" i="1"/>
  <c r="U84" i="1"/>
  <c r="R84" i="1"/>
  <c r="R76" i="1"/>
  <c r="U56" i="1"/>
  <c r="R56" i="1"/>
  <c r="V52" i="1"/>
  <c r="U40" i="1"/>
  <c r="R40" i="1"/>
  <c r="T103" i="1"/>
  <c r="T99" i="1"/>
  <c r="T97" i="1"/>
  <c r="T93" i="1"/>
  <c r="U72" i="1"/>
  <c r="U68" i="1"/>
  <c r="U64" i="1"/>
  <c r="U61" i="1"/>
  <c r="R59" i="1"/>
  <c r="R58" i="1"/>
  <c r="T58" i="1"/>
  <c r="R55" i="1"/>
  <c r="R54" i="1"/>
  <c r="T54" i="1"/>
  <c r="R51" i="1"/>
  <c r="R50" i="1"/>
  <c r="T50" i="1"/>
  <c r="R47" i="1"/>
  <c r="R46" i="1"/>
  <c r="T46" i="1"/>
  <c r="R43" i="1"/>
  <c r="R42" i="1"/>
  <c r="T42" i="1"/>
  <c r="R39" i="1"/>
  <c r="R38" i="1"/>
  <c r="T38" i="1"/>
  <c r="R35" i="1"/>
  <c r="R34" i="1"/>
  <c r="T34" i="1"/>
  <c r="R33" i="1"/>
  <c r="R31" i="1"/>
  <c r="R30" i="1"/>
  <c r="T30" i="1"/>
  <c r="R29" i="1"/>
  <c r="R27" i="1"/>
  <c r="R26" i="1"/>
  <c r="T26" i="1"/>
  <c r="R25" i="1"/>
  <c r="R23" i="1"/>
  <c r="R22" i="1"/>
  <c r="T22" i="1"/>
  <c r="R21" i="1"/>
  <c r="R19" i="1"/>
  <c r="U73" i="1"/>
  <c r="U69" i="1"/>
  <c r="U65" i="1"/>
  <c r="R57" i="1"/>
  <c r="R53" i="1"/>
  <c r="R49" i="1"/>
  <c r="R45" i="1"/>
  <c r="R41" i="1"/>
  <c r="R37" i="1"/>
  <c r="R18" i="1"/>
  <c r="T18" i="1"/>
  <c r="V139" i="1" l="1"/>
  <c r="V218" i="1"/>
  <c r="V250" i="1"/>
  <c r="V424" i="1"/>
  <c r="V448" i="1"/>
  <c r="V587" i="1"/>
  <c r="V619" i="1"/>
  <c r="V651" i="1"/>
  <c r="V590" i="1"/>
  <c r="V606" i="1"/>
  <c r="V618" i="1"/>
  <c r="V634" i="1"/>
  <c r="V650" i="1"/>
  <c r="V42" i="1"/>
  <c r="V58" i="1"/>
  <c r="V97" i="1"/>
  <c r="V81" i="1"/>
  <c r="V67" i="1"/>
  <c r="V94" i="1"/>
  <c r="V111" i="1"/>
  <c r="V143" i="1"/>
  <c r="V151" i="1"/>
  <c r="V159" i="1"/>
  <c r="V167" i="1"/>
  <c r="V175" i="1"/>
  <c r="V185" i="1"/>
  <c r="V193" i="1"/>
  <c r="V201" i="1"/>
  <c r="V90" i="1"/>
  <c r="V115" i="1"/>
  <c r="V163" i="1"/>
  <c r="V197" i="1"/>
  <c r="V222" i="1"/>
  <c r="V238" i="1"/>
  <c r="V254" i="1"/>
  <c r="V270" i="1"/>
  <c r="V239" i="1"/>
  <c r="V235" i="1"/>
  <c r="V267" i="1"/>
  <c r="V307" i="1"/>
  <c r="V315" i="1"/>
  <c r="V323" i="1"/>
  <c r="V331" i="1"/>
  <c r="V339" i="1"/>
  <c r="V347" i="1"/>
  <c r="V355" i="1"/>
  <c r="V363" i="1"/>
  <c r="V371" i="1"/>
  <c r="V379" i="1"/>
  <c r="V311" i="1"/>
  <c r="V432" i="1"/>
  <c r="V456" i="1"/>
  <c r="V591" i="1"/>
  <c r="V607" i="1"/>
  <c r="V623" i="1"/>
  <c r="V639" i="1"/>
  <c r="V319" i="1"/>
  <c r="V351" i="1"/>
  <c r="V412" i="1"/>
  <c r="V428" i="1"/>
  <c r="V436" i="1"/>
  <c r="V359" i="1"/>
  <c r="V494" i="1"/>
  <c r="V526" i="1"/>
  <c r="V558" i="1"/>
  <c r="V614" i="1"/>
  <c r="V630" i="1"/>
  <c r="V646" i="1"/>
  <c r="V123" i="1"/>
  <c r="V171" i="1"/>
  <c r="V266" i="1"/>
  <c r="V255" i="1"/>
  <c r="V299" i="1"/>
  <c r="V335" i="1"/>
  <c r="U655" i="1"/>
  <c r="V470" i="1"/>
  <c r="V534" i="1"/>
  <c r="V566" i="1"/>
  <c r="V18" i="1"/>
  <c r="T655" i="1"/>
  <c r="V38" i="1"/>
  <c r="V54" i="1"/>
  <c r="V99" i="1"/>
  <c r="V78" i="1"/>
  <c r="V75" i="1"/>
  <c r="V119" i="1"/>
  <c r="V131" i="1"/>
  <c r="V155" i="1"/>
  <c r="V189" i="1"/>
  <c r="V213" i="1"/>
  <c r="V226" i="1"/>
  <c r="V242" i="1"/>
  <c r="V258" i="1"/>
  <c r="V276" i="1"/>
  <c r="V280" i="1"/>
  <c r="V284" i="1"/>
  <c r="V288" i="1"/>
  <c r="V292" i="1"/>
  <c r="V296" i="1"/>
  <c r="V263" i="1"/>
  <c r="V394" i="1"/>
  <c r="V474" i="1"/>
  <c r="V482" i="1"/>
  <c r="V490" i="1"/>
  <c r="V498" i="1"/>
  <c r="V506" i="1"/>
  <c r="V514" i="1"/>
  <c r="V522" i="1"/>
  <c r="V530" i="1"/>
  <c r="V538" i="1"/>
  <c r="V546" i="1"/>
  <c r="V554" i="1"/>
  <c r="V562" i="1"/>
  <c r="V215" i="1"/>
  <c r="V303" i="1"/>
  <c r="V367" i="1"/>
  <c r="V408" i="1"/>
  <c r="V440" i="1"/>
  <c r="V464" i="1"/>
  <c r="V570" i="1"/>
  <c r="V595" i="1"/>
  <c r="V611" i="1"/>
  <c r="V627" i="1"/>
  <c r="V643" i="1"/>
  <c r="V398" i="1"/>
  <c r="V486" i="1"/>
  <c r="V518" i="1"/>
  <c r="V550" i="1"/>
  <c r="V586" i="1"/>
  <c r="V594" i="1"/>
  <c r="V602" i="1"/>
  <c r="V610" i="1"/>
  <c r="V626" i="1"/>
  <c r="V642" i="1"/>
  <c r="V404" i="1"/>
  <c r="V460" i="1"/>
  <c r="V468" i="1"/>
  <c r="V46" i="1"/>
  <c r="V93" i="1"/>
  <c r="V86" i="1"/>
  <c r="V107" i="1"/>
  <c r="V135" i="1"/>
  <c r="V205" i="1"/>
  <c r="V234" i="1"/>
  <c r="V271" i="1"/>
  <c r="V231" i="1"/>
  <c r="V247" i="1"/>
  <c r="V603" i="1"/>
  <c r="V635" i="1"/>
  <c r="V502" i="1"/>
  <c r="V598" i="1"/>
  <c r="V420" i="1"/>
  <c r="R655" i="1"/>
  <c r="V22" i="1"/>
  <c r="V26" i="1"/>
  <c r="V30" i="1"/>
  <c r="V34" i="1"/>
  <c r="V50" i="1"/>
  <c r="V103" i="1"/>
  <c r="V104" i="1"/>
  <c r="V89" i="1"/>
  <c r="V100" i="1"/>
  <c r="V63" i="1"/>
  <c r="V71" i="1"/>
  <c r="V127" i="1"/>
  <c r="V82" i="1"/>
  <c r="V214" i="1"/>
  <c r="V147" i="1"/>
  <c r="V179" i="1"/>
  <c r="V209" i="1"/>
  <c r="V230" i="1"/>
  <c r="V246" i="1"/>
  <c r="V262" i="1"/>
  <c r="V227" i="1"/>
  <c r="V243" i="1"/>
  <c r="V259" i="1"/>
  <c r="V223" i="1"/>
  <c r="V219" i="1"/>
  <c r="V251" i="1"/>
  <c r="V375" i="1"/>
  <c r="V383" i="1"/>
  <c r="V343" i="1"/>
  <c r="V416" i="1"/>
  <c r="V599" i="1"/>
  <c r="V615" i="1"/>
  <c r="V631" i="1"/>
  <c r="V647" i="1"/>
  <c r="V444" i="1"/>
  <c r="V452" i="1"/>
  <c r="V327" i="1"/>
  <c r="V390" i="1"/>
  <c r="V478" i="1"/>
  <c r="V510" i="1"/>
  <c r="V542" i="1"/>
  <c r="V572" i="1"/>
  <c r="V576" i="1"/>
  <c r="V580" i="1"/>
  <c r="V584" i="1"/>
  <c r="V622" i="1"/>
  <c r="V638" i="1"/>
  <c r="V654" i="1"/>
  <c r="V655" i="1" l="1"/>
</calcChain>
</file>

<file path=xl/sharedStrings.xml><?xml version="1.0" encoding="utf-8"?>
<sst xmlns="http://schemas.openxmlformats.org/spreadsheetml/2006/main" count="3641" uniqueCount="770">
  <si>
    <t>Cargo</t>
  </si>
  <si>
    <t>Totales en RD$</t>
  </si>
  <si>
    <t>MAESTRO POR CONTRATO</t>
  </si>
  <si>
    <t>GERMAN JOSE PIMENTEL DE LEON</t>
  </si>
  <si>
    <t>31/06/2023</t>
  </si>
  <si>
    <t>TEMPORAL</t>
  </si>
  <si>
    <t xml:space="preserve">Division Académica 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</si>
  <si>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</si>
  <si>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</si>
  <si>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</si>
  <si>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</si>
  <si>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</si>
  <si>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</si>
  <si>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</si>
  <si>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</si>
  <si>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</si>
  <si>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</si>
  <si>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</si>
  <si>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</si>
  <si>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</si>
  <si>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</si>
  <si>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</si>
  <si>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</si>
  <si>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</si>
  <si>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</si>
  <si>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</si>
  <si>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</si>
  <si>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SUZANA BIENVENIDA HERNANDEZ ROSARIO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</si>
  <si>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</si>
  <si>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</si>
  <si>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</si>
  <si>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</si>
  <si>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</si>
  <si>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</si>
  <si>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</si>
  <si>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</si>
  <si>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</si>
  <si>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</si>
  <si>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</si>
  <si>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YULIYA GAMZA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</si>
  <si>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</si>
  <si>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</si>
  <si>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</si>
  <si>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</si>
  <si>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</si>
  <si>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</si>
  <si>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</si>
  <si>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</si>
  <si>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</si>
  <si>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</si>
  <si>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</si>
  <si>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</si>
  <si>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</si>
  <si>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</si>
  <si>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</si>
  <si>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</si>
  <si>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</si>
  <si>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</si>
  <si>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</si>
  <si>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</si>
  <si>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</si>
  <si>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LEONOR DUQUE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</si>
  <si>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</si>
  <si>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</si>
  <si>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</si>
  <si>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</si>
  <si>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</si>
  <si>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FRANKLIN RAFAEL ASTUDILLO VILLALBA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</si>
  <si>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</si>
  <si>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</si>
  <si>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</si>
  <si>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</si>
  <si>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</si>
  <si>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</si>
  <si>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</si>
  <si>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</si>
  <si>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</si>
  <si>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</si>
  <si>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</si>
  <si>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</si>
  <si>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</si>
  <si>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</si>
  <si>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ANA CRISTINA BOLIVAR ORELLANA</t>
  </si>
  <si>
    <t>AMAURY RAFAEL BELTRE GARCIA</t>
  </si>
  <si>
    <t>ALEJANDRO MATEO JIMENEZ</t>
  </si>
  <si>
    <t>ALBA NELY OGANDO ENCARNACION</t>
  </si>
  <si>
    <t>EDWARD MORETA RAMIREZ</t>
  </si>
  <si>
    <t>MASC</t>
  </si>
  <si>
    <t>SOPORTE TECNICO</t>
  </si>
  <si>
    <t>División Tecnología de la Información y Comunicación</t>
  </si>
  <si>
    <t>CONTADOR</t>
  </si>
  <si>
    <t>IRIS YOKALY BAUTISTA BAUTISTA</t>
  </si>
  <si>
    <t>FEM</t>
  </si>
  <si>
    <t>Dirección Administrativa y Financiera</t>
  </si>
  <si>
    <t>CHEF</t>
  </si>
  <si>
    <t>MODESTO DE LA CRUZ DE LOS SANTOS</t>
  </si>
  <si>
    <t>Recinto Urania Montas</t>
  </si>
  <si>
    <t>ZAMBRANO LEAL NEWMAN YONANDER</t>
  </si>
  <si>
    <t>MARIELA GOMEZ MARMOLEJOS</t>
  </si>
  <si>
    <t>JOSE YGNACIO TAVERA GUZMAN</t>
  </si>
  <si>
    <t>JESUS EMMANUEL PERAL CERDA</t>
  </si>
  <si>
    <t>CARLOS DAVID VENTURA PEREZ</t>
  </si>
  <si>
    <t>VICTOR JOSE GALAN CESPEDES</t>
  </si>
  <si>
    <t>NIURKA FIGUEREDO REMON</t>
  </si>
  <si>
    <t>EMELY MINAYA HENRIQUEZ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</si>
  <si>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</si>
  <si>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</si>
  <si>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</si>
  <si>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</si>
  <si>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</si>
  <si>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</si>
  <si>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</si>
  <si>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</si>
  <si>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</si>
  <si>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MAGDALENA LUCIA LOPEZ CASTILLO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</si>
  <si>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</si>
  <si>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</si>
  <si>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</si>
  <si>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</si>
  <si>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</si>
  <si>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</si>
  <si>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</si>
  <si>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</si>
  <si>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</si>
  <si>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</si>
  <si>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VILMA CASTILLO LANZA CASTILLO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</si>
  <si>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</si>
  <si>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</si>
  <si>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</si>
  <si>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</si>
  <si>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</si>
  <si>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</si>
  <si>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</si>
  <si>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RAINIER VICENTE SANCHEZ CAMACHO</t>
  </si>
  <si>
    <t>RAFELINA ALTAGRACIA LOPEZ</t>
  </si>
  <si>
    <t>PEDRO LEONARDO PEÑA DUARTE</t>
  </si>
  <si>
    <t>PEDRO JOSE DIEP CRUZ</t>
  </si>
  <si>
    <t>PEDRO ANTONIO DIEP VARGAS</t>
  </si>
  <si>
    <t>PEDRO ALCANTARA RODRIGUEZ SANTOS</t>
  </si>
  <si>
    <t>OSCAR ALI CORONA SALAZAR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</si>
  <si>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</si>
  <si>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</si>
  <si>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</si>
  <si>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</si>
  <si>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</si>
  <si>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ISRAEL BENNASAR GARCIA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</si>
  <si>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</si>
  <si>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</si>
  <si>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</si>
  <si>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</si>
  <si>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</si>
  <si>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</si>
  <si>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</si>
  <si>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</si>
  <si>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LAURA ALTAIR BARRETO DE CORONA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</si>
  <si>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</si>
  <si>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</si>
  <si>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</si>
  <si>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</si>
  <si>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</si>
  <si>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</si>
  <si>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</si>
  <si>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ATILIO GUERRERO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</si>
  <si>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</si>
  <si>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</si>
  <si>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</si>
  <si>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</si>
  <si>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</si>
  <si>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SILVERIO TORIBIO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</si>
  <si>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</si>
  <si>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</si>
  <si>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</si>
  <si>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</si>
  <si>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</si>
  <si>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</si>
  <si>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</si>
  <si>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</si>
  <si>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</si>
  <si>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</si>
  <si>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</si>
  <si>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LILIAN JORGELINA HERNANDEZ LUNA</t>
  </si>
  <si>
    <t>DAMIANA MERCEDES PICHARDO ALMANZAR</t>
  </si>
  <si>
    <t>CLAUDIA VIVIANA BARBOSA MORALES</t>
  </si>
  <si>
    <t>CEFERINA CABRERA FELIZ</t>
  </si>
  <si>
    <t>CARMEN MATA</t>
  </si>
  <si>
    <t>CARMEN JEANNETTE CASTILLO ARIAS</t>
  </si>
  <si>
    <t>ARMANDO JOSE GARCIA ORTIZ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</si>
  <si>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</si>
  <si>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</si>
  <si>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</si>
  <si>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</si>
  <si>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</si>
  <si>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</si>
  <si>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</si>
  <si>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</si>
  <si>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</si>
  <si>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 xml:space="preserve">ENCARGADA DIVISION DE CALIDAD EN LA GESTION </t>
  </si>
  <si>
    <t>División de Calidad en la Gestión</t>
  </si>
  <si>
    <t>LIDIA ENRIQUETA CRUZ RAPOSO</t>
  </si>
  <si>
    <t>TECNICO DE RECURSOS HUMANOS</t>
  </si>
  <si>
    <t>Dirección de Recursos Humanos</t>
  </si>
  <si>
    <t>VICTOR MANUEL MENDEZ ABREU</t>
  </si>
  <si>
    <t>DIRECTOR ADMINISTRATIVO Y FINANCIERO</t>
  </si>
  <si>
    <t>Recinto Luis Napoleón Núñez Molina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</si>
  <si>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</si>
  <si>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</si>
  <si>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</si>
  <si>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</si>
  <si>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</si>
  <si>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</si>
  <si>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LEONIDAS CASTRO CESAR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</si>
  <si>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</si>
  <si>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</si>
  <si>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</si>
  <si>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</si>
  <si>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</si>
  <si>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</si>
  <si>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</si>
  <si>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</si>
  <si>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</si>
  <si>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</si>
  <si>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</si>
  <si>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MIGUEL ANGEL GUEVARA ACOSTA</t>
  </si>
  <si>
    <t xml:space="preserve">ALTAGRACIA TEOTISTE MATOS ORTIZ DE 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</si>
  <si>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</si>
  <si>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</si>
  <si>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</si>
  <si>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</si>
  <si>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</si>
  <si>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</si>
  <si>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</si>
  <si>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</si>
  <si>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</si>
  <si>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</si>
  <si>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</si>
  <si>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</si>
  <si>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FELIX ANTONIO MORALES MERCEDES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</si>
  <si>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</si>
  <si>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</si>
  <si>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</si>
  <si>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</si>
  <si>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</si>
  <si>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YAKELIN MEDRANO AQUINO</t>
  </si>
  <si>
    <t>SALVADOR CASTILLO RODRIGUEZ</t>
  </si>
  <si>
    <t>RUTH SIMS SANTANA</t>
  </si>
  <si>
    <t>RAMIRO RUEDA ENCISO</t>
  </si>
  <si>
    <t>OSCAR EDUARDO DIAZ CASTILLO</t>
  </si>
  <si>
    <t>MONICA IZABEL VELIZ PEREZ DE ESTRAD</t>
  </si>
  <si>
    <t>MARGARITA NOLASCO</t>
  </si>
  <si>
    <t>LOLYMAR DE LOS ANGELES ROMERO MAZA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</si>
  <si>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</si>
  <si>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</si>
  <si>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</si>
  <si>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</si>
  <si>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</si>
  <si>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JACQUELINE MURILLO GARNICA</t>
  </si>
  <si>
    <t>FRANKLIN ANDRES ABREU FRANCO</t>
  </si>
  <si>
    <t>FERNANDO MAURICIO GARCIA LEGUIZAMON</t>
  </si>
  <si>
    <t>ENRRIQUETA JOSEPH NOLASCO</t>
  </si>
  <si>
    <t>ENERIS ELIZABAETH DIAZ CABRERA</t>
  </si>
  <si>
    <t>CRISTIAN RAMIREZ MALDONADO</t>
  </si>
  <si>
    <t>CLAUDIA MONICA LEAÑO LOPEZ</t>
  </si>
  <si>
    <t>CARMEN RAMONA GARCIA GARCIA</t>
  </si>
  <si>
    <t>BLADIMIR JOSE GOMEZ MARVAL</t>
  </si>
  <si>
    <t>ALEXIS RADNEY MERCEDES</t>
  </si>
  <si>
    <t>ALBERTO AGUSTIN PEREZ CRUZ</t>
  </si>
  <si>
    <t>CESAR OTNIEL SABINO DE LA ROSA</t>
  </si>
  <si>
    <t>IVELISSE NUÑEZ ADAMES</t>
  </si>
  <si>
    <t>ENCARGADO DE RECURSOS HUMANOS</t>
  </si>
  <si>
    <t>División Recursos Humanos</t>
  </si>
  <si>
    <t>GERMANIA JOSEFINA ALBA ASTACIO</t>
  </si>
  <si>
    <t>ENCARGADO DE ADMISIONES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</si>
  <si>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</si>
  <si>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</si>
  <si>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</si>
  <si>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</si>
  <si>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</si>
  <si>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LUIS FRANCISCO LABORDE ESDAILE</t>
  </si>
  <si>
    <t>GERARDO ANTONIO CASTILLO JAVIER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</si>
  <si>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</si>
  <si>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</si>
  <si>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</si>
  <si>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</si>
  <si>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</si>
  <si>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</si>
  <si>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</si>
  <si>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</si>
  <si>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</si>
  <si>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</si>
  <si>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</si>
  <si>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</si>
  <si>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</si>
  <si>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</si>
  <si>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LUIS ORLANDO MAROTO MARTIN</t>
  </si>
  <si>
    <t>JORGE LUIS TAVERAS ALVAREZ</t>
  </si>
  <si>
    <t>JENNIFER MARLINE RODRIGUEZ BAEZ</t>
  </si>
  <si>
    <t>JEAN CARLOS REYES MARTES</t>
  </si>
  <si>
    <t>ISSA JAZMIN MORILLO GUERRERO</t>
  </si>
  <si>
    <t>GENESIS RADHAISA LOPEZ</t>
  </si>
  <si>
    <t>GENARO ANTONIO MENCIA MARTINEZ</t>
  </si>
  <si>
    <t>FRANCISCO ANTONIO PIMENTEL</t>
  </si>
  <si>
    <t>FIDEL FABIAN JIMENEZ</t>
  </si>
  <si>
    <t>FELIX EMILIO LARA ANGELES</t>
  </si>
  <si>
    <t>ESTRELLA DEL MAR TENA GRACIA</t>
  </si>
  <si>
    <t>EDIAN FRANKLIN FRANCO DE LOS SANTOS</t>
  </si>
  <si>
    <t>BERKI YOSELIN TAVERAS SANCHEZ</t>
  </si>
  <si>
    <t>TAMARA MARIA MOLERO PAREDES</t>
  </si>
  <si>
    <t>ANGNERYS GRACIELA TORREALBA ESPINOZ</t>
  </si>
  <si>
    <t>NELSON JORGE ACEVEDO TRAVIESO</t>
  </si>
  <si>
    <t>MARIO SERRANO MARTE</t>
  </si>
  <si>
    <t>GRAZIELLA ALEXANDRA FRANCOISE DOMIN</t>
  </si>
  <si>
    <t>EMMANUEL REYES</t>
  </si>
  <si>
    <t>EDUARDO ARTURO FERMIN GONZALEZ</t>
  </si>
  <si>
    <t>BRAINER NIVAR CRUZ</t>
  </si>
  <si>
    <t>BELKIS MARITZA ACOSTA VARGAS</t>
  </si>
  <si>
    <t>AQUILES CASTRO ARIAS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</si>
  <si>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</si>
  <si>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</si>
  <si>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</si>
  <si>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</si>
  <si>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</si>
  <si>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</si>
  <si>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</si>
  <si>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</si>
  <si>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 xml:space="preserve">IVANOVNNA MILQUEYA DE LA ALT. CRUZ 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</si>
  <si>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</si>
  <si>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</si>
  <si>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</si>
  <si>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</si>
  <si>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</si>
  <si>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</si>
  <si>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</si>
  <si>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</si>
  <si>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EDWIN EMMANUEL SANTANA SORIANO</t>
  </si>
  <si>
    <t>DIOGENES RAFAEL LIZARDO ALVAREZ</t>
  </si>
  <si>
    <t>WILFREDO MARTE FORTUNATO</t>
  </si>
  <si>
    <t>NEGEL PEREZ GOMEZ</t>
  </si>
  <si>
    <t>BETHANIA VALDEZ JIMENEZ DE GARCIA</t>
  </si>
  <si>
    <t>YASET RODRIGUEZ RODRIGUEZ</t>
  </si>
  <si>
    <t>YANETT ALTAGRACIA REYES BAEZ</t>
  </si>
  <si>
    <t>WILSON ENRIQUE GENAO NUÑEZ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</si>
  <si>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</si>
  <si>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</si>
  <si>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</si>
  <si>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</si>
  <si>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</si>
  <si>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ROGEL RAFAEL ROJAS BELLO</t>
  </si>
  <si>
    <t>RITA EVELIN DIAZ BLANCO</t>
  </si>
  <si>
    <t>REYSON ALEXANDER PEREZ TENA</t>
  </si>
  <si>
    <t>RAMON EMILIO VILORIO POLANCO</t>
  </si>
  <si>
    <t>RAFAELA DE LA ROSA AQUINO DE DIAZ</t>
  </si>
  <si>
    <t>RAFAEL PASTOR MARTINEZ VARGAS</t>
  </si>
  <si>
    <t>RAFAEL DAVID FRANCISCO VENTURA</t>
  </si>
  <si>
    <t>NOUR ADOUMIEH COCONAS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</si>
  <si>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</si>
  <si>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</si>
  <si>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</si>
  <si>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</si>
  <si>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</si>
  <si>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MERCEDES  CARMEN ACOSTA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</si>
  <si>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</si>
  <si>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</si>
  <si>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</si>
  <si>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</si>
  <si>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</si>
  <si>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</si>
  <si>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</si>
  <si>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</si>
  <si>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</si>
  <si>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</si>
  <si>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</si>
  <si>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</si>
  <si>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</si>
  <si>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</si>
  <si>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</si>
  <si>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</si>
  <si>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</si>
  <si>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ISAIAS DE LA PAZ KELLY</t>
  </si>
  <si>
    <t>FRANCISCO JAVIER CEBALLOS</t>
  </si>
  <si>
    <t>FIDENCIO FABIAN CLETO</t>
  </si>
  <si>
    <t>FELIPE DE JESUS CORDERO GONZALEZ</t>
  </si>
  <si>
    <t>FATIMA VIRGINIA PONS PEGUERO</t>
  </si>
  <si>
    <t>DILCIA YLUMINADA VALERIO TAVAREZ</t>
  </si>
  <si>
    <t>CHRISTOPHER ENMANUEL PORTORREAL</t>
  </si>
  <si>
    <t>CESAR ANTONIO BATISTA</t>
  </si>
  <si>
    <t>BRAULIO ERNESTO DE LOS SANTOS DE LA</t>
  </si>
  <si>
    <t>BILDA ELIZABETH VALENTIN MARTINEZ</t>
  </si>
  <si>
    <t>BELKIS JAMILETH DUARTE NARES</t>
  </si>
  <si>
    <t>ARTEMISA CARVAJAL ALCANTARA</t>
  </si>
  <si>
    <t>ANTONINO VIDAL ORTEGA</t>
  </si>
  <si>
    <t>ANGELA BERNAVELA MEJIA SANCHEZ</t>
  </si>
  <si>
    <t>ANA LUISA FELIZ LAFONTAINE</t>
  </si>
  <si>
    <t>ALEXANDRA LLINAS FLORENTINO</t>
  </si>
  <si>
    <t>JEYSON HERRERA GARABITOS</t>
  </si>
  <si>
    <t>SOPORTE TECNICO INFORMATICO</t>
  </si>
  <si>
    <t>BRYAN RAFAEL LUGO SANTANA</t>
  </si>
  <si>
    <t>JOELI NATALIA MARTINEZ SANTOS</t>
  </si>
  <si>
    <t>CONFESORA ALTAGRACIA MONTERO</t>
  </si>
  <si>
    <t>División de Orientación</t>
  </si>
  <si>
    <t>ERNI SANAE PEREZ CHAVEZ</t>
  </si>
  <si>
    <t>ANALISTA BIENESTAR ESTUDIANTIL</t>
  </si>
  <si>
    <t>División de Bienestar Estudiantil</t>
  </si>
  <si>
    <t>OLGA DILIA ZAPATA FERNANDEZ</t>
  </si>
  <si>
    <t>TECNICO DE ADMISIONES</t>
  </si>
  <si>
    <t>NIURKA ALTAGRACIA BAEZ DE LEON</t>
  </si>
  <si>
    <t>ENCARGADO CALIDAD EN LA GESTION</t>
  </si>
  <si>
    <t>División Calidad en la Gestión</t>
  </si>
  <si>
    <t>LUIS ANTONIO PEREZ ARIAS</t>
  </si>
  <si>
    <t>Recinto Félix Evaristo Mejía</t>
  </si>
  <si>
    <t>RONALD DE JESUS MIRABAL GOMEZ</t>
  </si>
  <si>
    <t>PATRICIA LISSETTE RODRIGUEZ COLON</t>
  </si>
  <si>
    <t>MILEDY MERCEDES TRINIDAD URRACA</t>
  </si>
  <si>
    <t>ELISA REYES REYES</t>
  </si>
  <si>
    <t>ALEXANDRA MARIA FONDEUR SANCHEZ</t>
  </si>
  <si>
    <t>PAULINA ISABEL PERALTA ACOSTA</t>
  </si>
  <si>
    <t>LUZ STELLA CALDERON REBELLON</t>
  </si>
  <si>
    <t>LUIS JOSE AGUASVIVAS NUÑEZ</t>
  </si>
  <si>
    <t>LOURDES NATALIA GUZMAN TAVERAS</t>
  </si>
  <si>
    <t>WINSTON ENMANUEL RODRIGUEZ CASTILLO</t>
  </si>
  <si>
    <t>ORIANY DEL CARMEN NUÑEZ RAMOS</t>
  </si>
  <si>
    <t>MICHEL ALTAGRACIA RODRIGUEZ DIAZ</t>
  </si>
  <si>
    <t>MAWDY DISMER CANELA SANDOVAL</t>
  </si>
  <si>
    <t>MARIA DEL PILAR CABRERA SILVERIO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</si>
  <si>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</si>
  <si>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</si>
  <si>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</si>
  <si>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</si>
  <si>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</si>
  <si>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</si>
  <si>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</si>
  <si>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</si>
  <si>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</si>
  <si>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</si>
  <si>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</si>
  <si>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</si>
  <si>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</si>
  <si>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</si>
  <si>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</si>
  <si>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</si>
  <si>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YOLANDA ALTAGRACIA DE JESUS PERALTA</t>
  </si>
  <si>
    <t>PRIMITIVO BELEN ACOSTA HUMANEZ</t>
  </si>
  <si>
    <t>NANSI MARIA ESPINAL LUNA</t>
  </si>
  <si>
    <t>MARIA VENTURA GARCIA</t>
  </si>
  <si>
    <t>JUANA SANCHEZ SERRANO SANCHEZ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</si>
  <si>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</si>
  <si>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</si>
  <si>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</si>
  <si>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</si>
  <si>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</si>
  <si>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</si>
  <si>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</si>
  <si>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</si>
  <si>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</si>
  <si>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</si>
  <si>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</si>
  <si>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JANDY NAVIDAEL CEPEDA DISLA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</si>
  <si>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</si>
  <si>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</si>
  <si>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</si>
  <si>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</si>
  <si>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</si>
  <si>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</si>
  <si>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</si>
  <si>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</si>
  <si>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</si>
  <si>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</si>
  <si>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WILMER LUCIDIO ARZOLAY ABREU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</si>
  <si>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</si>
  <si>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</si>
  <si>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</si>
  <si>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</si>
  <si>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</si>
  <si>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</si>
  <si>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</si>
  <si>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</si>
  <si>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</si>
  <si>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</si>
  <si>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</si>
  <si>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MAIRIN JOSEFINA LEMUS BARRIOS</t>
  </si>
  <si>
    <t>LUIS ELIGIO VASQUEZ MARQUEZ</t>
  </si>
  <si>
    <t>JOSE LUIS REINOSO GUZMAN</t>
  </si>
  <si>
    <t>JOSE LUIS ESCALANTE JIMENEZ</t>
  </si>
  <si>
    <t>JESUS RAMON GUILLEN RUIZ</t>
  </si>
  <si>
    <t>DIRWIN ALFONSO MUÑOZ PINTO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</si>
  <si>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</si>
  <si>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</si>
  <si>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</si>
  <si>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</si>
  <si>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</si>
  <si>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</si>
  <si>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</si>
  <si>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</si>
  <si>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</si>
  <si>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</si>
  <si>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ENCARGADO (A) DE DIVISION DE EXTENSION</t>
  </si>
  <si>
    <t xml:space="preserve">Division de Extensión </t>
  </si>
  <si>
    <t>MARIA ELIZABETH TAVAREZ ABREU</t>
  </si>
  <si>
    <t>ROSANNY JOSEFINA TAVAREZ ORTEGA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</si>
  <si>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</si>
  <si>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</si>
  <si>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</si>
  <si>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</si>
  <si>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</si>
  <si>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</si>
  <si>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ROBERTO HEREDIA RIVERA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</si>
  <si>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</si>
  <si>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</si>
  <si>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</si>
  <si>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</si>
  <si>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</si>
  <si>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</si>
  <si>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DIOGENES FRANCISCO MARTINEZ BALBUEN</t>
  </si>
  <si>
    <t>ANGEL GABRIEL GRULLON RAMIREZ</t>
  </si>
  <si>
    <t>WILLY SAMUEL URBAEZ FURCAL</t>
  </si>
  <si>
    <t>EMILIO VILLANUEVA CAGIGAS</t>
  </si>
  <si>
    <t>MARCEL MENDEZ FORTUNA</t>
  </si>
  <si>
    <t>INTI ERNESTO CHAVEZ REYES</t>
  </si>
  <si>
    <t>RAFAEL TAVERAS MENDEZ</t>
  </si>
  <si>
    <t>HAIFA ARIANA MARTINEZ NADAL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</si>
  <si>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</si>
  <si>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</si>
  <si>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</si>
  <si>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</si>
  <si>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</si>
  <si>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</si>
  <si>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</si>
  <si>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</si>
  <si>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</si>
  <si>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ELSA MARIA CESPEDES DE OLEO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</si>
  <si>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</si>
  <si>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</si>
  <si>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</si>
  <si>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</si>
  <si>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</si>
  <si>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ELVIS DADONIN CONTRERA DE LOS SANTO</t>
  </si>
  <si>
    <t>MIRLA HAISEL FERREDON PIEDRA</t>
  </si>
  <si>
    <t>MARIA MONTAS GARCIA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</si>
  <si>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</si>
  <si>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</si>
  <si>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</si>
  <si>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</si>
  <si>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</si>
  <si>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</si>
  <si>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</si>
  <si>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</si>
  <si>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</si>
  <si>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RICHARD FELIPE ALMAGUER LOPEZ</t>
  </si>
  <si>
    <t>RICARDO AMADOR JAVIER PEREZ</t>
  </si>
  <si>
    <t>RAMON BLADIMIR RAMOS BATISTA</t>
  </si>
  <si>
    <t>RAFAEL EDGARDO MATOS FACUNDO</t>
  </si>
  <si>
    <t>OSVALDO GARCIA DE LA CRUZ</t>
  </si>
  <si>
    <t>OLGA FRANCHESCA VARGAS FIGUEREO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</si>
  <si>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</si>
  <si>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</si>
  <si>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</si>
  <si>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</si>
  <si>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</si>
  <si>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JEURY JONAY ACEVEDO VASQUEZ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</si>
  <si>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</si>
  <si>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</si>
  <si>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</si>
  <si>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</si>
  <si>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</si>
  <si>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</si>
  <si>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</si>
  <si>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LIDIA MARGARITA RINCON GUZMAN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</si>
  <si>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</si>
  <si>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</si>
  <si>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</si>
  <si>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</si>
  <si>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</si>
  <si>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</si>
  <si>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</si>
  <si>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</si>
  <si>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</si>
  <si>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</si>
  <si>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 xml:space="preserve">TECNICO ACADEMICO </t>
  </si>
  <si>
    <t>Dirección Académica</t>
  </si>
  <si>
    <t>Recinto Eugenio María de Hostos</t>
  </si>
  <si>
    <t>VICTOR LIRIA OZUNA</t>
  </si>
  <si>
    <t xml:space="preserve">DIRECTOR DE ESCUELA DE FORMACION DE DIRECTORES </t>
  </si>
  <si>
    <t>Vicerrectoría de Investigación y Postgrado</t>
  </si>
  <si>
    <t>BISMAR GALAN GALVEZ</t>
  </si>
  <si>
    <t>ESPECIALISTA EN PROGRAMAS</t>
  </si>
  <si>
    <t>COORDINADOR (A) DE AREAS ACAD</t>
  </si>
  <si>
    <t>DOLORES BERNARDA JORGE PEREZ DE GOM</t>
  </si>
  <si>
    <t>ROSSELY SECUNDINA ALCANTARA PINA</t>
  </si>
  <si>
    <t>DIRECTORA DE BIENESTAR ESTUDIANTIL</t>
  </si>
  <si>
    <t>COORDINADORA DE PROYECTOS</t>
  </si>
  <si>
    <t>CLAUDIA MARIA BRENES GARDEN</t>
  </si>
  <si>
    <t>COORDINADOR DE PROYECTOS</t>
  </si>
  <si>
    <t>TECNICO DE PLATAFORMAS EDUCATIVAS</t>
  </si>
  <si>
    <t>Departamento Recursos para el Aprendizaje</t>
  </si>
  <si>
    <t>JUAN RAFAEL MEDINA PIMENTEL</t>
  </si>
  <si>
    <t>ENCARGADO DIV. SEGURIDAD Y RIESGO</t>
  </si>
  <si>
    <t>División Servicios Generales</t>
  </si>
  <si>
    <t>ANGELA MARIA DE JESUS MONTERO</t>
  </si>
  <si>
    <t>ADMINISTRADOR DE MONITOREO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</si>
  <si>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</si>
  <si>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</si>
  <si>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</si>
  <si>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</si>
  <si>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</si>
  <si>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 xml:space="preserve">ENCARGADO (A) DE DIVISION DE INGENIERIA Y PLANTA FISICA 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</si>
  <si>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</si>
  <si>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</si>
  <si>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</si>
  <si>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</si>
  <si>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</si>
  <si>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</si>
  <si>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</si>
  <si>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</si>
  <si>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</si>
  <si>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</si>
  <si>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</si>
  <si>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</si>
  <si>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ENCARGADO PRESUPUESTO</t>
  </si>
  <si>
    <t>División de Presupuesto</t>
  </si>
  <si>
    <t>JUAN LEONARDO DE LA CRUZ REYES</t>
  </si>
  <si>
    <t xml:space="preserve">División de Gestión de Bibliotecas </t>
  </si>
  <si>
    <t>RICHARD ANTONIO PAULA MENDEZ</t>
  </si>
  <si>
    <t>TECNICO DE BIBLIOTECA</t>
  </si>
  <si>
    <t>FRANCISCO ALBERTO DE LA ROSA AMARAN</t>
  </si>
  <si>
    <t>CARLIXTA DE LA ROSA</t>
  </si>
  <si>
    <t>ENCARGADO (A) DE DIVISION DE CONTABILIDAD</t>
  </si>
  <si>
    <t>División de Contabilidad</t>
  </si>
  <si>
    <t>MAGDALENA MARIA MARIÑEZ GUZMAN</t>
  </si>
  <si>
    <t>MARBELYS CAROLINA BAEZ DE OLEO</t>
  </si>
  <si>
    <t xml:space="preserve">TECNICO DE CONTABILIDAD </t>
  </si>
  <si>
    <t>YANERY ROMERO BATISTA</t>
  </si>
  <si>
    <t>TECNICO DE ARCHIVISTICA</t>
  </si>
  <si>
    <t>División de Archivo y Correspondencia</t>
  </si>
  <si>
    <t>ROSANNA POLANCO VASQUEZ</t>
  </si>
  <si>
    <t>AHSLEY SCARLLETT GARCIA</t>
  </si>
  <si>
    <t>TÉCNICO DE CALIDAD EN LA GESTION</t>
  </si>
  <si>
    <t>TERESA MIGUELINA TAPIA SANCHEZ</t>
  </si>
  <si>
    <t>ANALISTA DE CALIDAD EN LA GESTION</t>
  </si>
  <si>
    <t>AUIRDA CESARINA RAMIREZ</t>
  </si>
  <si>
    <t>TÉCNICO DE CONTROL DE BIENES</t>
  </si>
  <si>
    <t>CAROLINA GARABITOS</t>
  </si>
  <si>
    <t>División Activos Fijos</t>
  </si>
  <si>
    <t>ELISANDRE POLANCO FRANCE</t>
  </si>
  <si>
    <t>ENCARGADO ACTIVOS FIJOS</t>
  </si>
  <si>
    <t>TÉCNICO DE MERCADEO</t>
  </si>
  <si>
    <t>CLARIBEL PAYANO OVALLE</t>
  </si>
  <si>
    <t>Dirección de Proyección Institucional</t>
  </si>
  <si>
    <t>MIOSOTIS BELLANIRIS DE LA ROSA ENCA</t>
  </si>
  <si>
    <t>COORDINADOR(A) DE PROYECCIÓN INSTITUCIONAL</t>
  </si>
  <si>
    <t>SANTA JIMENEZ CASTILLO DE FELIZ</t>
  </si>
  <si>
    <t xml:space="preserve">DIRECTOR (A) DE PROYECCION INSTITUCIONAL </t>
  </si>
  <si>
    <t>EURIS ENMANUEL ALONZO GERMAN</t>
  </si>
  <si>
    <t>ENCARGADO DE MERCADEO</t>
  </si>
  <si>
    <t>GENARINA ALTAGRACIA SANTOS PEREZ DE</t>
  </si>
  <si>
    <t>Dirección de Extensión</t>
  </si>
  <si>
    <t>Dirección de Postgrado y Educación Permanente</t>
  </si>
  <si>
    <t>ELBA GABRIELA PICHARDO JIMENEZ</t>
  </si>
  <si>
    <t xml:space="preserve">COORDINADOR DE POSTGRADO Y EDUC. PERMANENTE </t>
  </si>
  <si>
    <t>COORDINADOR (A) PEDAGOGICO (A</t>
  </si>
  <si>
    <t>PEDRO ARTURO DEL VILLAR STRIDDELS</t>
  </si>
  <si>
    <t>ANALISTA DE PLANIFICACION Y DESARROLLO</t>
  </si>
  <si>
    <t xml:space="preserve">Dirección de Planificación y Desarrollo </t>
  </si>
  <si>
    <t>ANALISTA DE DATOS</t>
  </si>
  <si>
    <t>WILSON CONTRERAS CONSTANZA</t>
  </si>
  <si>
    <t>GREGORY ANTONIO SANTOS MARTINEZ</t>
  </si>
  <si>
    <t>Dirección de Investigación</t>
  </si>
  <si>
    <t>EDISON JAVIER RODRIGUEZ DIAZ</t>
  </si>
  <si>
    <t>ANALISTA DE INVESTIGACION</t>
  </si>
  <si>
    <t>YOHANNA TAMAL HERNANDEZ CONSORO</t>
  </si>
  <si>
    <t xml:space="preserve">COORDINADORA DE INVESTIGACION </t>
  </si>
  <si>
    <t>YUDELKA DOLORES CIPRIAN CEPEDA</t>
  </si>
  <si>
    <t>DIRECTOR GESTION DE ADMISIONES Y REGISTRO</t>
  </si>
  <si>
    <t>Dirección de Gestión Admisiones y Registro</t>
  </si>
  <si>
    <t>TECNICO ADM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</si>
  <si>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</si>
  <si>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</si>
  <si>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</si>
  <si>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</si>
  <si>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</si>
  <si>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</si>
  <si>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ANALISTA DE REGISTRO, CONTROL Y NOMINA</t>
  </si>
  <si>
    <t>MAYRA MIGUELINA LARA GUZMAN</t>
  </si>
  <si>
    <t>ENCARGADO DE REGISTRO, CONTROL Y NOMINA</t>
  </si>
  <si>
    <t>NAHOMI RICHEL NUÑEZ SOTO</t>
  </si>
  <si>
    <t>TÉCNICO DE PROGRAMACIÓ DE BIBLIOTECA</t>
  </si>
  <si>
    <t>TERESA MERCEDES BAUTISTA NUÑEZ</t>
  </si>
  <si>
    <t>BIBLIOTECARIO</t>
  </si>
  <si>
    <t>MERCEDES ELEONOR FLORES DI RAGO</t>
  </si>
  <si>
    <t>LAURA PATRICIA MORALES CABRERA</t>
  </si>
  <si>
    <t>ANALISTA DE RECLUTAMIENTO Y SELECCIÓN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</si>
  <si>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</si>
  <si>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</si>
  <si>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</si>
  <si>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</si>
  <si>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</si>
  <si>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ELIZABETH RIODIN DIAZ</t>
  </si>
  <si>
    <t>ANALISTA FORMULAC, MONITOREO Y EVALUAC PPP</t>
  </si>
  <si>
    <t>Departamento Formulación, Monitoreo y Evaluación PPP</t>
  </si>
  <si>
    <t>AURA MARINA JUAN SORI</t>
  </si>
  <si>
    <t>ENCARGADO DE CAPACITACION Y DESEMPEÑO</t>
  </si>
  <si>
    <t>Departamento Desempeño y Capacitación</t>
  </si>
  <si>
    <t>ANGELA DARIZA NOLASCO CHARLIE</t>
  </si>
  <si>
    <t>ANALISTA DE CAPACITACION Y DESEMPEÑO</t>
  </si>
  <si>
    <t>DOMINGA ENCARNACION FORTUNA</t>
  </si>
  <si>
    <t>ANALISTA DE EVALUACION INSTITUCIONAL</t>
  </si>
  <si>
    <t>Departamento Desarrollo Profesoral</t>
  </si>
  <si>
    <t>MARIA LEONOR DIAZ CONCEPCION</t>
  </si>
  <si>
    <t>ANALISTA DE DESARROLLO ORGANIZACIONAL</t>
  </si>
  <si>
    <t>Departamento Desarrollo Institucional</t>
  </si>
  <si>
    <t>OSCARINA JACQUELINE TEJADA</t>
  </si>
  <si>
    <t>Departamento de Tecnología de la Información y Comunicación</t>
  </si>
  <si>
    <t>TOMAS EUGENIO ALVAREZ CARBONELL</t>
  </si>
  <si>
    <t>ENCARGADO DE SEGURIDAD Y MONITOREO TIC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</si>
  <si>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</si>
  <si>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</si>
  <si>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</si>
  <si>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</si>
  <si>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</si>
  <si>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</si>
  <si>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 xml:space="preserve">ENCARGADO DE PUBLICACIONES </t>
  </si>
  <si>
    <t>ZOMNIA MARGARITA SCHOTT LOPEZ</t>
  </si>
  <si>
    <t xml:space="preserve">ENCARGADA DE LENGUAS EXTRANJERAS </t>
  </si>
  <si>
    <t>Departamento de Lenguas Extranjeras</t>
  </si>
  <si>
    <t>ANALISTA DE CONTROL INTERNO</t>
  </si>
  <si>
    <t>JOEL OLEA TIBURCIO</t>
  </si>
  <si>
    <t>Departamento de Fiscalización</t>
  </si>
  <si>
    <t>ANA PATRICIA MORA RAMIS</t>
  </si>
  <si>
    <t>ENCARGADO DIFUSION Y RELACIONES PUBLICAS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</si>
  <si>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</si>
  <si>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</si>
  <si>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</si>
  <si>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</si>
  <si>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</si>
  <si>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ANALISTA DE COMPRAS Y CONTRATACIONES</t>
  </si>
  <si>
    <t>Departamento de Compras y Contrataciones</t>
  </si>
  <si>
    <t>INGRID NIURKIBEL SALVADOR MEDINA</t>
  </si>
  <si>
    <t>NATASHA LOPEZ ABATE</t>
  </si>
  <si>
    <t>ROSANNA MARIA JIMENEZ DOTEL</t>
  </si>
  <si>
    <t>ENCARGADO DEPARTAMENTO ADMINISTRATIVO</t>
  </si>
  <si>
    <t>Departamento Administrativo</t>
  </si>
  <si>
    <t>ERICK DEIVY REYES BALBI</t>
  </si>
  <si>
    <t>AMALIA ALTAGRACIA POLANCO ROSA</t>
  </si>
  <si>
    <t>Nombre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</si>
  <si>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</si>
  <si>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</si>
  <si>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</si>
  <si>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</si>
  <si>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</si>
  <si>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</si>
  <si>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</si>
  <si>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</si>
  <si>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</si>
  <si>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</si>
  <si>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</si>
  <si>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</si>
  <si>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</si>
  <si>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</si>
  <si>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</si>
  <si>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</si>
  <si>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</si>
  <si>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</si>
  <si>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</si>
  <si>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</si>
  <si>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</si>
  <si>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</si>
  <si>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</si>
  <si>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</si>
  <si>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</si>
  <si>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No.</t>
  </si>
  <si>
    <t>Departamento de Registro, Control y Nómina</t>
  </si>
  <si>
    <t>Nómina Temporal Febrero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</si>
</sst>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0" fillId="0" borderId="0" xfId="0" applyNumberFormat="1"/>
    <xf numFmtId="4" fontId="3" fillId="0" borderId="0" xfId="0" applyNumberFormat="1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0" fontId="7" fillId="3" borderId="8" xfId="0" applyFont="1" applyFill="1" applyBorder="1" applyAlignment="1">
      <alignment horizontal="left"/>
    </xf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7" fillId="3" borderId="3" xfId="0" applyFont="1" applyFill="1" applyBorder="1"/>
    <xf numFmtId="0" fontId="9" fillId="3" borderId="8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3" fillId="4" borderId="9" xfId="0" applyFont="1" applyFill="1" applyBorder="1"/>
    <xf numFmtId="0" fontId="3" fillId="4" borderId="6" xfId="0" applyFont="1" applyFill="1" applyBorder="1"/>
    <xf numFmtId="43" fontId="6" fillId="4" borderId="6" xfId="1" applyFont="1" applyFill="1" applyBorder="1" applyAlignment="1">
      <alignment horizontal="center"/>
    </xf>
    <xf numFmtId="43" fontId="6" fillId="4" borderId="6" xfId="1" applyFont="1" applyFill="1" applyBorder="1" applyAlignment="1">
      <alignment horizontal="right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10" xfId="0" applyFont="1" applyFill="1" applyBorder="1"/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1" xfId="1" applyFont="1" applyFill="1" applyBorder="1" applyAlignment="1">
      <alignment horizontal="center" wrapText="1"/>
    </xf>
    <xf numFmtId="43" fontId="9" fillId="4" borderId="11" xfId="1" applyFont="1" applyFill="1" applyBorder="1" applyAlignment="1">
      <alignment horizontal="center" wrapText="1"/>
    </xf>
    <xf numFmtId="164" fontId="5" fillId="5" borderId="11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43" fontId="4" fillId="4" borderId="11" xfId="1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43" fontId="5" fillId="5" borderId="11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164" fontId="5" fillId="5" borderId="17" xfId="0" applyNumberFormat="1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43" fontId="5" fillId="5" borderId="11" xfId="1" applyFont="1" applyFill="1" applyBorder="1" applyAlignment="1">
      <alignment horizontal="center" wrapText="1"/>
    </xf>
    <xf numFmtId="43" fontId="7" fillId="4" borderId="11" xfId="1" applyFont="1" applyFill="1" applyBorder="1" applyAlignment="1">
      <alignment horizontal="center"/>
    </xf>
    <xf numFmtId="43" fontId="9" fillId="4" borderId="11" xfId="1" applyFont="1" applyFill="1" applyBorder="1" applyAlignment="1">
      <alignment horizontal="center" wrapText="1"/>
    </xf>
    <xf numFmtId="43" fontId="5" fillId="5" borderId="11" xfId="1" applyFont="1" applyFill="1" applyBorder="1" applyAlignment="1">
      <alignment horizontal="center"/>
    </xf>
    <xf numFmtId="0" fontId="7" fillId="3" borderId="0" xfId="0" applyFont="1" applyFill="1" applyBorder="1"/>
    <xf numFmtId="0" fontId="3" fillId="0" borderId="0" xfId="0" applyFont="1" applyBorder="1" applyAlignment="1">
      <alignment horizontal="left"/>
    </xf>
  </cellXfs>
  <cellStyles count="2">
    <cellStyle name="Millares 2" xfId="1" xr:uid="{ED5BCA4B-9C5A-4368-B3A6-5A8C129DDD6D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14B35DEC-1D9E-4391-8C99-49E2C29A4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1001" y="213878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FC331-C61B-4934-916B-018D84B1D46C}">
  <sheetPr>
    <tabColor rgb="FF92D050"/>
    <pageSetUpPr fitToPage="1"/>
  </sheetPr>
  <dimension ref="A9:AI1208"/>
  <sheetViews>
    <sheetView showGridLines="0" tabSelected="1" zoomScale="90" zoomScaleNormal="90" workbookViewId="0">
      <selection activeCell="C28" sqref="C28"/>
    </sheetView>
  </sheetViews>
  <sheetFormatPr baseColWidth="10" defaultColWidth="10.85546875" defaultRowHeight="12.75" x14ac:dyDescent="0.2"/>
  <cols>
    <col min="1" max="1" width="11.28515625" style="4" customWidth="1"/>
    <col min="2" max="2" width="46.42578125" style="4" bestFit="1" customWidth="1"/>
    <col min="3" max="3" width="39.140625" style="5" bestFit="1" customWidth="1"/>
    <col min="4" max="4" width="55.140625" style="5" bestFit="1" customWidth="1"/>
    <col min="5" max="5" width="12.85546875" style="4" customWidth="1"/>
    <col min="6" max="6" width="6.140625" style="4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9.140625" style="1" bestFit="1" customWidth="1"/>
    <col min="24" max="26" width="0" style="1" hidden="1" customWidth="1"/>
    <col min="27" max="27" width="13.5703125" style="1" bestFit="1" customWidth="1"/>
    <col min="28" max="29" width="0" style="1" hidden="1" customWidth="1"/>
    <col min="30" max="30" width="11" style="1" bestFit="1" customWidth="1"/>
    <col min="31" max="31" width="11.140625" style="1" bestFit="1" customWidth="1"/>
    <col min="32" max="32" width="12.5703125" style="1" bestFit="1" customWidth="1"/>
    <col min="33" max="33" width="13.5703125" style="1" bestFit="1" customWidth="1"/>
    <col min="34" max="16384" width="10.85546875" style="1"/>
  </cols>
  <sheetData>
    <row r="9" spans="1:22" ht="15" x14ac:dyDescent="0.3">
      <c r="A9" s="55"/>
      <c r="B9" s="55"/>
      <c r="C9" s="55"/>
      <c r="D9" s="55"/>
      <c r="E9" s="55"/>
      <c r="F9" s="55"/>
      <c r="G9" s="56"/>
      <c r="H9" s="56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</row>
    <row r="10" spans="1:22" ht="18" x14ac:dyDescent="0.25">
      <c r="A10" s="57" t="s">
        <v>200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18" customHeight="1" x14ac:dyDescent="0.2">
      <c r="A11" s="58" t="s">
        <v>768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ht="18" x14ac:dyDescent="0.25">
      <c r="A12" s="54"/>
      <c r="B12" s="54"/>
      <c r="C12"/>
      <c r="D12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</row>
    <row r="13" spans="1:22" ht="15.75" x14ac:dyDescent="0.25">
      <c r="A13" s="59" t="s">
        <v>769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6" customFormat="1" ht="14.45" customHeight="1" x14ac:dyDescent="0.2">
      <c r="A14" s="60" t="s">
        <v>767</v>
      </c>
      <c r="B14" s="53"/>
      <c r="C14" s="61" t="s">
        <v>741</v>
      </c>
      <c r="D14" s="61" t="s">
        <v>0</v>
      </c>
      <c r="E14" s="60" t="s">
        <v>766</v>
      </c>
      <c r="F14" s="60" t="s">
        <v>765</v>
      </c>
      <c r="G14" s="62" t="s">
        <v>764</v>
      </c>
      <c r="H14" s="63"/>
      <c r="I14" s="66" t="s">
        <v>763</v>
      </c>
      <c r="J14" s="66" t="s">
        <v>762</v>
      </c>
      <c r="K14" s="66" t="s">
        <v>761</v>
      </c>
      <c r="L14" s="60" t="s">
        <v>760</v>
      </c>
      <c r="M14" s="60"/>
      <c r="N14" s="60"/>
      <c r="O14" s="60"/>
      <c r="P14" s="60"/>
      <c r="Q14" s="60"/>
      <c r="R14" s="60"/>
      <c r="S14" s="52"/>
      <c r="T14" s="69" t="s">
        <v>759</v>
      </c>
      <c r="U14" s="69"/>
      <c r="V14" s="66" t="s">
        <v>758</v>
      </c>
    </row>
    <row r="15" spans="1:22" s="6" customFormat="1" ht="12" x14ac:dyDescent="0.2">
      <c r="A15" s="60"/>
      <c r="B15" s="51"/>
      <c r="C15" s="61"/>
      <c r="D15" s="61"/>
      <c r="E15" s="60"/>
      <c r="F15" s="60"/>
      <c r="G15" s="64"/>
      <c r="H15" s="65"/>
      <c r="I15" s="66"/>
      <c r="J15" s="66"/>
      <c r="K15" s="66"/>
      <c r="L15" s="67" t="s">
        <v>757</v>
      </c>
      <c r="M15" s="67"/>
      <c r="N15" s="50"/>
      <c r="O15" s="67" t="s">
        <v>756</v>
      </c>
      <c r="P15" s="67"/>
      <c r="Q15" s="68" t="s">
        <v>755</v>
      </c>
      <c r="R15" s="68" t="s">
        <v>754</v>
      </c>
      <c r="S15" s="68" t="s">
        <v>753</v>
      </c>
      <c r="T15" s="68" t="s">
        <v>752</v>
      </c>
      <c r="U15" s="68" t="s">
        <v>751</v>
      </c>
      <c r="V15" s="66"/>
    </row>
    <row r="16" spans="1:22" s="45" customFormat="1" ht="24" x14ac:dyDescent="0.2">
      <c r="A16" s="60"/>
      <c r="B16" s="49" t="s">
        <v>750</v>
      </c>
      <c r="C16" s="61"/>
      <c r="D16" s="61"/>
      <c r="E16" s="60"/>
      <c r="F16" s="60"/>
      <c r="G16" s="48" t="s">
        <v>749</v>
      </c>
      <c r="H16" s="48" t="s">
        <v>748</v>
      </c>
      <c r="I16" s="66"/>
      <c r="J16" s="66"/>
      <c r="K16" s="66"/>
      <c r="L16" s="46" t="s">
        <v>747</v>
      </c>
      <c r="M16" s="46" t="s">
        <v>746</v>
      </c>
      <c r="N16" s="47" t="s">
        <v>745</v>
      </c>
      <c r="O16" s="46" t="s">
        <v>744</v>
      </c>
      <c r="P16" s="46" t="s">
        <v>743</v>
      </c>
      <c r="Q16" s="68"/>
      <c r="R16" s="68"/>
      <c r="S16" s="68"/>
      <c r="T16" s="68"/>
      <c r="U16" s="68"/>
      <c r="V16" s="66"/>
    </row>
    <row r="17" spans="1:35" ht="15" x14ac:dyDescent="0.25">
      <c r="A17" s="44"/>
      <c r="B17" s="43" t="s">
        <v>742</v>
      </c>
      <c r="C17" s="42"/>
      <c r="D17" s="42"/>
      <c r="E17" s="41"/>
      <c r="F17" s="41"/>
      <c r="G17" s="40"/>
      <c r="H17" s="40"/>
      <c r="I17" s="38"/>
      <c r="J17" s="38"/>
      <c r="K17" s="38"/>
      <c r="L17" s="38"/>
      <c r="M17" s="38"/>
      <c r="N17" s="38"/>
      <c r="O17" s="39"/>
      <c r="P17" s="38"/>
      <c r="Q17" s="39"/>
      <c r="R17" s="38"/>
      <c r="S17" s="38"/>
      <c r="T17" s="38"/>
      <c r="U17" s="37"/>
      <c r="V17" s="36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6" customFormat="1" ht="12.75" customHeight="1" x14ac:dyDescent="0.25">
      <c r="A18" s="18">
        <v>1</v>
      </c>
      <c r="B18" s="32" t="s">
        <v>738</v>
      </c>
      <c r="C18" s="16" t="s">
        <v>740</v>
      </c>
      <c r="D18" s="16" t="s">
        <v>672</v>
      </c>
      <c r="E18" s="16" t="s">
        <v>5</v>
      </c>
      <c r="F18" s="16" t="s">
        <v>92</v>
      </c>
      <c r="G18" s="15">
        <v>44927</v>
      </c>
      <c r="H18" s="15">
        <v>45107</v>
      </c>
      <c r="I18" s="14">
        <v>45000</v>
      </c>
      <c r="J18" s="14">
        <v>0</v>
      </c>
      <c r="K18" s="14">
        <v>0</v>
      </c>
      <c r="L18" s="14">
        <f>+I18*2.87%</f>
        <v>1291.5</v>
      </c>
      <c r="M18" s="14">
        <f>I18*7.1%</f>
        <v>3194.9999999999995</v>
      </c>
      <c r="N18" s="14">
        <f>I18*1.15%</f>
        <v>517.5</v>
      </c>
      <c r="O18" s="14">
        <f>+I18*3.04%</f>
        <v>1368</v>
      </c>
      <c r="P18" s="14">
        <f>I18*7.09%</f>
        <v>3190.5</v>
      </c>
      <c r="Q18" s="14">
        <v>0</v>
      </c>
      <c r="R18" s="14">
        <f>L18+M18+N18+O18+P18</f>
        <v>9562.5</v>
      </c>
      <c r="S18" s="14">
        <v>0</v>
      </c>
      <c r="T18" s="14">
        <f>+L18+O18+Q18+S18+J18+K18</f>
        <v>2659.5</v>
      </c>
      <c r="U18" s="14">
        <f>+P18+N18+M18</f>
        <v>6903</v>
      </c>
      <c r="V18" s="14">
        <f>+I18-T18</f>
        <v>42340.5</v>
      </c>
      <c r="W18" s="9"/>
      <c r="X18"/>
      <c r="Y18"/>
      <c r="Z18"/>
      <c r="AA18" s="8"/>
      <c r="AB18"/>
      <c r="AC18" s="8"/>
      <c r="AD18" s="8"/>
      <c r="AE18"/>
      <c r="AF18" s="8"/>
      <c r="AG18"/>
      <c r="AH18" s="8"/>
      <c r="AI18" s="8"/>
    </row>
    <row r="19" spans="1:35" s="6" customFormat="1" ht="15" x14ac:dyDescent="0.25">
      <c r="A19" s="18">
        <v>2</v>
      </c>
      <c r="B19" s="32" t="s">
        <v>738</v>
      </c>
      <c r="C19" s="16" t="s">
        <v>739</v>
      </c>
      <c r="D19" s="16" t="s">
        <v>672</v>
      </c>
      <c r="E19" s="16" t="s">
        <v>5</v>
      </c>
      <c r="F19" s="16" t="s">
        <v>87</v>
      </c>
      <c r="G19" s="15">
        <v>44927</v>
      </c>
      <c r="H19" s="15">
        <v>45107</v>
      </c>
      <c r="I19" s="14">
        <v>50000</v>
      </c>
      <c r="J19" s="14">
        <v>1627.13</v>
      </c>
      <c r="K19" s="14">
        <v>0</v>
      </c>
      <c r="L19" s="14">
        <f>+I19*2.87%</f>
        <v>1435</v>
      </c>
      <c r="M19" s="14">
        <f>I19*7.1%</f>
        <v>3549.9999999999995</v>
      </c>
      <c r="N19" s="14">
        <f>I19*1.15%</f>
        <v>575</v>
      </c>
      <c r="O19" s="14">
        <f>+I19*3.04%</f>
        <v>1520</v>
      </c>
      <c r="P19" s="14">
        <f>I19*7.09%</f>
        <v>3545.0000000000005</v>
      </c>
      <c r="Q19" s="14">
        <v>1512.45</v>
      </c>
      <c r="R19" s="14">
        <f>L19+M19+N19+O19+P19</f>
        <v>10625</v>
      </c>
      <c r="S19" s="14">
        <v>0</v>
      </c>
      <c r="T19" s="14">
        <f>+L19+O19+Q19+S19+J19+K19</f>
        <v>6094.58</v>
      </c>
      <c r="U19" s="14">
        <f>+P19+N19+M19</f>
        <v>7670</v>
      </c>
      <c r="V19" s="14">
        <f>+I19-T19</f>
        <v>43905.42</v>
      </c>
      <c r="W19" s="9"/>
      <c r="X19"/>
      <c r="Y19"/>
      <c r="Z19"/>
      <c r="AA19" s="8"/>
      <c r="AB19"/>
      <c r="AC19" s="8"/>
      <c r="AD19" s="8"/>
      <c r="AE19" s="8"/>
      <c r="AF19" s="8"/>
      <c r="AG19" s="8"/>
      <c r="AH19" s="8"/>
      <c r="AI19" s="8"/>
    </row>
    <row r="20" spans="1:35" s="6" customFormat="1" ht="15" x14ac:dyDescent="0.25">
      <c r="A20" s="18">
        <v>3</v>
      </c>
      <c r="B20" s="32" t="s">
        <v>738</v>
      </c>
      <c r="C20" s="16" t="s">
        <v>736</v>
      </c>
      <c r="D20" s="16" t="s">
        <v>737</v>
      </c>
      <c r="E20" s="16" t="s">
        <v>5</v>
      </c>
      <c r="F20" s="16" t="s">
        <v>92</v>
      </c>
      <c r="G20" s="15">
        <v>44927</v>
      </c>
      <c r="H20" s="15">
        <v>45107</v>
      </c>
      <c r="I20" s="14">
        <v>115000</v>
      </c>
      <c r="J20" s="14">
        <v>15633.74</v>
      </c>
      <c r="K20" s="14">
        <v>0</v>
      </c>
      <c r="L20" s="14">
        <f>+I20*2.87%</f>
        <v>3300.5</v>
      </c>
      <c r="M20" s="14">
        <f>I20*7.1%</f>
        <v>8164.9999999999991</v>
      </c>
      <c r="N20" s="14">
        <f>I20*1.15%</f>
        <v>1322.5</v>
      </c>
      <c r="O20" s="14">
        <f>+I20*3.04%</f>
        <v>3496</v>
      </c>
      <c r="P20" s="14">
        <f>I20*7.09%</f>
        <v>8153.5000000000009</v>
      </c>
      <c r="Q20" s="14">
        <v>0</v>
      </c>
      <c r="R20" s="14">
        <f>L20+M20+N20+O20+P20</f>
        <v>24437.5</v>
      </c>
      <c r="S20" s="14">
        <v>0</v>
      </c>
      <c r="T20" s="14">
        <f>+L20+O20+Q20+S20+J20+K20</f>
        <v>22430.239999999998</v>
      </c>
      <c r="U20" s="14">
        <f>+P20+N20+M20</f>
        <v>17641</v>
      </c>
      <c r="V20" s="14">
        <f>+I20-T20</f>
        <v>92569.760000000009</v>
      </c>
      <c r="W20" s="9"/>
      <c r="X20"/>
      <c r="Y20"/>
      <c r="Z20"/>
      <c r="AA20" s="8"/>
      <c r="AB20"/>
      <c r="AC20" s="8"/>
      <c r="AD20" s="8"/>
      <c r="AE20" s="8"/>
      <c r="AF20" s="8"/>
      <c r="AG20"/>
      <c r="AH20" s="8"/>
      <c r="AI20" s="8"/>
    </row>
    <row r="21" spans="1:35" s="6" customFormat="1" ht="15" x14ac:dyDescent="0.25">
      <c r="A21" s="18">
        <v>4</v>
      </c>
      <c r="B21" s="32" t="s">
        <v>733</v>
      </c>
      <c r="C21" s="16" t="s">
        <v>735</v>
      </c>
      <c r="D21" s="16" t="s">
        <v>732</v>
      </c>
      <c r="E21" s="16" t="s">
        <v>5</v>
      </c>
      <c r="F21" s="16" t="s">
        <v>92</v>
      </c>
      <c r="G21" s="15">
        <v>44927</v>
      </c>
      <c r="H21" s="15">
        <v>45107</v>
      </c>
      <c r="I21" s="14">
        <v>65000</v>
      </c>
      <c r="J21" s="14">
        <v>4427.58</v>
      </c>
      <c r="K21" s="14">
        <v>0</v>
      </c>
      <c r="L21" s="14">
        <f>+I21*2.87%</f>
        <v>1865.5</v>
      </c>
      <c r="M21" s="14">
        <f>I21*7.1%</f>
        <v>4615</v>
      </c>
      <c r="N21" s="14">
        <f>I21*1.15%</f>
        <v>747.5</v>
      </c>
      <c r="O21" s="14">
        <f>+I21*3.04%</f>
        <v>1976</v>
      </c>
      <c r="P21" s="14">
        <f>I21*7.09%</f>
        <v>4608.5</v>
      </c>
      <c r="Q21" s="14">
        <v>0</v>
      </c>
      <c r="R21" s="14">
        <f>L21+M21+N21+O21+P21</f>
        <v>13812.5</v>
      </c>
      <c r="S21" s="14">
        <v>0</v>
      </c>
      <c r="T21" s="14">
        <f>+L21+O21+Q21+S21+J21+K21</f>
        <v>8269.08</v>
      </c>
      <c r="U21" s="14">
        <f>+P21+N21+M21</f>
        <v>9971</v>
      </c>
      <c r="V21" s="14">
        <f>+I21-T21</f>
        <v>56730.92</v>
      </c>
      <c r="W21" s="9"/>
      <c r="X21"/>
      <c r="Y21"/>
      <c r="Z21"/>
      <c r="AA21" s="8"/>
      <c r="AB21"/>
      <c r="AC21" s="8"/>
      <c r="AD21" s="8"/>
      <c r="AE21" s="8"/>
      <c r="AF21" s="8"/>
      <c r="AG21"/>
      <c r="AH21" s="8"/>
      <c r="AI21" s="8"/>
    </row>
    <row r="22" spans="1:35" s="6" customFormat="1" ht="15" customHeight="1" x14ac:dyDescent="0.25">
      <c r="A22" s="18">
        <v>5</v>
      </c>
      <c r="B22" s="32" t="s">
        <v>733</v>
      </c>
      <c r="C22" s="16" t="s">
        <v>734</v>
      </c>
      <c r="D22" s="16" t="s">
        <v>732</v>
      </c>
      <c r="E22" s="16" t="s">
        <v>5</v>
      </c>
      <c r="F22" s="16" t="s">
        <v>92</v>
      </c>
      <c r="G22" s="15">
        <v>44866</v>
      </c>
      <c r="H22" s="15">
        <v>45017</v>
      </c>
      <c r="I22" s="14">
        <v>65000</v>
      </c>
      <c r="J22" s="14">
        <v>4427.58</v>
      </c>
      <c r="K22" s="14">
        <v>0</v>
      </c>
      <c r="L22" s="14">
        <f>+I22*2.87%</f>
        <v>1865.5</v>
      </c>
      <c r="M22" s="14">
        <f>I22*7.1%</f>
        <v>4615</v>
      </c>
      <c r="N22" s="14">
        <f>I22*1.15%</f>
        <v>747.5</v>
      </c>
      <c r="O22" s="14">
        <f>+I22*3.04%</f>
        <v>1976</v>
      </c>
      <c r="P22" s="14">
        <f>I22*7.09%</f>
        <v>4608.5</v>
      </c>
      <c r="Q22" s="14"/>
      <c r="R22" s="14">
        <f>L22+M22+N22+O22+P22</f>
        <v>13812.5</v>
      </c>
      <c r="S22" s="14"/>
      <c r="T22" s="14">
        <f>+L22+O22+Q22+S22+J22+K22</f>
        <v>8269.08</v>
      </c>
      <c r="U22" s="14">
        <f>+P22+N22+M22</f>
        <v>9971</v>
      </c>
      <c r="V22" s="14">
        <f>+I22-T22</f>
        <v>56730.92</v>
      </c>
      <c r="W22" s="9"/>
      <c r="X22"/>
      <c r="Y22"/>
      <c r="Z22"/>
      <c r="AA22" s="8"/>
      <c r="AB22"/>
      <c r="AC22" s="8"/>
      <c r="AD22" s="8"/>
      <c r="AE22" s="8"/>
      <c r="AF22" s="8"/>
      <c r="AG22"/>
      <c r="AH22" s="8"/>
      <c r="AI22" s="8"/>
    </row>
    <row r="23" spans="1:35" s="6" customFormat="1" ht="15" x14ac:dyDescent="0.25">
      <c r="A23" s="18">
        <v>6</v>
      </c>
      <c r="B23" s="32" t="s">
        <v>733</v>
      </c>
      <c r="C23" s="16" t="s">
        <v>731</v>
      </c>
      <c r="D23" s="16" t="s">
        <v>732</v>
      </c>
      <c r="E23" s="16" t="s">
        <v>5</v>
      </c>
      <c r="F23" s="16" t="s">
        <v>92</v>
      </c>
      <c r="G23" s="15">
        <v>44927</v>
      </c>
      <c r="H23" s="15">
        <v>45107</v>
      </c>
      <c r="I23" s="14">
        <v>71500</v>
      </c>
      <c r="J23" s="14">
        <v>5650.75</v>
      </c>
      <c r="K23" s="14">
        <v>0</v>
      </c>
      <c r="L23" s="14">
        <f>+I23*2.87%</f>
        <v>2052.0500000000002</v>
      </c>
      <c r="M23" s="14">
        <f>I23*7.1%</f>
        <v>5076.5</v>
      </c>
      <c r="N23" s="14">
        <f>I23*1.15%</f>
        <v>822.25</v>
      </c>
      <c r="O23" s="14">
        <f>+I23*3.04%</f>
        <v>2173.6</v>
      </c>
      <c r="P23" s="14">
        <f>I23*7.09%</f>
        <v>5069.3500000000004</v>
      </c>
      <c r="Q23" s="14">
        <v>0</v>
      </c>
      <c r="R23" s="14">
        <f>L23+M23+N23+O23+P23</f>
        <v>15193.75</v>
      </c>
      <c r="S23" s="14">
        <v>0</v>
      </c>
      <c r="T23" s="14">
        <f>+L23+O23+Q23+S23+J23+K23</f>
        <v>9876.4</v>
      </c>
      <c r="U23" s="14">
        <f>+P23+N23+M23</f>
        <v>10968.1</v>
      </c>
      <c r="V23" s="14">
        <f>+I23-T23</f>
        <v>61623.6</v>
      </c>
      <c r="W23" s="9"/>
      <c r="X23"/>
      <c r="Y23"/>
      <c r="Z23"/>
      <c r="AA23" s="8"/>
      <c r="AB23"/>
      <c r="AC23" s="8"/>
      <c r="AD23" s="8"/>
      <c r="AE23" s="8"/>
      <c r="AF23" s="8"/>
      <c r="AG23"/>
      <c r="AH23" s="8"/>
      <c r="AI23" s="8"/>
    </row>
    <row r="24" spans="1:35" s="6" customFormat="1" ht="15" x14ac:dyDescent="0.25">
      <c r="A24" s="18">
        <v>7</v>
      </c>
      <c r="B24" s="32" t="s">
        <v>727</v>
      </c>
      <c r="C24" s="16" t="s">
        <v>730</v>
      </c>
      <c r="D24" s="16" t="s">
        <v>728</v>
      </c>
      <c r="E24" s="16" t="s">
        <v>5</v>
      </c>
      <c r="F24" s="16" t="s">
        <v>92</v>
      </c>
      <c r="G24" s="15">
        <v>44927</v>
      </c>
      <c r="H24" s="15">
        <v>45107</v>
      </c>
      <c r="I24" s="14">
        <v>75000</v>
      </c>
      <c r="J24" s="14">
        <v>6309.38</v>
      </c>
      <c r="K24" s="14">
        <v>0</v>
      </c>
      <c r="L24" s="14">
        <f>+I24*2.87%</f>
        <v>2152.5</v>
      </c>
      <c r="M24" s="14">
        <f>I24*7.1%</f>
        <v>5324.9999999999991</v>
      </c>
      <c r="N24" s="14">
        <f>I24*1.15%</f>
        <v>862.5</v>
      </c>
      <c r="O24" s="14">
        <f>+I24*3.04%</f>
        <v>2280</v>
      </c>
      <c r="P24" s="14">
        <f>I24*7.09%</f>
        <v>5317.5</v>
      </c>
      <c r="Q24" s="14">
        <v>0</v>
      </c>
      <c r="R24" s="14">
        <f>L24+M24+N24+O24+P24</f>
        <v>15937.5</v>
      </c>
      <c r="S24" s="14">
        <v>0</v>
      </c>
      <c r="T24" s="14">
        <f>+L24+O24+Q24+S24+J24+K24</f>
        <v>10741.880000000001</v>
      </c>
      <c r="U24" s="14">
        <f>+P24+N24+M24</f>
        <v>11505</v>
      </c>
      <c r="V24" s="14">
        <f>+I24-T24</f>
        <v>64258.119999999995</v>
      </c>
      <c r="W24" s="9"/>
      <c r="X24"/>
      <c r="Y24"/>
      <c r="Z24"/>
      <c r="AA24" s="8"/>
      <c r="AB24"/>
      <c r="AC24" s="8"/>
      <c r="AD24" s="8"/>
      <c r="AE24" s="8"/>
      <c r="AF24" s="8"/>
      <c r="AG24"/>
      <c r="AH24" s="8"/>
      <c r="AI24" s="8"/>
    </row>
    <row r="25" spans="1:35" s="6" customFormat="1" ht="15" x14ac:dyDescent="0.25">
      <c r="A25" s="18">
        <v>8</v>
      </c>
      <c r="B25" s="32" t="s">
        <v>727</v>
      </c>
      <c r="C25" s="16" t="s">
        <v>729</v>
      </c>
      <c r="D25" s="16" t="s">
        <v>728</v>
      </c>
      <c r="E25" s="16" t="s">
        <v>5</v>
      </c>
      <c r="F25" s="16" t="s">
        <v>92</v>
      </c>
      <c r="G25" s="15">
        <v>44805</v>
      </c>
      <c r="H25" s="15">
        <v>44985</v>
      </c>
      <c r="I25" s="14">
        <v>65000</v>
      </c>
      <c r="J25" s="14">
        <v>4427.58</v>
      </c>
      <c r="K25" s="14">
        <v>0</v>
      </c>
      <c r="L25" s="14">
        <f>+I25*2.87%</f>
        <v>1865.5</v>
      </c>
      <c r="M25" s="14">
        <f>I25*7.1%</f>
        <v>4615</v>
      </c>
      <c r="N25" s="14">
        <f>I25*1.15%</f>
        <v>747.5</v>
      </c>
      <c r="O25" s="14">
        <f>+I25*3.04%</f>
        <v>1976</v>
      </c>
      <c r="P25" s="14">
        <f>I25*7.09%</f>
        <v>4608.5</v>
      </c>
      <c r="Q25" s="14">
        <v>0</v>
      </c>
      <c r="R25" s="14">
        <f>L25+M25+N25+O25+P25</f>
        <v>13812.5</v>
      </c>
      <c r="S25" s="14">
        <v>0</v>
      </c>
      <c r="T25" s="14">
        <f>+L25+O25+Q25+S25+J25+K25</f>
        <v>8269.08</v>
      </c>
      <c r="U25" s="14">
        <f>+P25+N25+M25</f>
        <v>9971</v>
      </c>
      <c r="V25" s="14">
        <f>+I25-T25</f>
        <v>56730.92</v>
      </c>
      <c r="W25" s="9"/>
      <c r="X25"/>
      <c r="Y25"/>
      <c r="Z25"/>
      <c r="AA25" s="8"/>
      <c r="AB25"/>
      <c r="AC25" s="8"/>
      <c r="AD25" s="8"/>
      <c r="AE25" s="8"/>
      <c r="AF25" s="8"/>
      <c r="AG25"/>
      <c r="AH25" s="8"/>
      <c r="AI25" s="8"/>
    </row>
    <row r="26" spans="1:35" s="6" customFormat="1" ht="15" x14ac:dyDescent="0.25">
      <c r="A26" s="18">
        <v>9</v>
      </c>
      <c r="B26" s="32" t="s">
        <v>727</v>
      </c>
      <c r="C26" s="16" t="s">
        <v>725</v>
      </c>
      <c r="D26" s="16" t="s">
        <v>726</v>
      </c>
      <c r="E26" s="16" t="s">
        <v>5</v>
      </c>
      <c r="F26" s="16" t="s">
        <v>92</v>
      </c>
      <c r="G26" s="15">
        <v>44927</v>
      </c>
      <c r="H26" s="15">
        <v>45107</v>
      </c>
      <c r="I26" s="14">
        <v>120000</v>
      </c>
      <c r="J26" s="14">
        <v>16809.87</v>
      </c>
      <c r="K26" s="14">
        <v>0</v>
      </c>
      <c r="L26" s="14">
        <f>+I26*2.87%</f>
        <v>3444</v>
      </c>
      <c r="M26" s="14">
        <f>I26*7.1%</f>
        <v>8520</v>
      </c>
      <c r="N26" s="14">
        <f>I26*1.15%</f>
        <v>1380</v>
      </c>
      <c r="O26" s="14">
        <f>+I26*3.04%</f>
        <v>3648</v>
      </c>
      <c r="P26" s="14">
        <f>I26*7.09%</f>
        <v>8508</v>
      </c>
      <c r="Q26" s="14">
        <v>0</v>
      </c>
      <c r="R26" s="14">
        <f>L26+M26+N26+O26+P26</f>
        <v>25500</v>
      </c>
      <c r="S26" s="14">
        <v>0</v>
      </c>
      <c r="T26" s="14">
        <f>+L26+O26+Q26+S26+J26+K26</f>
        <v>23901.87</v>
      </c>
      <c r="U26" s="14">
        <f>+P26+N26+M26</f>
        <v>18408</v>
      </c>
      <c r="V26" s="14">
        <f>+I26-T26</f>
        <v>96098.13</v>
      </c>
      <c r="W26" s="9"/>
      <c r="X26"/>
      <c r="Y26"/>
      <c r="Z26"/>
      <c r="AA26" s="8"/>
      <c r="AB26"/>
      <c r="AC26" s="8"/>
      <c r="AD26" s="8"/>
      <c r="AE26" s="8"/>
      <c r="AF26" s="8"/>
      <c r="AG26"/>
      <c r="AH26" s="8"/>
      <c r="AI26" s="8"/>
    </row>
    <row r="27" spans="1:35" s="6" customFormat="1" ht="15" x14ac:dyDescent="0.25">
      <c r="A27" s="18">
        <v>10</v>
      </c>
      <c r="B27" s="32" t="s">
        <v>724</v>
      </c>
      <c r="C27" s="16" t="s">
        <v>723</v>
      </c>
      <c r="D27" s="16" t="s">
        <v>722</v>
      </c>
      <c r="E27" s="16" t="s">
        <v>5</v>
      </c>
      <c r="F27" s="16" t="s">
        <v>87</v>
      </c>
      <c r="G27" s="15">
        <v>44927</v>
      </c>
      <c r="H27" s="15">
        <v>45107</v>
      </c>
      <c r="I27" s="14">
        <v>65000</v>
      </c>
      <c r="J27" s="14">
        <v>4427.58</v>
      </c>
      <c r="K27" s="14">
        <v>0</v>
      </c>
      <c r="L27" s="14">
        <f>+I27*2.87%</f>
        <v>1865.5</v>
      </c>
      <c r="M27" s="14">
        <f>I27*7.1%</f>
        <v>4615</v>
      </c>
      <c r="N27" s="14">
        <f>I27*1.15%</f>
        <v>747.5</v>
      </c>
      <c r="O27" s="14">
        <f>+I27*3.04%</f>
        <v>1976</v>
      </c>
      <c r="P27" s="14">
        <f>I27*7.09%</f>
        <v>4608.5</v>
      </c>
      <c r="Q27" s="14">
        <v>0</v>
      </c>
      <c r="R27" s="14">
        <f>L27+M27+N27+O27+P27</f>
        <v>13812.5</v>
      </c>
      <c r="S27" s="14">
        <v>0</v>
      </c>
      <c r="T27" s="14">
        <f>+L27+O27+Q27+S27+J27+K27</f>
        <v>8269.08</v>
      </c>
      <c r="U27" s="14">
        <f>+P27+N27+M27</f>
        <v>9971</v>
      </c>
      <c r="V27" s="14">
        <f>+I27-T27</f>
        <v>56730.92</v>
      </c>
      <c r="W27" s="9"/>
      <c r="X27"/>
      <c r="Y27"/>
      <c r="Z27"/>
      <c r="AA27" s="8"/>
      <c r="AB27"/>
      <c r="AC27" s="8"/>
      <c r="AD27" s="8"/>
      <c r="AE27" s="8"/>
      <c r="AF27" s="8"/>
      <c r="AG27"/>
      <c r="AH27" s="8"/>
      <c r="AI27" s="8"/>
    </row>
    <row r="28" spans="1:35" s="6" customFormat="1" ht="15" x14ac:dyDescent="0.25">
      <c r="A28" s="18">
        <v>11</v>
      </c>
      <c r="B28" s="32" t="s">
        <v>721</v>
      </c>
      <c r="C28" s="16" t="s">
        <v>719</v>
      </c>
      <c r="D28" s="16" t="s">
        <v>720</v>
      </c>
      <c r="E28" s="16" t="s">
        <v>5</v>
      </c>
      <c r="F28" s="16" t="s">
        <v>92</v>
      </c>
      <c r="G28" s="15">
        <v>44805</v>
      </c>
      <c r="H28" s="15">
        <v>44985</v>
      </c>
      <c r="I28" s="14">
        <v>115000</v>
      </c>
      <c r="J28" s="14">
        <v>15633.74</v>
      </c>
      <c r="K28" s="14">
        <v>0</v>
      </c>
      <c r="L28" s="14">
        <f>+I28*2.87%</f>
        <v>3300.5</v>
      </c>
      <c r="M28" s="14">
        <f>I28*7.1%</f>
        <v>8164.9999999999991</v>
      </c>
      <c r="N28" s="14">
        <f>I28*1.15%</f>
        <v>1322.5</v>
      </c>
      <c r="O28" s="14">
        <f>+I28*3.04%</f>
        <v>3496</v>
      </c>
      <c r="P28" s="14">
        <f>I28*7.09%</f>
        <v>8153.5000000000009</v>
      </c>
      <c r="Q28" s="14"/>
      <c r="R28" s="14">
        <f>L28+M28+N28+O28+P28</f>
        <v>24437.5</v>
      </c>
      <c r="S28" s="14">
        <v>0</v>
      </c>
      <c r="T28" s="14">
        <f>+L28+O28+Q28+S28+J28+K28</f>
        <v>22430.239999999998</v>
      </c>
      <c r="U28" s="14">
        <f>+P28+N28+M28</f>
        <v>17641</v>
      </c>
      <c r="V28" s="14">
        <f>+I28-T28</f>
        <v>92569.760000000009</v>
      </c>
      <c r="W28" s="9"/>
      <c r="X28"/>
      <c r="Y28"/>
      <c r="Z28"/>
      <c r="AA28" s="8"/>
      <c r="AB28"/>
      <c r="AC28" s="8"/>
      <c r="AD28" s="8"/>
      <c r="AE28" s="8"/>
      <c r="AF28" s="8"/>
      <c r="AG28"/>
      <c r="AH28" s="8"/>
      <c r="AI28" s="8"/>
    </row>
    <row r="29" spans="1:35" s="6" customFormat="1" ht="15" x14ac:dyDescent="0.25">
      <c r="A29" s="18">
        <v>12</v>
      </c>
      <c r="B29" s="32" t="s">
        <v>716</v>
      </c>
      <c r="C29" s="16" t="s">
        <v>717</v>
      </c>
      <c r="D29" s="16" t="s">
        <v>718</v>
      </c>
      <c r="E29" s="16" t="s">
        <v>5</v>
      </c>
      <c r="F29" s="16" t="s">
        <v>87</v>
      </c>
      <c r="G29" s="15">
        <v>44927</v>
      </c>
      <c r="H29" s="15">
        <v>45107</v>
      </c>
      <c r="I29" s="14">
        <v>125000</v>
      </c>
      <c r="J29" s="14">
        <v>17985.990000000002</v>
      </c>
      <c r="K29" s="14">
        <v>0</v>
      </c>
      <c r="L29" s="14">
        <f>+I29*2.87%</f>
        <v>3587.5</v>
      </c>
      <c r="M29" s="14">
        <f>I29*7.1%</f>
        <v>8875</v>
      </c>
      <c r="N29" s="14">
        <f>I29*1.15%</f>
        <v>1437.5</v>
      </c>
      <c r="O29" s="14">
        <f>+I29*3.04%</f>
        <v>3800</v>
      </c>
      <c r="P29" s="14">
        <f>I29*7.09%</f>
        <v>8862.5</v>
      </c>
      <c r="Q29" s="14">
        <v>0</v>
      </c>
      <c r="R29" s="14">
        <f>L29+M29+N29+O29+P29</f>
        <v>26562.5</v>
      </c>
      <c r="S29" s="14">
        <v>0</v>
      </c>
      <c r="T29" s="14">
        <f>+L29+O29+Q29+S29+J29+K29</f>
        <v>25373.49</v>
      </c>
      <c r="U29" s="14">
        <f>+P29+N29+M29</f>
        <v>19175</v>
      </c>
      <c r="V29" s="14">
        <f>+I29-T29</f>
        <v>99626.51</v>
      </c>
      <c r="W29" s="9"/>
      <c r="X29"/>
      <c r="Y29"/>
      <c r="Z29"/>
      <c r="AA29" s="8"/>
      <c r="AB29"/>
      <c r="AC29" s="8"/>
      <c r="AD29" s="8"/>
      <c r="AE29" s="8"/>
      <c r="AF29" s="8"/>
      <c r="AG29"/>
      <c r="AH29" s="8"/>
      <c r="AI29" s="8"/>
    </row>
    <row r="30" spans="1:35" s="6" customFormat="1" ht="15" x14ac:dyDescent="0.25">
      <c r="A30" s="18">
        <v>13</v>
      </c>
      <c r="B30" s="32" t="s">
        <v>716</v>
      </c>
      <c r="C30" s="16" t="s">
        <v>715</v>
      </c>
      <c r="D30" s="16" t="s">
        <v>714</v>
      </c>
      <c r="E30" s="16" t="s">
        <v>5</v>
      </c>
      <c r="F30" s="16" t="s">
        <v>92</v>
      </c>
      <c r="G30" s="15">
        <v>44866</v>
      </c>
      <c r="H30" s="15">
        <v>45047</v>
      </c>
      <c r="I30" s="14">
        <v>65000</v>
      </c>
      <c r="J30" s="14">
        <v>4427.58</v>
      </c>
      <c r="K30" s="14">
        <v>0</v>
      </c>
      <c r="L30" s="14">
        <f>+I30*2.87%</f>
        <v>1865.5</v>
      </c>
      <c r="M30" s="14">
        <f>I30*7.1%</f>
        <v>4615</v>
      </c>
      <c r="N30" s="14">
        <f>I30*1.15%</f>
        <v>747.5</v>
      </c>
      <c r="O30" s="14">
        <f>+I30*3.04%</f>
        <v>1976</v>
      </c>
      <c r="P30" s="14">
        <f>I30*7.09%</f>
        <v>4608.5</v>
      </c>
      <c r="Q30" s="14">
        <v>0</v>
      </c>
      <c r="R30" s="14">
        <f>L30+M30+N30+O30+P30</f>
        <v>13812.5</v>
      </c>
      <c r="S30" s="14">
        <v>0</v>
      </c>
      <c r="T30" s="14">
        <f>+L30+O30+Q30+S30+J30+K30</f>
        <v>8269.08</v>
      </c>
      <c r="U30" s="14">
        <f>+P30+N30+M30</f>
        <v>9971</v>
      </c>
      <c r="V30" s="14">
        <f>+I30-T30</f>
        <v>56730.92</v>
      </c>
      <c r="W30" s="9"/>
      <c r="X30"/>
      <c r="Y30"/>
      <c r="Z30"/>
      <c r="AA30" s="8"/>
      <c r="AB30"/>
      <c r="AC30" s="8"/>
      <c r="AD30" s="8"/>
      <c r="AE30" s="8"/>
      <c r="AF30" s="8"/>
      <c r="AG30"/>
      <c r="AH30" s="8"/>
      <c r="AI30" s="8"/>
    </row>
    <row r="31" spans="1:35" s="6" customFormat="1" ht="15" x14ac:dyDescent="0.25">
      <c r="A31" s="18">
        <v>14</v>
      </c>
      <c r="B31" s="32" t="s">
        <v>709</v>
      </c>
      <c r="C31" s="16" t="s">
        <v>713</v>
      </c>
      <c r="D31" s="16" t="s">
        <v>88</v>
      </c>
      <c r="E31" s="16" t="s">
        <v>5</v>
      </c>
      <c r="F31" s="16" t="s">
        <v>87</v>
      </c>
      <c r="G31" s="15">
        <v>44927</v>
      </c>
      <c r="H31" s="15">
        <v>45107</v>
      </c>
      <c r="I31" s="14">
        <v>45000</v>
      </c>
      <c r="J31" s="14">
        <v>1148.33</v>
      </c>
      <c r="K31" s="14">
        <v>0</v>
      </c>
      <c r="L31" s="14">
        <f>+I31*2.87%</f>
        <v>1291.5</v>
      </c>
      <c r="M31" s="14">
        <f>I31*7.1%</f>
        <v>3194.9999999999995</v>
      </c>
      <c r="N31" s="14">
        <f>I31*1.15%</f>
        <v>517.5</v>
      </c>
      <c r="O31" s="14">
        <f>+I31*3.04%</f>
        <v>1368</v>
      </c>
      <c r="P31" s="14">
        <f>I31*7.09%</f>
        <v>3190.5</v>
      </c>
      <c r="Q31" s="14">
        <v>0</v>
      </c>
      <c r="R31" s="14">
        <f>L31+M31+N31+O31+P31</f>
        <v>9562.5</v>
      </c>
      <c r="S31" s="14">
        <v>0</v>
      </c>
      <c r="T31" s="14">
        <f>+L31+O31+Q31+S31+J31+K31</f>
        <v>3807.83</v>
      </c>
      <c r="U31" s="14">
        <f>+P31+N31+M31</f>
        <v>6903</v>
      </c>
      <c r="V31" s="14">
        <f>+I31-T31</f>
        <v>41192.17</v>
      </c>
      <c r="W31" s="9"/>
      <c r="X31"/>
      <c r="Y31"/>
      <c r="Z31"/>
      <c r="AA31" s="8"/>
      <c r="AB31"/>
      <c r="AC31" s="8"/>
      <c r="AD31" s="8"/>
      <c r="AE31" s="8"/>
      <c r="AF31" s="8"/>
      <c r="AG31"/>
      <c r="AH31" s="8"/>
      <c r="AI31" s="8"/>
    </row>
    <row r="32" spans="1:35" s="6" customFormat="1" ht="15" x14ac:dyDescent="0.25">
      <c r="A32" s="18">
        <v>15</v>
      </c>
      <c r="B32" s="32" t="s">
        <v>709</v>
      </c>
      <c r="C32" s="16" t="s">
        <v>712</v>
      </c>
      <c r="D32" s="16" t="s">
        <v>88</v>
      </c>
      <c r="E32" s="16" t="s">
        <v>5</v>
      </c>
      <c r="F32" s="16" t="s">
        <v>92</v>
      </c>
      <c r="G32" s="15">
        <v>44927</v>
      </c>
      <c r="H32" s="15">
        <v>45107</v>
      </c>
      <c r="I32" s="14">
        <v>45000</v>
      </c>
      <c r="J32" s="14">
        <v>1148.33</v>
      </c>
      <c r="K32" s="14">
        <v>0</v>
      </c>
      <c r="L32" s="14">
        <f>+I32*2.87%</f>
        <v>1291.5</v>
      </c>
      <c r="M32" s="14">
        <f>I32*7.1%</f>
        <v>3194.9999999999995</v>
      </c>
      <c r="N32" s="14">
        <f>I32*1.15%</f>
        <v>517.5</v>
      </c>
      <c r="O32" s="14">
        <f>+I32*3.04%</f>
        <v>1368</v>
      </c>
      <c r="P32" s="14">
        <f>I32*7.09%</f>
        <v>3190.5</v>
      </c>
      <c r="Q32" s="14">
        <v>0</v>
      </c>
      <c r="R32" s="14">
        <f>L32+M32+N32+O32+P32</f>
        <v>9562.5</v>
      </c>
      <c r="S32" s="14">
        <v>0</v>
      </c>
      <c r="T32" s="14">
        <f>+L32+O32+Q32+S32+J32+K32</f>
        <v>3807.83</v>
      </c>
      <c r="U32" s="14">
        <f>+P32+N32+M32</f>
        <v>6903</v>
      </c>
      <c r="V32" s="14">
        <f>+I32-T32</f>
        <v>41192.17</v>
      </c>
      <c r="W32" s="9"/>
      <c r="X32"/>
      <c r="Y32"/>
      <c r="Z32"/>
      <c r="AA32" s="8"/>
      <c r="AB32"/>
      <c r="AC32" s="8"/>
      <c r="AD32" s="8"/>
      <c r="AE32" s="8"/>
      <c r="AF32" s="8"/>
      <c r="AG32"/>
      <c r="AH32" s="8"/>
      <c r="AI32" s="8"/>
    </row>
    <row r="33" spans="1:35" s="6" customFormat="1" ht="15" x14ac:dyDescent="0.25">
      <c r="A33" s="18">
        <v>16</v>
      </c>
      <c r="B33" s="70" t="s">
        <v>709</v>
      </c>
      <c r="C33" s="71" t="s">
        <v>710</v>
      </c>
      <c r="D33" s="16" t="s">
        <v>711</v>
      </c>
      <c r="E33" s="16" t="s">
        <v>5</v>
      </c>
      <c r="F33" s="16" t="s">
        <v>87</v>
      </c>
      <c r="G33" s="15">
        <v>44927</v>
      </c>
      <c r="H33" s="15">
        <v>45107</v>
      </c>
      <c r="I33" s="14">
        <v>90000</v>
      </c>
      <c r="J33" s="14">
        <v>9753.1200000000008</v>
      </c>
      <c r="K33" s="14">
        <v>0</v>
      </c>
      <c r="L33" s="14">
        <f>+I33*2.87%</f>
        <v>2583</v>
      </c>
      <c r="M33" s="14">
        <f>I33*7.1%</f>
        <v>6389.9999999999991</v>
      </c>
      <c r="N33" s="14">
        <f>I33*1.15%</f>
        <v>1035</v>
      </c>
      <c r="O33" s="14">
        <f>+I33*3.04%</f>
        <v>2736</v>
      </c>
      <c r="P33" s="14">
        <f>I33*7.09%</f>
        <v>6381</v>
      </c>
      <c r="Q33" s="14">
        <v>0</v>
      </c>
      <c r="R33" s="14">
        <f>L33+M33+N33+O33+P33</f>
        <v>19125</v>
      </c>
      <c r="S33" s="14">
        <v>0</v>
      </c>
      <c r="T33" s="14">
        <f>+L33+O33+Q33+S33+J33+K33</f>
        <v>15072.12</v>
      </c>
      <c r="U33" s="14">
        <f>+P33+N33+M33</f>
        <v>13806</v>
      </c>
      <c r="V33" s="14">
        <f>+I33-T33</f>
        <v>74927.88</v>
      </c>
      <c r="W33" s="9"/>
      <c r="X33"/>
      <c r="Y33"/>
      <c r="Z33"/>
      <c r="AA33" s="8"/>
      <c r="AB33"/>
      <c r="AC33" s="8"/>
      <c r="AD33" s="8"/>
      <c r="AE33" s="8"/>
      <c r="AF33" s="8"/>
      <c r="AG33"/>
      <c r="AH33" s="8"/>
      <c r="AI33" s="8"/>
    </row>
    <row r="34" spans="1:35" s="6" customFormat="1" ht="15" x14ac:dyDescent="0.25">
      <c r="A34" s="18">
        <v>17</v>
      </c>
      <c r="B34" s="32" t="s">
        <v>709</v>
      </c>
      <c r="C34" s="16" t="s">
        <v>708</v>
      </c>
      <c r="D34" s="16" t="s">
        <v>606</v>
      </c>
      <c r="E34" s="16" t="s">
        <v>5</v>
      </c>
      <c r="F34" s="16" t="s">
        <v>92</v>
      </c>
      <c r="G34" s="15">
        <v>44896</v>
      </c>
      <c r="H34" s="15">
        <v>45076</v>
      </c>
      <c r="I34" s="14">
        <v>65000</v>
      </c>
      <c r="J34" s="14">
        <v>4427.58</v>
      </c>
      <c r="K34" s="14">
        <v>0</v>
      </c>
      <c r="L34" s="14">
        <f>+I34*2.87%</f>
        <v>1865.5</v>
      </c>
      <c r="M34" s="14">
        <f>I34*7.1%</f>
        <v>4615</v>
      </c>
      <c r="N34" s="14">
        <f>I34*1.15%</f>
        <v>747.5</v>
      </c>
      <c r="O34" s="14">
        <f>+I34*3.04%</f>
        <v>1976</v>
      </c>
      <c r="P34" s="14">
        <f>I34*7.09%</f>
        <v>4608.5</v>
      </c>
      <c r="Q34" s="14"/>
      <c r="R34" s="14">
        <f>L34+M34+N34+O34+P34</f>
        <v>13812.5</v>
      </c>
      <c r="S34" s="14"/>
      <c r="T34" s="14">
        <f>+L34+O34+Q34+S34+J34+K34</f>
        <v>8269.08</v>
      </c>
      <c r="U34" s="14">
        <f>+P34+N34+M34</f>
        <v>9971</v>
      </c>
      <c r="V34" s="14">
        <f>+I34-T34</f>
        <v>56730.92</v>
      </c>
      <c r="W34" s="9"/>
      <c r="X34"/>
      <c r="Y34"/>
      <c r="Z34"/>
      <c r="AA34" s="8"/>
      <c r="AB34"/>
      <c r="AC34" s="8"/>
      <c r="AD34" s="8"/>
      <c r="AE34" s="8"/>
      <c r="AF34" s="8"/>
      <c r="AG34"/>
      <c r="AH34" s="8"/>
      <c r="AI34" s="8"/>
    </row>
    <row r="35" spans="1:35" s="6" customFormat="1" ht="15" x14ac:dyDescent="0.25">
      <c r="A35" s="18">
        <v>18</v>
      </c>
      <c r="B35" s="32" t="s">
        <v>707</v>
      </c>
      <c r="C35" s="16" t="s">
        <v>705</v>
      </c>
      <c r="D35" s="16" t="s">
        <v>706</v>
      </c>
      <c r="E35" s="16" t="s">
        <v>5</v>
      </c>
      <c r="F35" s="16" t="s">
        <v>92</v>
      </c>
      <c r="G35" s="15">
        <v>44896</v>
      </c>
      <c r="H35" s="15">
        <v>45076</v>
      </c>
      <c r="I35" s="14">
        <v>65000</v>
      </c>
      <c r="J35" s="14">
        <v>4427.58</v>
      </c>
      <c r="K35" s="14">
        <v>0</v>
      </c>
      <c r="L35" s="14">
        <f>+I35*2.87%</f>
        <v>1865.5</v>
      </c>
      <c r="M35" s="14">
        <f>I35*7.1%</f>
        <v>4615</v>
      </c>
      <c r="N35" s="14">
        <f>I35*1.15%</f>
        <v>747.5</v>
      </c>
      <c r="O35" s="14">
        <f>+I35*3.04%</f>
        <v>1976</v>
      </c>
      <c r="P35" s="14">
        <f>I35*7.09%</f>
        <v>4608.5</v>
      </c>
      <c r="Q35" s="14">
        <v>0</v>
      </c>
      <c r="R35" s="14">
        <f>L35+M35+N35+O35+P35</f>
        <v>13812.5</v>
      </c>
      <c r="S35" s="14">
        <v>0</v>
      </c>
      <c r="T35" s="14">
        <f>+L35+O35+Q35+S35+J35+K35</f>
        <v>8269.08</v>
      </c>
      <c r="U35" s="14">
        <f>+P35+N35+M35</f>
        <v>9971</v>
      </c>
      <c r="V35" s="14">
        <f>+I35-T35</f>
        <v>56730.92</v>
      </c>
      <c r="W35" s="9"/>
      <c r="X35"/>
      <c r="Y35"/>
      <c r="Z35"/>
      <c r="AA35" s="8"/>
      <c r="AB35"/>
      <c r="AC35" s="8"/>
      <c r="AD35" s="8"/>
      <c r="AE35" s="8"/>
      <c r="AF35" s="8"/>
      <c r="AG35"/>
      <c r="AH35" s="8"/>
      <c r="AI35" s="8"/>
    </row>
    <row r="36" spans="1:35" s="6" customFormat="1" ht="15" x14ac:dyDescent="0.25">
      <c r="A36" s="18">
        <v>19</v>
      </c>
      <c r="B36" s="32" t="s">
        <v>704</v>
      </c>
      <c r="C36" s="16" t="s">
        <v>702</v>
      </c>
      <c r="D36" s="16" t="s">
        <v>703</v>
      </c>
      <c r="E36" s="16" t="s">
        <v>5</v>
      </c>
      <c r="F36" s="16" t="s">
        <v>92</v>
      </c>
      <c r="G36" s="15">
        <v>44743</v>
      </c>
      <c r="H36" s="15">
        <v>44957</v>
      </c>
      <c r="I36" s="14">
        <v>65000</v>
      </c>
      <c r="J36" s="14">
        <v>4427.58</v>
      </c>
      <c r="K36" s="14">
        <v>0</v>
      </c>
      <c r="L36" s="14">
        <f>+I36*2.87%</f>
        <v>1865.5</v>
      </c>
      <c r="M36" s="14">
        <f>I36*7.1%</f>
        <v>4615</v>
      </c>
      <c r="N36" s="14">
        <f>I36*1.15%</f>
        <v>747.5</v>
      </c>
      <c r="O36" s="14">
        <f>+I36*3.04%</f>
        <v>1976</v>
      </c>
      <c r="P36" s="14">
        <f>I36*7.09%</f>
        <v>4608.5</v>
      </c>
      <c r="Q36" s="14">
        <v>0</v>
      </c>
      <c r="R36" s="14">
        <f>L36+M36+N36+O36+P36</f>
        <v>13812.5</v>
      </c>
      <c r="S36" s="14">
        <v>0</v>
      </c>
      <c r="T36" s="14">
        <f>+L36+O36+Q36+S36+J36+K36</f>
        <v>8269.08</v>
      </c>
      <c r="U36" s="14">
        <f>+P36+N36+M36</f>
        <v>9971</v>
      </c>
      <c r="V36" s="14">
        <f>+I36-T36</f>
        <v>56730.92</v>
      </c>
      <c r="W36" s="9"/>
      <c r="X36"/>
      <c r="Y36"/>
      <c r="Z36"/>
      <c r="AA36" s="8"/>
      <c r="AB36"/>
      <c r="AC36" s="8"/>
      <c r="AD36" s="8"/>
      <c r="AE36" s="8"/>
      <c r="AF36" s="8"/>
      <c r="AG36"/>
      <c r="AH36" s="8"/>
      <c r="AI36" s="8"/>
    </row>
    <row r="37" spans="1:35" s="6" customFormat="1" ht="15" x14ac:dyDescent="0.25">
      <c r="A37" s="18">
        <v>20</v>
      </c>
      <c r="B37" s="32" t="s">
        <v>699</v>
      </c>
      <c r="C37" s="16" t="s">
        <v>700</v>
      </c>
      <c r="D37" s="16" t="s">
        <v>701</v>
      </c>
      <c r="E37" s="16" t="s">
        <v>5</v>
      </c>
      <c r="F37" s="16" t="s">
        <v>92</v>
      </c>
      <c r="G37" s="15">
        <v>44866</v>
      </c>
      <c r="H37" s="15">
        <v>45047</v>
      </c>
      <c r="I37" s="14">
        <v>65000</v>
      </c>
      <c r="J37" s="14">
        <v>4427.58</v>
      </c>
      <c r="K37" s="14">
        <v>0</v>
      </c>
      <c r="L37" s="14">
        <f>+I37*2.87%</f>
        <v>1865.5</v>
      </c>
      <c r="M37" s="14">
        <f>I37*7.1%</f>
        <v>4615</v>
      </c>
      <c r="N37" s="14">
        <f>I37*1.15%</f>
        <v>747.5</v>
      </c>
      <c r="O37" s="14">
        <f>+I37*3.04%</f>
        <v>1976</v>
      </c>
      <c r="P37" s="14">
        <f>I37*7.09%</f>
        <v>4608.5</v>
      </c>
      <c r="Q37" s="14">
        <v>0</v>
      </c>
      <c r="R37" s="14">
        <f>L37+M37+N37+O37+P37</f>
        <v>13812.5</v>
      </c>
      <c r="S37" s="14">
        <v>0</v>
      </c>
      <c r="T37" s="14">
        <f>+L37+O37+Q37+S37+J37+K37</f>
        <v>8269.08</v>
      </c>
      <c r="U37" s="14">
        <f>+P37+N37+M37</f>
        <v>9971</v>
      </c>
      <c r="V37" s="14">
        <f>+I37-T37</f>
        <v>56730.92</v>
      </c>
      <c r="W37" s="9"/>
      <c r="X37"/>
      <c r="Y37"/>
      <c r="Z37"/>
      <c r="AA37" s="8"/>
      <c r="AB37"/>
      <c r="AC37" s="8"/>
      <c r="AD37" s="8"/>
      <c r="AE37" s="8"/>
      <c r="AF37" s="8"/>
      <c r="AG37"/>
      <c r="AH37" s="8"/>
      <c r="AI37" s="8"/>
    </row>
    <row r="38" spans="1:35" s="6" customFormat="1" ht="15" x14ac:dyDescent="0.25">
      <c r="A38" s="18">
        <v>21</v>
      </c>
      <c r="B38" s="32" t="s">
        <v>699</v>
      </c>
      <c r="C38" s="16" t="s">
        <v>697</v>
      </c>
      <c r="D38" s="16" t="s">
        <v>698</v>
      </c>
      <c r="E38" s="16" t="s">
        <v>5</v>
      </c>
      <c r="F38" s="16" t="s">
        <v>92</v>
      </c>
      <c r="G38" s="15">
        <v>44927</v>
      </c>
      <c r="H38" s="15">
        <v>45107</v>
      </c>
      <c r="I38" s="14">
        <v>115000</v>
      </c>
      <c r="J38" s="14">
        <v>15633.74</v>
      </c>
      <c r="K38" s="14">
        <v>0</v>
      </c>
      <c r="L38" s="14">
        <f>+I38*2.87%</f>
        <v>3300.5</v>
      </c>
      <c r="M38" s="14">
        <f>I38*7.1%</f>
        <v>8164.9999999999991</v>
      </c>
      <c r="N38" s="14">
        <f>I38*1.15%</f>
        <v>1322.5</v>
      </c>
      <c r="O38" s="14">
        <f>+I38*3.04%</f>
        <v>3496</v>
      </c>
      <c r="P38" s="14">
        <f>I38*7.09%</f>
        <v>8153.5000000000009</v>
      </c>
      <c r="Q38" s="14">
        <v>0</v>
      </c>
      <c r="R38" s="14">
        <f>L38+M38+N38+O38+P38</f>
        <v>24437.5</v>
      </c>
      <c r="S38" s="14">
        <v>0</v>
      </c>
      <c r="T38" s="14">
        <f>+L38+O38+Q38+S38+J38+K38</f>
        <v>22430.239999999998</v>
      </c>
      <c r="U38" s="14">
        <f>+P38+N38+M38</f>
        <v>17641</v>
      </c>
      <c r="V38" s="14">
        <f>+I38-T38</f>
        <v>92569.760000000009</v>
      </c>
      <c r="W38" s="9"/>
      <c r="X38"/>
      <c r="Y38"/>
      <c r="Z38"/>
      <c r="AA38" s="8"/>
      <c r="AB38"/>
      <c r="AC38" s="8"/>
      <c r="AD38" s="8"/>
      <c r="AE38" s="8"/>
      <c r="AF38" s="8"/>
      <c r="AG38"/>
      <c r="AH38" s="8"/>
      <c r="AI38" s="8"/>
    </row>
    <row r="39" spans="1:35" s="6" customFormat="1" ht="15" x14ac:dyDescent="0.25">
      <c r="A39" s="18">
        <v>22</v>
      </c>
      <c r="B39" s="32" t="s">
        <v>696</v>
      </c>
      <c r="C39" s="16" t="s">
        <v>694</v>
      </c>
      <c r="D39" s="16" t="s">
        <v>695</v>
      </c>
      <c r="E39" s="16" t="s">
        <v>5</v>
      </c>
      <c r="F39" s="16" t="s">
        <v>92</v>
      </c>
      <c r="G39" s="15">
        <v>44866</v>
      </c>
      <c r="H39" s="15">
        <v>45047</v>
      </c>
      <c r="I39" s="14">
        <v>65000</v>
      </c>
      <c r="J39" s="14">
        <v>4427.58</v>
      </c>
      <c r="K39" s="14">
        <v>0</v>
      </c>
      <c r="L39" s="14">
        <f>+I39*2.87%</f>
        <v>1865.5</v>
      </c>
      <c r="M39" s="14">
        <f>I39*7.1%</f>
        <v>4615</v>
      </c>
      <c r="N39" s="14">
        <f>I39*1.15%</f>
        <v>747.5</v>
      </c>
      <c r="O39" s="14">
        <f>+I39*3.04%</f>
        <v>1976</v>
      </c>
      <c r="P39" s="14">
        <f>I39*7.09%</f>
        <v>4608.5</v>
      </c>
      <c r="Q39" s="14">
        <v>0</v>
      </c>
      <c r="R39" s="14">
        <f>L39+M39+N39+O39+P39</f>
        <v>13812.5</v>
      </c>
      <c r="S39" s="14">
        <v>0</v>
      </c>
      <c r="T39" s="14">
        <f>+L39+O39+Q39+S39+J39+K39</f>
        <v>8269.08</v>
      </c>
      <c r="U39" s="14">
        <f>+P39+N39+M39</f>
        <v>9971</v>
      </c>
      <c r="V39" s="14">
        <f>+I39-T39</f>
        <v>56730.92</v>
      </c>
      <c r="W39" s="9"/>
      <c r="X39"/>
      <c r="Y39"/>
      <c r="Z39"/>
      <c r="AA39" s="8"/>
      <c r="AB39"/>
      <c r="AC39" s="8"/>
      <c r="AD39" s="8"/>
      <c r="AE39" s="8"/>
      <c r="AF39" s="8"/>
      <c r="AG39"/>
      <c r="AH39" s="8"/>
      <c r="AI39" s="8"/>
    </row>
    <row r="40" spans="1:35" s="6" customFormat="1" ht="15" x14ac:dyDescent="0.25">
      <c r="A40" s="18">
        <v>23</v>
      </c>
      <c r="B40" s="32" t="s">
        <v>692</v>
      </c>
      <c r="C40" s="16" t="s">
        <v>693</v>
      </c>
      <c r="D40" s="16" t="s">
        <v>690</v>
      </c>
      <c r="E40" s="16" t="s">
        <v>5</v>
      </c>
      <c r="F40" s="16" t="s">
        <v>92</v>
      </c>
      <c r="G40" s="15">
        <v>44927</v>
      </c>
      <c r="H40" s="15">
        <v>45107</v>
      </c>
      <c r="I40" s="14">
        <v>75000</v>
      </c>
      <c r="J40" s="14">
        <v>6006.89</v>
      </c>
      <c r="K40" s="14">
        <v>0</v>
      </c>
      <c r="L40" s="14">
        <f>+I40*2.87%</f>
        <v>2152.5</v>
      </c>
      <c r="M40" s="14">
        <f>I40*7.1%</f>
        <v>5324.9999999999991</v>
      </c>
      <c r="N40" s="14">
        <f>I40*1.15%</f>
        <v>862.5</v>
      </c>
      <c r="O40" s="14">
        <f>+I40*3.04%</f>
        <v>2280</v>
      </c>
      <c r="P40" s="14">
        <f>I40*7.09%</f>
        <v>5317.5</v>
      </c>
      <c r="Q40" s="14">
        <v>1512.45</v>
      </c>
      <c r="R40" s="14">
        <f>L40+M40+N40+O40+P40</f>
        <v>15937.5</v>
      </c>
      <c r="S40" s="14">
        <v>0</v>
      </c>
      <c r="T40" s="14">
        <f>+L40+O40+Q40+S40+J40+K40</f>
        <v>11951.84</v>
      </c>
      <c r="U40" s="14">
        <f>+P40+N40+M40</f>
        <v>11505</v>
      </c>
      <c r="V40" s="14">
        <f>+I40-T40</f>
        <v>63048.160000000003</v>
      </c>
      <c r="W40" s="9"/>
      <c r="X40"/>
      <c r="Y40"/>
      <c r="Z40"/>
      <c r="AA40" s="8"/>
      <c r="AB40"/>
      <c r="AC40" s="8"/>
      <c r="AD40" s="8"/>
      <c r="AE40" s="8"/>
      <c r="AF40" s="8"/>
      <c r="AG40" s="8"/>
      <c r="AH40" s="8"/>
      <c r="AI40" s="8"/>
    </row>
    <row r="41" spans="1:35" s="6" customFormat="1" ht="15" x14ac:dyDescent="0.25">
      <c r="A41" s="18">
        <v>24</v>
      </c>
      <c r="B41" s="32" t="s">
        <v>692</v>
      </c>
      <c r="C41" s="16" t="s">
        <v>691</v>
      </c>
      <c r="D41" s="16" t="s">
        <v>690</v>
      </c>
      <c r="E41" s="16" t="s">
        <v>5</v>
      </c>
      <c r="F41" s="16" t="s">
        <v>87</v>
      </c>
      <c r="G41" s="15">
        <v>44927</v>
      </c>
      <c r="H41" s="15">
        <v>45107</v>
      </c>
      <c r="I41" s="14">
        <v>85000</v>
      </c>
      <c r="J41" s="14">
        <v>8576.99</v>
      </c>
      <c r="K41" s="14">
        <v>0</v>
      </c>
      <c r="L41" s="14">
        <f>+I41*2.87%</f>
        <v>2439.5</v>
      </c>
      <c r="M41" s="14">
        <f>I41*7.1%</f>
        <v>6034.9999999999991</v>
      </c>
      <c r="N41" s="14">
        <f>I41*1.15%</f>
        <v>977.5</v>
      </c>
      <c r="O41" s="14">
        <f>+I41*3.04%</f>
        <v>2584</v>
      </c>
      <c r="P41" s="14">
        <f>I41*7.09%</f>
        <v>6026.5</v>
      </c>
      <c r="Q41" s="14">
        <v>0</v>
      </c>
      <c r="R41" s="14">
        <f>L41+M41+N41+O41+P41</f>
        <v>18062.5</v>
      </c>
      <c r="S41" s="14">
        <v>0</v>
      </c>
      <c r="T41" s="14">
        <f>+L41+O41+Q41+S41+J41+K41</f>
        <v>13600.49</v>
      </c>
      <c r="U41" s="14">
        <f>+P41+N41+M41</f>
        <v>13039</v>
      </c>
      <c r="V41" s="14">
        <f>+I41-T41</f>
        <v>71399.509999999995</v>
      </c>
      <c r="W41" s="9"/>
      <c r="X41"/>
      <c r="Y41"/>
      <c r="Z41"/>
      <c r="AA41" s="8"/>
      <c r="AB41"/>
      <c r="AC41" s="8"/>
      <c r="AD41" s="8"/>
      <c r="AE41" s="8"/>
      <c r="AF41" s="8"/>
      <c r="AG41"/>
      <c r="AH41" s="8"/>
      <c r="AI41" s="8"/>
    </row>
    <row r="42" spans="1:35" s="6" customFormat="1" ht="15" x14ac:dyDescent="0.25">
      <c r="A42" s="18">
        <v>25</v>
      </c>
      <c r="B42" s="32" t="s">
        <v>689</v>
      </c>
      <c r="C42" s="16" t="s">
        <v>687</v>
      </c>
      <c r="D42" s="16" t="s">
        <v>688</v>
      </c>
      <c r="E42" s="16" t="s">
        <v>5</v>
      </c>
      <c r="F42" s="16" t="s">
        <v>92</v>
      </c>
      <c r="G42" s="15">
        <v>44927</v>
      </c>
      <c r="H42" s="15">
        <v>45107</v>
      </c>
      <c r="I42" s="14">
        <v>65000</v>
      </c>
      <c r="J42" s="14">
        <v>4125.09</v>
      </c>
      <c r="K42" s="14">
        <v>0</v>
      </c>
      <c r="L42" s="14">
        <f>+I42*2.87%</f>
        <v>1865.5</v>
      </c>
      <c r="M42" s="14">
        <f>I42*7.1%</f>
        <v>4615</v>
      </c>
      <c r="N42" s="14">
        <f>I42*1.15%</f>
        <v>747.5</v>
      </c>
      <c r="O42" s="14">
        <f>+I42*3.04%</f>
        <v>1976</v>
      </c>
      <c r="P42" s="14">
        <f>I42*7.09%</f>
        <v>4608.5</v>
      </c>
      <c r="Q42" s="14">
        <v>1512.45</v>
      </c>
      <c r="R42" s="14">
        <f>L42+M42+N42+O42+P42</f>
        <v>13812.5</v>
      </c>
      <c r="S42" s="14">
        <v>0</v>
      </c>
      <c r="T42" s="14">
        <f>+L42+O42+Q42+S42+J42+K42</f>
        <v>9479.0400000000009</v>
      </c>
      <c r="U42" s="14">
        <f>+P42+N42+M42</f>
        <v>9971</v>
      </c>
      <c r="V42" s="14">
        <f>+I42-T42</f>
        <v>55520.959999999999</v>
      </c>
      <c r="W42" s="9"/>
      <c r="X42"/>
      <c r="Y42"/>
      <c r="Z42"/>
      <c r="AA42" s="8"/>
      <c r="AB42"/>
      <c r="AC42" s="8"/>
      <c r="AD42" s="8"/>
      <c r="AE42" s="8"/>
      <c r="AF42" s="8"/>
      <c r="AG42" s="8"/>
      <c r="AH42" s="8"/>
      <c r="AI42" s="8"/>
    </row>
    <row r="43" spans="1:35" s="6" customFormat="1" ht="15" x14ac:dyDescent="0.25">
      <c r="A43" s="18">
        <v>26</v>
      </c>
      <c r="B43" s="32" t="s">
        <v>592</v>
      </c>
      <c r="C43" s="16" t="s">
        <v>686</v>
      </c>
      <c r="D43" s="16" t="s">
        <v>685</v>
      </c>
      <c r="E43" s="16" t="s">
        <v>5</v>
      </c>
      <c r="F43" s="16" t="s">
        <v>92</v>
      </c>
      <c r="G43" s="15">
        <v>44927</v>
      </c>
      <c r="H43" s="15">
        <v>45107</v>
      </c>
      <c r="I43" s="14">
        <v>80000</v>
      </c>
      <c r="J43" s="14">
        <v>7400.87</v>
      </c>
      <c r="K43" s="14">
        <v>0</v>
      </c>
      <c r="L43" s="14">
        <f>+I43*2.87%</f>
        <v>2296</v>
      </c>
      <c r="M43" s="14">
        <f>I43*7.1%</f>
        <v>5679.9999999999991</v>
      </c>
      <c r="N43" s="14">
        <f>I43*1.15%</f>
        <v>920</v>
      </c>
      <c r="O43" s="14">
        <f>+I43*3.04%</f>
        <v>2432</v>
      </c>
      <c r="P43" s="14">
        <f>I43*7.09%</f>
        <v>5672</v>
      </c>
      <c r="Q43" s="14">
        <v>0</v>
      </c>
      <c r="R43" s="14">
        <f>L43+M43+N43+O43+P43</f>
        <v>17000</v>
      </c>
      <c r="S43" s="14">
        <v>0</v>
      </c>
      <c r="T43" s="14">
        <f>+L43+O43+Q43+S43+J43+K43</f>
        <v>12128.869999999999</v>
      </c>
      <c r="U43" s="14">
        <f>+P43+N43+M43</f>
        <v>12272</v>
      </c>
      <c r="V43" s="14">
        <f>+I43-T43</f>
        <v>67871.13</v>
      </c>
      <c r="W43" s="9"/>
      <c r="X43"/>
      <c r="Y43"/>
      <c r="Z43"/>
      <c r="AA43" s="8"/>
      <c r="AB43"/>
      <c r="AC43" s="8"/>
      <c r="AD43" s="8"/>
      <c r="AE43" s="8"/>
      <c r="AF43" s="8"/>
      <c r="AG43"/>
      <c r="AH43" s="8"/>
      <c r="AI43" s="8"/>
    </row>
    <row r="44" spans="1:35" s="6" customFormat="1" ht="15" x14ac:dyDescent="0.25">
      <c r="A44" s="18">
        <v>27</v>
      </c>
      <c r="B44" s="32" t="s">
        <v>592</v>
      </c>
      <c r="C44" s="16" t="s">
        <v>684</v>
      </c>
      <c r="D44" s="16" t="s">
        <v>590</v>
      </c>
      <c r="E44" s="16" t="s">
        <v>5</v>
      </c>
      <c r="F44" s="16" t="s">
        <v>92</v>
      </c>
      <c r="G44" s="15">
        <v>44927</v>
      </c>
      <c r="H44" s="15">
        <v>45107</v>
      </c>
      <c r="I44" s="14">
        <v>93500</v>
      </c>
      <c r="J44" s="14">
        <v>10576.41</v>
      </c>
      <c r="K44" s="14">
        <v>0</v>
      </c>
      <c r="L44" s="14">
        <f>+I44*2.87%</f>
        <v>2683.45</v>
      </c>
      <c r="M44" s="14">
        <f>I44*7.1%</f>
        <v>6638.4999999999991</v>
      </c>
      <c r="N44" s="14">
        <f>I44*1.15%</f>
        <v>1075.25</v>
      </c>
      <c r="O44" s="14">
        <f>+I44*3.04%</f>
        <v>2842.4</v>
      </c>
      <c r="P44" s="14">
        <f>I44*7.09%</f>
        <v>6629.1500000000005</v>
      </c>
      <c r="Q44" s="14">
        <v>0</v>
      </c>
      <c r="R44" s="14">
        <f>L44+M44+N44+O44+P44</f>
        <v>19868.75</v>
      </c>
      <c r="S44" s="14">
        <v>0</v>
      </c>
      <c r="T44" s="14">
        <f>+L44+O44+Q44+S44+J44+K44</f>
        <v>16102.26</v>
      </c>
      <c r="U44" s="14">
        <f>+P44+N44+M44</f>
        <v>14342.9</v>
      </c>
      <c r="V44" s="14">
        <f>+I44-T44</f>
        <v>77397.740000000005</v>
      </c>
      <c r="W44" s="9"/>
      <c r="X44"/>
      <c r="Y44"/>
      <c r="Z44"/>
      <c r="AA44" s="8"/>
      <c r="AB44"/>
      <c r="AC44" s="8"/>
      <c r="AD44" s="8"/>
      <c r="AE44" s="8"/>
      <c r="AF44" s="8"/>
      <c r="AG44"/>
      <c r="AH44" s="8"/>
      <c r="AI44" s="8"/>
    </row>
    <row r="45" spans="1:35" s="6" customFormat="1" ht="15" x14ac:dyDescent="0.25">
      <c r="A45" s="18">
        <v>28</v>
      </c>
      <c r="B45" s="32" t="s">
        <v>592</v>
      </c>
      <c r="C45" s="16" t="s">
        <v>682</v>
      </c>
      <c r="D45" s="16" t="s">
        <v>683</v>
      </c>
      <c r="E45" s="16" t="s">
        <v>5</v>
      </c>
      <c r="F45" s="16" t="s">
        <v>92</v>
      </c>
      <c r="G45" s="15">
        <v>44835</v>
      </c>
      <c r="H45" s="15">
        <v>45016</v>
      </c>
      <c r="I45" s="14">
        <v>45000</v>
      </c>
      <c r="J45" s="14">
        <v>1148.33</v>
      </c>
      <c r="K45" s="14">
        <v>0</v>
      </c>
      <c r="L45" s="14">
        <f>+I45*2.87%</f>
        <v>1291.5</v>
      </c>
      <c r="M45" s="14">
        <f>I45*7.1%</f>
        <v>3194.9999999999995</v>
      </c>
      <c r="N45" s="14">
        <f>I45*1.15%</f>
        <v>517.5</v>
      </c>
      <c r="O45" s="14">
        <f>+I45*3.04%</f>
        <v>1368</v>
      </c>
      <c r="P45" s="14">
        <f>I45*7.09%</f>
        <v>3190.5</v>
      </c>
      <c r="Q45" s="14"/>
      <c r="R45" s="14">
        <f>L45+M45+N45+O45+P45</f>
        <v>9562.5</v>
      </c>
      <c r="S45" s="14"/>
      <c r="T45" s="14">
        <f>+L45+O45+Q45+S45+J45+K45</f>
        <v>3807.83</v>
      </c>
      <c r="U45" s="14">
        <f>+P45+N45+M45</f>
        <v>6903</v>
      </c>
      <c r="V45" s="14">
        <f>+I45-T45</f>
        <v>41192.17</v>
      </c>
      <c r="W45" s="9"/>
      <c r="X45"/>
      <c r="Y45"/>
      <c r="Z45"/>
      <c r="AA45" s="8"/>
      <c r="AB45"/>
      <c r="AC45" s="8"/>
      <c r="AD45" s="8"/>
      <c r="AE45" s="8"/>
      <c r="AF45" s="8"/>
      <c r="AG45"/>
      <c r="AH45" s="8"/>
      <c r="AI45" s="8"/>
    </row>
    <row r="46" spans="1:35" s="6" customFormat="1" ht="15" x14ac:dyDescent="0.25">
      <c r="A46" s="18">
        <v>29</v>
      </c>
      <c r="B46" s="32" t="s">
        <v>677</v>
      </c>
      <c r="C46" s="16" t="s">
        <v>680</v>
      </c>
      <c r="D46" s="16" t="s">
        <v>681</v>
      </c>
      <c r="E46" s="16" t="s">
        <v>5</v>
      </c>
      <c r="F46" s="16" t="s">
        <v>92</v>
      </c>
      <c r="G46" s="15">
        <v>44927</v>
      </c>
      <c r="H46" s="15">
        <v>45107</v>
      </c>
      <c r="I46" s="14">
        <v>155000</v>
      </c>
      <c r="J46" s="14">
        <v>25042.74</v>
      </c>
      <c r="K46" s="14">
        <v>0</v>
      </c>
      <c r="L46" s="14">
        <f>+I46*2.87%</f>
        <v>4448.5</v>
      </c>
      <c r="M46" s="14">
        <f>I46*7.1%</f>
        <v>11004.999999999998</v>
      </c>
      <c r="N46" s="14">
        <f>I46*1.15%</f>
        <v>1782.5</v>
      </c>
      <c r="O46" s="14">
        <f>+I46*3.04%</f>
        <v>4712</v>
      </c>
      <c r="P46" s="14">
        <f>I46*7.09%</f>
        <v>10989.5</v>
      </c>
      <c r="Q46" s="14">
        <v>0</v>
      </c>
      <c r="R46" s="14">
        <f>L46+M46+N46+O46+P46</f>
        <v>32937.5</v>
      </c>
      <c r="S46" s="14">
        <v>250</v>
      </c>
      <c r="T46" s="14">
        <f>+L46+O46+Q46+S46+J46+K46</f>
        <v>34453.240000000005</v>
      </c>
      <c r="U46" s="14">
        <f>+P46+N46+M46</f>
        <v>23777</v>
      </c>
      <c r="V46" s="14">
        <f>+I46-T46</f>
        <v>120546.76</v>
      </c>
      <c r="W46" s="9"/>
      <c r="X46"/>
      <c r="Y46"/>
      <c r="Z46"/>
      <c r="AA46" s="8"/>
      <c r="AB46"/>
      <c r="AC46" s="8"/>
      <c r="AD46" s="8"/>
      <c r="AE46" s="8"/>
      <c r="AF46" s="8"/>
      <c r="AG46"/>
      <c r="AH46" s="8"/>
      <c r="AI46" s="8"/>
    </row>
    <row r="47" spans="1:35" s="6" customFormat="1" ht="15" x14ac:dyDescent="0.25">
      <c r="A47" s="18">
        <v>30</v>
      </c>
      <c r="B47" s="32" t="s">
        <v>677</v>
      </c>
      <c r="C47" s="16" t="s">
        <v>678</v>
      </c>
      <c r="D47" s="16" t="s">
        <v>679</v>
      </c>
      <c r="E47" s="16" t="s">
        <v>5</v>
      </c>
      <c r="F47" s="16" t="s">
        <v>87</v>
      </c>
      <c r="G47" s="15">
        <v>44866</v>
      </c>
      <c r="H47" s="15">
        <v>45047</v>
      </c>
      <c r="I47" s="14">
        <v>65000</v>
      </c>
      <c r="J47" s="14">
        <v>4427.58</v>
      </c>
      <c r="K47" s="14">
        <v>0</v>
      </c>
      <c r="L47" s="14">
        <f>+I47*2.87%</f>
        <v>1865.5</v>
      </c>
      <c r="M47" s="14">
        <f>I47*7.1%</f>
        <v>4615</v>
      </c>
      <c r="N47" s="14">
        <f>I47*1.15%</f>
        <v>747.5</v>
      </c>
      <c r="O47" s="14">
        <f>+I47*3.04%</f>
        <v>1976</v>
      </c>
      <c r="P47" s="14">
        <f>I47*7.09%</f>
        <v>4608.5</v>
      </c>
      <c r="Q47" s="14">
        <v>0</v>
      </c>
      <c r="R47" s="14">
        <f>L47+M47+N47+O47+P47</f>
        <v>13812.5</v>
      </c>
      <c r="S47" s="14">
        <v>0</v>
      </c>
      <c r="T47" s="14">
        <f>+L47+O47+Q47+S47+J47+K47</f>
        <v>8269.08</v>
      </c>
      <c r="U47" s="14">
        <f>+P47+N47+M47</f>
        <v>9971</v>
      </c>
      <c r="V47" s="14">
        <f>+I47-T47</f>
        <v>56730.92</v>
      </c>
      <c r="W47" s="9"/>
      <c r="X47"/>
      <c r="Y47"/>
      <c r="Z47"/>
      <c r="AA47" s="8"/>
      <c r="AB47"/>
      <c r="AC47" s="8"/>
      <c r="AD47" s="8"/>
      <c r="AE47" s="8"/>
      <c r="AF47" s="8"/>
      <c r="AG47"/>
      <c r="AH47" s="8"/>
      <c r="AI47" s="8"/>
    </row>
    <row r="48" spans="1:35" s="6" customFormat="1" ht="15" x14ac:dyDescent="0.25">
      <c r="A48" s="18">
        <v>31</v>
      </c>
      <c r="B48" s="32" t="s">
        <v>677</v>
      </c>
      <c r="C48" s="16" t="s">
        <v>676</v>
      </c>
      <c r="D48" s="16" t="s">
        <v>675</v>
      </c>
      <c r="E48" s="16" t="s">
        <v>5</v>
      </c>
      <c r="F48" s="16" t="s">
        <v>87</v>
      </c>
      <c r="G48" s="15">
        <v>44896</v>
      </c>
      <c r="H48" s="15">
        <v>45077</v>
      </c>
      <c r="I48" s="14">
        <v>45000</v>
      </c>
      <c r="J48" s="14">
        <v>1148.33</v>
      </c>
      <c r="K48" s="14"/>
      <c r="L48" s="14">
        <f>+I48*2.87%</f>
        <v>1291.5</v>
      </c>
      <c r="M48" s="14">
        <f>I48*7.1%</f>
        <v>3194.9999999999995</v>
      </c>
      <c r="N48" s="14">
        <f>I48*1.15%</f>
        <v>517.5</v>
      </c>
      <c r="O48" s="14">
        <f>+I48*3.04%</f>
        <v>1368</v>
      </c>
      <c r="P48" s="14">
        <f>I48*7.09%</f>
        <v>3190.5</v>
      </c>
      <c r="Q48" s="14"/>
      <c r="R48" s="14">
        <f>L48+M48+N48+O48+P48</f>
        <v>9562.5</v>
      </c>
      <c r="S48" s="14">
        <v>0</v>
      </c>
      <c r="T48" s="14">
        <f>+L48+O48+Q48+S48+J48+K48</f>
        <v>3807.83</v>
      </c>
      <c r="U48" s="14">
        <f>+P48+N48+M48</f>
        <v>6903</v>
      </c>
      <c r="V48" s="14">
        <f>+I48-T48</f>
        <v>41192.17</v>
      </c>
      <c r="W48" s="9"/>
      <c r="X48"/>
      <c r="Y48"/>
      <c r="Z48"/>
      <c r="AA48" s="8"/>
      <c r="AB48"/>
      <c r="AC48" s="8"/>
      <c r="AD48" s="8"/>
      <c r="AE48" s="8"/>
      <c r="AF48" s="8"/>
      <c r="AG48"/>
      <c r="AH48" s="8"/>
      <c r="AI48" s="8"/>
    </row>
    <row r="49" spans="1:35" s="6" customFormat="1" ht="15" x14ac:dyDescent="0.25">
      <c r="A49" s="18">
        <v>32</v>
      </c>
      <c r="B49" s="32" t="s">
        <v>674</v>
      </c>
      <c r="C49" s="16" t="s">
        <v>673</v>
      </c>
      <c r="D49" s="16" t="s">
        <v>672</v>
      </c>
      <c r="E49" s="16" t="s">
        <v>5</v>
      </c>
      <c r="F49" s="16" t="s">
        <v>92</v>
      </c>
      <c r="G49" s="15">
        <v>44927</v>
      </c>
      <c r="H49" s="15">
        <v>45107</v>
      </c>
      <c r="I49" s="14">
        <v>45000</v>
      </c>
      <c r="J49" s="14">
        <v>1148.33</v>
      </c>
      <c r="K49" s="14">
        <v>0</v>
      </c>
      <c r="L49" s="14">
        <f>+I49*2.87%</f>
        <v>1291.5</v>
      </c>
      <c r="M49" s="14">
        <f>I49*7.1%</f>
        <v>3194.9999999999995</v>
      </c>
      <c r="N49" s="14">
        <f>I49*1.15%</f>
        <v>517.5</v>
      </c>
      <c r="O49" s="14">
        <f>+I49*3.04%</f>
        <v>1368</v>
      </c>
      <c r="P49" s="14">
        <f>I49*7.09%</f>
        <v>3190.5</v>
      </c>
      <c r="Q49" s="14">
        <v>0</v>
      </c>
      <c r="R49" s="14">
        <f>L49+M49+N49+O49+P49</f>
        <v>9562.5</v>
      </c>
      <c r="S49" s="14">
        <v>0</v>
      </c>
      <c r="T49" s="14">
        <f>+L49+O49+Q49+S49+J49+K49</f>
        <v>3807.83</v>
      </c>
      <c r="U49" s="14">
        <f>+P49+N49+M49</f>
        <v>6903</v>
      </c>
      <c r="V49" s="14">
        <f>+I49-T49</f>
        <v>41192.17</v>
      </c>
      <c r="W49" s="9"/>
      <c r="X49"/>
      <c r="Y49"/>
      <c r="Z49"/>
      <c r="AA49" s="8"/>
      <c r="AB49"/>
      <c r="AC49" s="8"/>
      <c r="AD49" s="8"/>
      <c r="AE49" s="8"/>
      <c r="AF49" s="8"/>
      <c r="AG49"/>
      <c r="AH49" s="8"/>
      <c r="AI49" s="8"/>
    </row>
    <row r="50" spans="1:35" s="6" customFormat="1" ht="12" customHeight="1" x14ac:dyDescent="0.25">
      <c r="A50" s="18">
        <v>33</v>
      </c>
      <c r="B50" s="32" t="s">
        <v>671</v>
      </c>
      <c r="C50" s="16" t="s">
        <v>669</v>
      </c>
      <c r="D50" s="16" t="s">
        <v>670</v>
      </c>
      <c r="E50" s="16" t="s">
        <v>5</v>
      </c>
      <c r="F50" s="16" t="s">
        <v>92</v>
      </c>
      <c r="G50" s="15">
        <v>44805</v>
      </c>
      <c r="H50" s="15">
        <v>44985</v>
      </c>
      <c r="I50" s="14">
        <v>155000</v>
      </c>
      <c r="J50" s="14">
        <v>25042.74</v>
      </c>
      <c r="K50" s="14">
        <v>0</v>
      </c>
      <c r="L50" s="14">
        <f>+I50*2.87%</f>
        <v>4448.5</v>
      </c>
      <c r="M50" s="14">
        <f>I50*7.1%</f>
        <v>11004.999999999998</v>
      </c>
      <c r="N50" s="14">
        <f>I50*1.15%</f>
        <v>1782.5</v>
      </c>
      <c r="O50" s="14">
        <f>+I50*3.04%</f>
        <v>4712</v>
      </c>
      <c r="P50" s="14">
        <f>I50*7.09%</f>
        <v>10989.5</v>
      </c>
      <c r="Q50" s="14">
        <v>0</v>
      </c>
      <c r="R50" s="14">
        <f>L50+M50+N50+O50+P50</f>
        <v>32937.5</v>
      </c>
      <c r="S50" s="14">
        <v>0</v>
      </c>
      <c r="T50" s="14">
        <f>+L50+O50+Q50+S50+J50+K50</f>
        <v>34203.240000000005</v>
      </c>
      <c r="U50" s="14">
        <f>+P50+N50+M50</f>
        <v>23777</v>
      </c>
      <c r="V50" s="14">
        <f>+I50-T50</f>
        <v>120796.76</v>
      </c>
      <c r="W50" s="9"/>
      <c r="X50"/>
      <c r="Y50"/>
      <c r="Z50"/>
      <c r="AA50" s="8"/>
      <c r="AB50"/>
      <c r="AC50" s="8"/>
      <c r="AD50" s="8"/>
      <c r="AE50" s="8"/>
      <c r="AF50" s="8"/>
      <c r="AG50"/>
      <c r="AH50" s="8"/>
      <c r="AI50" s="8"/>
    </row>
    <row r="51" spans="1:35" s="6" customFormat="1" ht="15" x14ac:dyDescent="0.25">
      <c r="A51" s="18">
        <v>34</v>
      </c>
      <c r="B51" s="32" t="s">
        <v>664</v>
      </c>
      <c r="C51" s="16" t="s">
        <v>667</v>
      </c>
      <c r="D51" s="16" t="s">
        <v>668</v>
      </c>
      <c r="E51" s="16" t="s">
        <v>5</v>
      </c>
      <c r="F51" s="16" t="s">
        <v>92</v>
      </c>
      <c r="G51" s="15">
        <v>44805</v>
      </c>
      <c r="H51" s="15">
        <v>44985</v>
      </c>
      <c r="I51" s="14">
        <v>75000</v>
      </c>
      <c r="J51" s="14">
        <v>6309.38</v>
      </c>
      <c r="K51" s="14">
        <v>0</v>
      </c>
      <c r="L51" s="14">
        <f>+I51*2.87%</f>
        <v>2152.5</v>
      </c>
      <c r="M51" s="14">
        <f>I51*7.1%</f>
        <v>5324.9999999999991</v>
      </c>
      <c r="N51" s="14">
        <f>I51*1.15%</f>
        <v>862.5</v>
      </c>
      <c r="O51" s="14">
        <f>+I51*3.04%</f>
        <v>2280</v>
      </c>
      <c r="P51" s="14">
        <f>I51*7.09%</f>
        <v>5317.5</v>
      </c>
      <c r="Q51" s="14">
        <v>0</v>
      </c>
      <c r="R51" s="14">
        <f>L51+M51+N51+O51+P51</f>
        <v>15937.5</v>
      </c>
      <c r="S51" s="14">
        <v>0</v>
      </c>
      <c r="T51" s="14">
        <f>+L51+O51+Q51+S51+J51+K51</f>
        <v>10741.880000000001</v>
      </c>
      <c r="U51" s="14">
        <f>+P51+N51+M51</f>
        <v>11505</v>
      </c>
      <c r="V51" s="14">
        <f>+I51-T51</f>
        <v>64258.119999999995</v>
      </c>
      <c r="W51" s="9"/>
      <c r="X51"/>
      <c r="Y51"/>
      <c r="Z51"/>
      <c r="AA51" s="8"/>
      <c r="AB51"/>
      <c r="AC51" s="8"/>
      <c r="AD51" s="8"/>
      <c r="AE51" s="8"/>
      <c r="AF51" s="8"/>
      <c r="AG51"/>
      <c r="AH51" s="8"/>
      <c r="AI51" s="8"/>
    </row>
    <row r="52" spans="1:35" s="6" customFormat="1" ht="15" x14ac:dyDescent="0.25">
      <c r="A52" s="18">
        <v>35</v>
      </c>
      <c r="B52" s="32" t="s">
        <v>664</v>
      </c>
      <c r="C52" s="16" t="s">
        <v>665</v>
      </c>
      <c r="D52" s="16" t="s">
        <v>666</v>
      </c>
      <c r="E52" s="16" t="s">
        <v>5</v>
      </c>
      <c r="F52" s="16" t="s">
        <v>87</v>
      </c>
      <c r="G52" s="15">
        <v>44805</v>
      </c>
      <c r="H52" s="15">
        <v>44985</v>
      </c>
      <c r="I52" s="14">
        <v>70000</v>
      </c>
      <c r="J52" s="14">
        <v>5368.48</v>
      </c>
      <c r="K52" s="14">
        <v>0</v>
      </c>
      <c r="L52" s="14">
        <f>+I52*2.87%</f>
        <v>2009</v>
      </c>
      <c r="M52" s="14">
        <f>I52*7.1%</f>
        <v>4970</v>
      </c>
      <c r="N52" s="14">
        <f>I52*1.15%</f>
        <v>805</v>
      </c>
      <c r="O52" s="14">
        <f>+I52*3.04%</f>
        <v>2128</v>
      </c>
      <c r="P52" s="14">
        <f>I52*7.09%</f>
        <v>4963</v>
      </c>
      <c r="Q52" s="14">
        <v>0</v>
      </c>
      <c r="R52" s="14">
        <f>L52+M52+N52+O52+P52</f>
        <v>14875</v>
      </c>
      <c r="S52" s="14">
        <v>0</v>
      </c>
      <c r="T52" s="14">
        <f>+L52+O52+Q52+S52+J52+K52</f>
        <v>9505.48</v>
      </c>
      <c r="U52" s="14">
        <f>+P52+N52+M52</f>
        <v>10738</v>
      </c>
      <c r="V52" s="14">
        <f>+I52-T52</f>
        <v>60494.520000000004</v>
      </c>
      <c r="W52" s="9"/>
      <c r="X52"/>
      <c r="Y52"/>
      <c r="Z52"/>
      <c r="AA52" s="8"/>
      <c r="AB52"/>
      <c r="AC52" s="8"/>
      <c r="AD52" s="8"/>
      <c r="AE52" s="8"/>
      <c r="AF52" s="8"/>
      <c r="AG52"/>
      <c r="AH52" s="8"/>
      <c r="AI52" s="8"/>
    </row>
    <row r="53" spans="1:35" s="6" customFormat="1" ht="15" x14ac:dyDescent="0.25">
      <c r="A53" s="18">
        <v>36</v>
      </c>
      <c r="B53" s="32" t="s">
        <v>664</v>
      </c>
      <c r="C53" s="16" t="s">
        <v>663</v>
      </c>
      <c r="D53" s="16" t="s">
        <v>606</v>
      </c>
      <c r="E53" s="16" t="s">
        <v>5</v>
      </c>
      <c r="F53" s="16" t="s">
        <v>87</v>
      </c>
      <c r="G53" s="15">
        <v>44835</v>
      </c>
      <c r="H53" s="15">
        <v>45016</v>
      </c>
      <c r="I53" s="14">
        <v>70000</v>
      </c>
      <c r="J53" s="14">
        <v>5368.48</v>
      </c>
      <c r="K53" s="14">
        <v>0</v>
      </c>
      <c r="L53" s="14">
        <f>+I53*2.87%</f>
        <v>2009</v>
      </c>
      <c r="M53" s="14">
        <f>I53*7.1%</f>
        <v>4970</v>
      </c>
      <c r="N53" s="14">
        <f>I53*1.15%</f>
        <v>805</v>
      </c>
      <c r="O53" s="14">
        <f>+I53*3.04%</f>
        <v>2128</v>
      </c>
      <c r="P53" s="14">
        <f>I53*7.09%</f>
        <v>4963</v>
      </c>
      <c r="Q53" s="14">
        <v>0</v>
      </c>
      <c r="R53" s="14">
        <f>L53+M53+N53+O53+P53</f>
        <v>14875</v>
      </c>
      <c r="S53" s="14">
        <v>0</v>
      </c>
      <c r="T53" s="14">
        <f>+L53+O53+Q53+S53+J53+K53</f>
        <v>9505.48</v>
      </c>
      <c r="U53" s="14">
        <f>+P53+N53+M53</f>
        <v>10738</v>
      </c>
      <c r="V53" s="14">
        <f>+I53-T53</f>
        <v>60494.520000000004</v>
      </c>
      <c r="W53" s="9"/>
      <c r="X53"/>
      <c r="Y53"/>
      <c r="Z53"/>
      <c r="AA53" s="8"/>
      <c r="AB53"/>
      <c r="AC53" s="8"/>
      <c r="AD53" s="8"/>
      <c r="AE53" s="8"/>
      <c r="AF53" s="8"/>
      <c r="AG53"/>
      <c r="AH53" s="8"/>
      <c r="AI53" s="8"/>
    </row>
    <row r="54" spans="1:35" s="6" customFormat="1" ht="15" x14ac:dyDescent="0.25">
      <c r="A54" s="18">
        <v>37</v>
      </c>
      <c r="B54" s="32" t="s">
        <v>660</v>
      </c>
      <c r="C54" s="16" t="s">
        <v>662</v>
      </c>
      <c r="D54" s="16" t="s">
        <v>661</v>
      </c>
      <c r="E54" s="16" t="s">
        <v>5</v>
      </c>
      <c r="F54" s="16" t="s">
        <v>87</v>
      </c>
      <c r="G54" s="15">
        <v>44927</v>
      </c>
      <c r="H54" s="15">
        <v>45107</v>
      </c>
      <c r="I54" s="14">
        <v>65000</v>
      </c>
      <c r="J54" s="14">
        <v>4427.58</v>
      </c>
      <c r="K54" s="14">
        <v>0</v>
      </c>
      <c r="L54" s="14">
        <f>+I54*2.87%</f>
        <v>1865.5</v>
      </c>
      <c r="M54" s="14">
        <f>I54*7.1%</f>
        <v>4615</v>
      </c>
      <c r="N54" s="14">
        <f>I54*1.15%</f>
        <v>747.5</v>
      </c>
      <c r="O54" s="14">
        <f>+I54*3.04%</f>
        <v>1976</v>
      </c>
      <c r="P54" s="14">
        <f>I54*7.09%</f>
        <v>4608.5</v>
      </c>
      <c r="Q54" s="14">
        <v>0</v>
      </c>
      <c r="R54" s="14">
        <f>L54+M54+N54+O54+P54</f>
        <v>13812.5</v>
      </c>
      <c r="S54" s="14">
        <v>0</v>
      </c>
      <c r="T54" s="14">
        <f>+L54+O54+Q54+S54+J54+K54</f>
        <v>8269.08</v>
      </c>
      <c r="U54" s="14">
        <f>+P54+N54+M54</f>
        <v>9971</v>
      </c>
      <c r="V54" s="14">
        <f>+I54-T54</f>
        <v>56730.92</v>
      </c>
      <c r="W54" s="9"/>
      <c r="X54"/>
      <c r="Y54"/>
      <c r="Z54"/>
      <c r="AA54" s="8"/>
      <c r="AB54"/>
      <c r="AC54" s="8"/>
      <c r="AD54" s="8"/>
      <c r="AE54" s="8"/>
      <c r="AF54" s="8"/>
      <c r="AG54"/>
      <c r="AH54" s="8"/>
      <c r="AI54" s="8"/>
    </row>
    <row r="55" spans="1:35" s="6" customFormat="1" ht="15" x14ac:dyDescent="0.25">
      <c r="A55" s="18">
        <v>38</v>
      </c>
      <c r="B55" s="32" t="s">
        <v>660</v>
      </c>
      <c r="C55" s="16" t="s">
        <v>658</v>
      </c>
      <c r="D55" s="16" t="s">
        <v>659</v>
      </c>
      <c r="E55" s="16" t="s">
        <v>5</v>
      </c>
      <c r="F55" s="16" t="s">
        <v>87</v>
      </c>
      <c r="G55" s="15">
        <v>44927</v>
      </c>
      <c r="H55" s="15">
        <v>45107</v>
      </c>
      <c r="I55" s="14">
        <v>65000</v>
      </c>
      <c r="J55" s="14">
        <v>4427.58</v>
      </c>
      <c r="K55" s="14">
        <v>0</v>
      </c>
      <c r="L55" s="14">
        <f>+I55*2.87%</f>
        <v>1865.5</v>
      </c>
      <c r="M55" s="14">
        <f>I55*7.1%</f>
        <v>4615</v>
      </c>
      <c r="N55" s="14">
        <f>I55*1.15%</f>
        <v>747.5</v>
      </c>
      <c r="O55" s="14">
        <f>+I55*3.04%</f>
        <v>1976</v>
      </c>
      <c r="P55" s="14">
        <f>I55*7.09%</f>
        <v>4608.5</v>
      </c>
      <c r="Q55" s="14">
        <v>0</v>
      </c>
      <c r="R55" s="14">
        <f>L55+M55+N55+O55+P55</f>
        <v>13812.5</v>
      </c>
      <c r="S55" s="14">
        <v>0</v>
      </c>
      <c r="T55" s="14">
        <f>+L55+O55+Q55+S55+J55+K55</f>
        <v>8269.08</v>
      </c>
      <c r="U55" s="14">
        <f>+P55+N55+M55</f>
        <v>9971</v>
      </c>
      <c r="V55" s="14">
        <f>+I55-T55</f>
        <v>56730.92</v>
      </c>
      <c r="W55" s="9"/>
      <c r="X55"/>
      <c r="Y55"/>
      <c r="Z55"/>
      <c r="AA55" s="8"/>
      <c r="AB55"/>
      <c r="AC55" s="8"/>
      <c r="AD55" s="8"/>
      <c r="AE55" s="8"/>
      <c r="AF55" s="8"/>
      <c r="AG55"/>
      <c r="AH55" s="8"/>
      <c r="AI55" s="8"/>
    </row>
    <row r="56" spans="1:35" s="6" customFormat="1" ht="15" x14ac:dyDescent="0.25">
      <c r="A56" s="18">
        <v>39</v>
      </c>
      <c r="B56" s="32" t="s">
        <v>654</v>
      </c>
      <c r="C56" s="16" t="s">
        <v>332</v>
      </c>
      <c r="D56" s="16" t="s">
        <v>657</v>
      </c>
      <c r="E56" s="16" t="s">
        <v>5</v>
      </c>
      <c r="F56" s="16" t="s">
        <v>92</v>
      </c>
      <c r="G56" s="15">
        <v>44927</v>
      </c>
      <c r="H56" s="15">
        <v>45107</v>
      </c>
      <c r="I56" s="14">
        <v>50000</v>
      </c>
      <c r="J56" s="14">
        <v>0</v>
      </c>
      <c r="K56" s="14">
        <v>0</v>
      </c>
      <c r="L56" s="14">
        <f>+I56*2.87%</f>
        <v>1435</v>
      </c>
      <c r="M56" s="14">
        <f>I56*7.1%</f>
        <v>3549.9999999999995</v>
      </c>
      <c r="N56" s="14">
        <f>I56*1.15%</f>
        <v>575</v>
      </c>
      <c r="O56" s="14">
        <f>+I56*3.04%</f>
        <v>1520</v>
      </c>
      <c r="P56" s="14">
        <f>I56*7.09%</f>
        <v>3545.0000000000005</v>
      </c>
      <c r="Q56" s="14">
        <v>0</v>
      </c>
      <c r="R56" s="14">
        <f>L56+M56+N56+O56+P56</f>
        <v>10625</v>
      </c>
      <c r="S56" s="14">
        <v>0</v>
      </c>
      <c r="T56" s="14">
        <f>+L56+O56+Q56+S56+J56+K56</f>
        <v>2955</v>
      </c>
      <c r="U56" s="14">
        <f>+P56+N56+M56</f>
        <v>7670</v>
      </c>
      <c r="V56" s="14">
        <f>+I56-T56</f>
        <v>47045</v>
      </c>
      <c r="W56" s="9"/>
      <c r="X56"/>
      <c r="Y56"/>
      <c r="Z56"/>
      <c r="AA56" s="8"/>
      <c r="AB56"/>
      <c r="AC56" s="8"/>
      <c r="AD56" s="8"/>
      <c r="AE56"/>
      <c r="AF56" s="8"/>
      <c r="AG56"/>
      <c r="AH56" s="8"/>
      <c r="AI56" s="8"/>
    </row>
    <row r="57" spans="1:35" s="6" customFormat="1" ht="15" x14ac:dyDescent="0.25">
      <c r="A57" s="18">
        <v>40</v>
      </c>
      <c r="B57" s="32" t="s">
        <v>654</v>
      </c>
      <c r="C57" s="16" t="s">
        <v>322</v>
      </c>
      <c r="D57" s="16" t="s">
        <v>656</v>
      </c>
      <c r="E57" s="16" t="s">
        <v>5</v>
      </c>
      <c r="F57" s="16" t="s">
        <v>92</v>
      </c>
      <c r="G57" s="15">
        <v>44927</v>
      </c>
      <c r="H57" s="15">
        <v>45107</v>
      </c>
      <c r="I57" s="14">
        <v>89250</v>
      </c>
      <c r="J57" s="14">
        <v>11759.59</v>
      </c>
      <c r="K57" s="14">
        <v>0</v>
      </c>
      <c r="L57" s="14">
        <f>+I57*2.87%</f>
        <v>2561.4749999999999</v>
      </c>
      <c r="M57" s="14">
        <f>I57*7.1%</f>
        <v>6336.7499999999991</v>
      </c>
      <c r="N57" s="14">
        <f>I57*1.15%</f>
        <v>1026.375</v>
      </c>
      <c r="O57" s="14">
        <f>+I57*3.04%</f>
        <v>2713.2</v>
      </c>
      <c r="P57" s="14">
        <f>I57*7.09%</f>
        <v>6327.8250000000007</v>
      </c>
      <c r="Q57" s="14">
        <v>0</v>
      </c>
      <c r="R57" s="14">
        <f>L57+M57+N57+O57+P57</f>
        <v>18965.625</v>
      </c>
      <c r="S57" s="14">
        <v>0</v>
      </c>
      <c r="T57" s="14">
        <f>+L57+O57+Q57+S57+J57+K57</f>
        <v>17034.264999999999</v>
      </c>
      <c r="U57" s="14">
        <f>+P57+N57+M57</f>
        <v>13690.95</v>
      </c>
      <c r="V57" s="14">
        <f>+I57-T57</f>
        <v>72215.735000000001</v>
      </c>
      <c r="W57" s="9"/>
      <c r="X57"/>
      <c r="Y57"/>
      <c r="Z57"/>
      <c r="AA57" s="8"/>
      <c r="AB57"/>
      <c r="AC57" s="8"/>
      <c r="AD57" s="8"/>
      <c r="AE57" s="8"/>
      <c r="AF57" s="8"/>
      <c r="AG57"/>
      <c r="AH57" s="8"/>
      <c r="AI57" s="8"/>
    </row>
    <row r="58" spans="1:35" s="6" customFormat="1" ht="15" x14ac:dyDescent="0.25">
      <c r="A58" s="18">
        <v>41</v>
      </c>
      <c r="B58" s="32" t="s">
        <v>654</v>
      </c>
      <c r="C58" s="16" t="s">
        <v>655</v>
      </c>
      <c r="D58" s="16" t="s">
        <v>590</v>
      </c>
      <c r="E58" s="16" t="s">
        <v>5</v>
      </c>
      <c r="F58" s="16" t="s">
        <v>92</v>
      </c>
      <c r="G58" s="15">
        <v>44927</v>
      </c>
      <c r="H58" s="15">
        <v>45107</v>
      </c>
      <c r="I58" s="14">
        <v>75000</v>
      </c>
      <c r="J58" s="14">
        <v>1268.79</v>
      </c>
      <c r="K58" s="14">
        <v>0</v>
      </c>
      <c r="L58" s="14">
        <f>+I58*2.87%</f>
        <v>2152.5</v>
      </c>
      <c r="M58" s="14">
        <f>I58*7.1%</f>
        <v>5324.9999999999991</v>
      </c>
      <c r="N58" s="14">
        <f>I58*1.15%</f>
        <v>862.5</v>
      </c>
      <c r="O58" s="14">
        <f>+I58*3.04%</f>
        <v>2280</v>
      </c>
      <c r="P58" s="14">
        <f>I58*7.09%</f>
        <v>5317.5</v>
      </c>
      <c r="Q58" s="14">
        <v>0</v>
      </c>
      <c r="R58" s="14">
        <f>L58+M58+N58+O58+P58</f>
        <v>15937.5</v>
      </c>
      <c r="S58" s="14">
        <v>0</v>
      </c>
      <c r="T58" s="14">
        <f>+L58+O58+Q58+S58+J58+K58</f>
        <v>5701.29</v>
      </c>
      <c r="U58" s="14">
        <f>+P58+N58+M58</f>
        <v>11505</v>
      </c>
      <c r="V58" s="14">
        <f>+I58-T58</f>
        <v>69298.710000000006</v>
      </c>
      <c r="W58" s="9"/>
      <c r="X58"/>
      <c r="Y58"/>
      <c r="Z58"/>
      <c r="AA58" s="8"/>
      <c r="AB58"/>
      <c r="AC58" s="8"/>
      <c r="AD58" s="8"/>
      <c r="AE58" s="8"/>
      <c r="AF58" s="8"/>
      <c r="AG58"/>
      <c r="AH58" s="8"/>
      <c r="AI58" s="8"/>
    </row>
    <row r="59" spans="1:35" s="6" customFormat="1" ht="15" x14ac:dyDescent="0.25">
      <c r="A59" s="18">
        <v>42</v>
      </c>
      <c r="B59" s="32" t="s">
        <v>654</v>
      </c>
      <c r="C59" s="16" t="s">
        <v>365</v>
      </c>
      <c r="D59" s="16" t="s">
        <v>590</v>
      </c>
      <c r="E59" s="16" t="s">
        <v>5</v>
      </c>
      <c r="F59" s="16" t="s">
        <v>92</v>
      </c>
      <c r="G59" s="15">
        <v>44927</v>
      </c>
      <c r="H59" s="15">
        <v>45107</v>
      </c>
      <c r="I59" s="14">
        <v>97500</v>
      </c>
      <c r="J59" s="14">
        <v>19223.28</v>
      </c>
      <c r="K59" s="14"/>
      <c r="L59" s="14">
        <f>+I59*2.87%</f>
        <v>2798.25</v>
      </c>
      <c r="M59" s="14">
        <f>I59*7.1%</f>
        <v>6922.4999999999991</v>
      </c>
      <c r="N59" s="14">
        <f>I59*1.15%</f>
        <v>1121.25</v>
      </c>
      <c r="O59" s="14">
        <f>+I59*3.04%</f>
        <v>2964</v>
      </c>
      <c r="P59" s="14">
        <f>I59*7.09%</f>
        <v>6912.7500000000009</v>
      </c>
      <c r="Q59" s="14">
        <v>0</v>
      </c>
      <c r="R59" s="14">
        <f>L59+M59+N59+O59+P59</f>
        <v>20718.75</v>
      </c>
      <c r="S59" s="14">
        <v>0</v>
      </c>
      <c r="T59" s="14">
        <f>+L59+O59+Q59+S59+J59+K59</f>
        <v>24985.53</v>
      </c>
      <c r="U59" s="14">
        <f>+P59+N59+M59</f>
        <v>14956.5</v>
      </c>
      <c r="V59" s="14">
        <f>+I59-T59</f>
        <v>72514.47</v>
      </c>
      <c r="W59" s="9"/>
      <c r="X59"/>
      <c r="Y59"/>
      <c r="Z59"/>
      <c r="AA59" s="8"/>
      <c r="AB59"/>
      <c r="AC59" s="8"/>
      <c r="AD59" s="8"/>
      <c r="AE59" s="8"/>
      <c r="AF59" s="8"/>
      <c r="AG59"/>
      <c r="AH59" s="8"/>
      <c r="AI59" s="8"/>
    </row>
    <row r="60" spans="1:35" s="6" customFormat="1" ht="15" x14ac:dyDescent="0.25">
      <c r="A60" s="18">
        <v>43</v>
      </c>
      <c r="B60" s="32" t="s">
        <v>653</v>
      </c>
      <c r="C60" s="16" t="s">
        <v>652</v>
      </c>
      <c r="D60" s="16" t="s">
        <v>590</v>
      </c>
      <c r="E60" s="16" t="s">
        <v>5</v>
      </c>
      <c r="F60" s="16" t="s">
        <v>92</v>
      </c>
      <c r="G60" s="15">
        <v>44835</v>
      </c>
      <c r="H60" s="15">
        <v>45016</v>
      </c>
      <c r="I60" s="14">
        <v>75000</v>
      </c>
      <c r="J60" s="14">
        <v>6006.89</v>
      </c>
      <c r="K60" s="14">
        <v>0</v>
      </c>
      <c r="L60" s="14">
        <f>+I60*2.87%</f>
        <v>2152.5</v>
      </c>
      <c r="M60" s="14">
        <f>I60*7.1%</f>
        <v>5324.9999999999991</v>
      </c>
      <c r="N60" s="14">
        <f>I60*1.15%</f>
        <v>862.5</v>
      </c>
      <c r="O60" s="14">
        <f>+I60*3.04%</f>
        <v>2280</v>
      </c>
      <c r="P60" s="14">
        <f>I60*7.09%</f>
        <v>5317.5</v>
      </c>
      <c r="Q60" s="14">
        <v>1512.45</v>
      </c>
      <c r="R60" s="14">
        <f>L60+M60+N60+O60+P60</f>
        <v>15937.5</v>
      </c>
      <c r="S60" s="14">
        <f>7058.45-1512.45</f>
        <v>5546</v>
      </c>
      <c r="T60" s="14">
        <f>+L60+O60+Q60+S60+J60+K60</f>
        <v>17497.84</v>
      </c>
      <c r="U60" s="14">
        <f>+P60+N60+M60</f>
        <v>11505</v>
      </c>
      <c r="V60" s="14">
        <f>+I60-T60</f>
        <v>57502.16</v>
      </c>
      <c r="W60" s="9"/>
      <c r="X60"/>
      <c r="Y60"/>
      <c r="Z60"/>
      <c r="AA60" s="8"/>
      <c r="AB60"/>
      <c r="AC60" s="8"/>
      <c r="AD60" s="8"/>
      <c r="AE60" s="8"/>
      <c r="AF60" s="8"/>
      <c r="AG60" s="8"/>
      <c r="AH60" s="8"/>
      <c r="AI60" s="8"/>
    </row>
    <row r="61" spans="1:35" s="6" customFormat="1" ht="15" x14ac:dyDescent="0.25">
      <c r="A61" s="18">
        <v>44</v>
      </c>
      <c r="B61" s="32" t="s">
        <v>645</v>
      </c>
      <c r="C61" s="16" t="s">
        <v>650</v>
      </c>
      <c r="D61" s="16" t="s">
        <v>651</v>
      </c>
      <c r="E61" s="16" t="s">
        <v>5</v>
      </c>
      <c r="F61" s="16" t="s">
        <v>87</v>
      </c>
      <c r="G61" s="15">
        <v>44927</v>
      </c>
      <c r="H61" s="15">
        <v>45107</v>
      </c>
      <c r="I61" s="14">
        <v>115000</v>
      </c>
      <c r="J61" s="14">
        <v>15633.74</v>
      </c>
      <c r="K61" s="14">
        <v>0</v>
      </c>
      <c r="L61" s="14">
        <f>+I61*2.87%</f>
        <v>3300.5</v>
      </c>
      <c r="M61" s="14">
        <f>I61*7.1%</f>
        <v>8164.9999999999991</v>
      </c>
      <c r="N61" s="14">
        <f>I61*1.15%</f>
        <v>1322.5</v>
      </c>
      <c r="O61" s="14">
        <f>+I61*3.04%</f>
        <v>3496</v>
      </c>
      <c r="P61" s="14">
        <f>I61*7.09%</f>
        <v>8153.5000000000009</v>
      </c>
      <c r="Q61" s="14">
        <v>0</v>
      </c>
      <c r="R61" s="14">
        <f>L61+M61+N61+O61+P61</f>
        <v>24437.5</v>
      </c>
      <c r="S61" s="14">
        <v>0</v>
      </c>
      <c r="T61" s="14">
        <f>+L61+O61+Q61+S61+J61+K61</f>
        <v>22430.239999999998</v>
      </c>
      <c r="U61" s="14">
        <f>+P61+N61+M61</f>
        <v>17641</v>
      </c>
      <c r="V61" s="14">
        <f>+I61-T61</f>
        <v>92569.760000000009</v>
      </c>
      <c r="W61" s="9"/>
      <c r="X61"/>
      <c r="Y61"/>
      <c r="Z61"/>
      <c r="AA61" s="8"/>
      <c r="AB61"/>
      <c r="AC61" s="8"/>
      <c r="AD61" s="8"/>
      <c r="AE61" s="8"/>
      <c r="AF61" s="8"/>
      <c r="AG61"/>
      <c r="AH61" s="8"/>
      <c r="AI61" s="8"/>
    </row>
    <row r="62" spans="1:35" s="6" customFormat="1" ht="15" x14ac:dyDescent="0.25">
      <c r="A62" s="18">
        <v>45</v>
      </c>
      <c r="B62" s="32" t="s">
        <v>645</v>
      </c>
      <c r="C62" s="16" t="s">
        <v>648</v>
      </c>
      <c r="D62" s="16" t="s">
        <v>649</v>
      </c>
      <c r="E62" s="16" t="s">
        <v>5</v>
      </c>
      <c r="F62" s="16" t="s">
        <v>92</v>
      </c>
      <c r="G62" s="15">
        <v>44927</v>
      </c>
      <c r="H62" s="15">
        <v>45107</v>
      </c>
      <c r="I62" s="14">
        <v>155000</v>
      </c>
      <c r="J62" s="14">
        <v>25042.74</v>
      </c>
      <c r="K62" s="14">
        <v>0</v>
      </c>
      <c r="L62" s="14">
        <f>+I62*2.87%</f>
        <v>4448.5</v>
      </c>
      <c r="M62" s="14">
        <f>I62*7.1%</f>
        <v>11004.999999999998</v>
      </c>
      <c r="N62" s="14">
        <f>I62*1.15%</f>
        <v>1782.5</v>
      </c>
      <c r="O62" s="14">
        <f>+I62*3.04%</f>
        <v>4712</v>
      </c>
      <c r="P62" s="14">
        <f>I62*7.09%</f>
        <v>10989.5</v>
      </c>
      <c r="Q62" s="14">
        <v>0</v>
      </c>
      <c r="R62" s="14">
        <f>L62+M62+N62+O62+P62</f>
        <v>32937.5</v>
      </c>
      <c r="S62" s="14">
        <v>0</v>
      </c>
      <c r="T62" s="14">
        <f>+L62+O62+Q62+S62+J62+K62</f>
        <v>34203.240000000005</v>
      </c>
      <c r="U62" s="14">
        <f>+P62+N62+M62</f>
        <v>23777</v>
      </c>
      <c r="V62" s="14">
        <f>+I62-T62</f>
        <v>120796.76</v>
      </c>
      <c r="W62" s="9"/>
      <c r="X62"/>
      <c r="Y62"/>
      <c r="Z62"/>
      <c r="AA62" s="8"/>
      <c r="AB62"/>
      <c r="AC62" s="8"/>
      <c r="AD62" s="8"/>
      <c r="AE62" s="8"/>
      <c r="AF62" s="8"/>
      <c r="AG62"/>
      <c r="AH62" s="8"/>
      <c r="AI62" s="8"/>
    </row>
    <row r="63" spans="1:35" s="6" customFormat="1" ht="15" x14ac:dyDescent="0.25">
      <c r="A63" s="18">
        <v>46</v>
      </c>
      <c r="B63" s="32" t="s">
        <v>645</v>
      </c>
      <c r="C63" s="16" t="s">
        <v>646</v>
      </c>
      <c r="D63" s="16" t="s">
        <v>647</v>
      </c>
      <c r="E63" s="16" t="s">
        <v>5</v>
      </c>
      <c r="F63" s="16" t="s">
        <v>92</v>
      </c>
      <c r="G63" s="15">
        <v>44866</v>
      </c>
      <c r="H63" s="15">
        <v>45017</v>
      </c>
      <c r="I63" s="14">
        <v>75000</v>
      </c>
      <c r="J63" s="14">
        <v>6309.38</v>
      </c>
      <c r="K63" s="14">
        <v>0</v>
      </c>
      <c r="L63" s="14">
        <f>+I63*2.87%</f>
        <v>2152.5</v>
      </c>
      <c r="M63" s="14">
        <f>I63*7.1%</f>
        <v>5324.9999999999991</v>
      </c>
      <c r="N63" s="14">
        <f>I63*1.15%</f>
        <v>862.5</v>
      </c>
      <c r="O63" s="14">
        <f>+I63*3.04%</f>
        <v>2280</v>
      </c>
      <c r="P63" s="14">
        <f>I63*7.09%</f>
        <v>5317.5</v>
      </c>
      <c r="Q63" s="14"/>
      <c r="R63" s="14">
        <f>L63+M63+N63+O63+P63</f>
        <v>15937.5</v>
      </c>
      <c r="S63" s="14">
        <v>0</v>
      </c>
      <c r="T63" s="14">
        <f>+L63+O63+Q63+S63+J63+K63</f>
        <v>10741.880000000001</v>
      </c>
      <c r="U63" s="14">
        <f>+P63+N63+M63</f>
        <v>11505</v>
      </c>
      <c r="V63" s="14">
        <f>+I63-T63</f>
        <v>64258.119999999995</v>
      </c>
      <c r="W63" s="9"/>
      <c r="X63"/>
      <c r="Y63"/>
      <c r="Z63"/>
      <c r="AA63" s="8"/>
      <c r="AB63"/>
      <c r="AC63" s="8"/>
      <c r="AD63" s="8"/>
      <c r="AE63" s="8"/>
      <c r="AF63" s="8"/>
      <c r="AG63"/>
      <c r="AH63" s="8"/>
      <c r="AI63" s="8"/>
    </row>
    <row r="64" spans="1:35" s="6" customFormat="1" ht="15" x14ac:dyDescent="0.25">
      <c r="A64" s="18">
        <v>47</v>
      </c>
      <c r="B64" s="32" t="s">
        <v>645</v>
      </c>
      <c r="C64" s="16" t="s">
        <v>644</v>
      </c>
      <c r="D64" s="16" t="s">
        <v>643</v>
      </c>
      <c r="E64" s="16" t="s">
        <v>5</v>
      </c>
      <c r="F64" s="16" t="s">
        <v>92</v>
      </c>
      <c r="G64" s="15">
        <v>44958</v>
      </c>
      <c r="H64" s="15">
        <v>45137</v>
      </c>
      <c r="I64" s="14">
        <v>45000</v>
      </c>
      <c r="J64" s="14">
        <v>1148.33</v>
      </c>
      <c r="K64" s="14"/>
      <c r="L64" s="14">
        <f>+I64*2.87%</f>
        <v>1291.5</v>
      </c>
      <c r="M64" s="14">
        <f>I64*7.1%</f>
        <v>3194.9999999999995</v>
      </c>
      <c r="N64" s="14">
        <f>I64*1.15%</f>
        <v>517.5</v>
      </c>
      <c r="O64" s="14">
        <f>+I64*3.04%</f>
        <v>1368</v>
      </c>
      <c r="P64" s="14">
        <f>I64*7.09%</f>
        <v>3190.5</v>
      </c>
      <c r="Q64" s="14"/>
      <c r="R64" s="14">
        <f>L64+M64+N64+O64+P64</f>
        <v>9562.5</v>
      </c>
      <c r="S64" s="14">
        <v>0</v>
      </c>
      <c r="T64" s="14">
        <f>+L64+O64+Q64+S64+J64+K64</f>
        <v>3807.83</v>
      </c>
      <c r="U64" s="14">
        <f>+P64+N64+M64</f>
        <v>6903</v>
      </c>
      <c r="V64" s="14">
        <f>+I64-T64</f>
        <v>41192.17</v>
      </c>
      <c r="W64" s="9"/>
      <c r="X64"/>
      <c r="Y64"/>
      <c r="Z64"/>
      <c r="AA64" s="8"/>
      <c r="AB64"/>
      <c r="AC64" s="8"/>
      <c r="AD64" s="8"/>
      <c r="AE64" s="8"/>
      <c r="AF64" s="8"/>
      <c r="AG64"/>
      <c r="AH64" s="8"/>
      <c r="AI64" s="8"/>
    </row>
    <row r="65" spans="1:35" s="6" customFormat="1" ht="15" x14ac:dyDescent="0.25">
      <c r="A65" s="18">
        <v>48</v>
      </c>
      <c r="B65" s="32" t="s">
        <v>640</v>
      </c>
      <c r="C65" s="16" t="s">
        <v>641</v>
      </c>
      <c r="D65" s="16" t="s">
        <v>642</v>
      </c>
      <c r="E65" s="16" t="s">
        <v>5</v>
      </c>
      <c r="F65" s="16" t="s">
        <v>92</v>
      </c>
      <c r="G65" s="15">
        <v>44927</v>
      </c>
      <c r="H65" s="15">
        <v>45107</v>
      </c>
      <c r="I65" s="14">
        <v>90000</v>
      </c>
      <c r="J65" s="14">
        <v>9753.1200000000008</v>
      </c>
      <c r="K65" s="14">
        <v>0</v>
      </c>
      <c r="L65" s="14">
        <f>+I65*2.87%</f>
        <v>2583</v>
      </c>
      <c r="M65" s="14">
        <f>I65*7.1%</f>
        <v>6389.9999999999991</v>
      </c>
      <c r="N65" s="14">
        <f>I65*1.15%</f>
        <v>1035</v>
      </c>
      <c r="O65" s="14">
        <f>+I65*3.04%</f>
        <v>2736</v>
      </c>
      <c r="P65" s="14">
        <f>I65*7.09%</f>
        <v>6381</v>
      </c>
      <c r="Q65" s="14">
        <v>0</v>
      </c>
      <c r="R65" s="14">
        <f>L65+M65+N65+O65+P65</f>
        <v>19125</v>
      </c>
      <c r="S65" s="14">
        <v>0</v>
      </c>
      <c r="T65" s="14">
        <f>+L65+O65+Q65+S65+J65+K65</f>
        <v>15072.12</v>
      </c>
      <c r="U65" s="14">
        <f>+P65+N65+M65</f>
        <v>13806</v>
      </c>
      <c r="V65" s="14">
        <f>+I65-T65</f>
        <v>74927.88</v>
      </c>
      <c r="W65" s="9"/>
      <c r="X65"/>
      <c r="Y65"/>
      <c r="Z65"/>
      <c r="AA65" s="8"/>
      <c r="AB65"/>
      <c r="AC65" s="8"/>
      <c r="AD65" s="8"/>
      <c r="AE65" s="8"/>
      <c r="AF65" s="8"/>
      <c r="AG65"/>
      <c r="AH65" s="8"/>
      <c r="AI65" s="8"/>
    </row>
    <row r="66" spans="1:35" s="6" customFormat="1" ht="15" x14ac:dyDescent="0.25">
      <c r="A66" s="18">
        <v>49</v>
      </c>
      <c r="B66" s="32" t="s">
        <v>640</v>
      </c>
      <c r="C66" s="16" t="s">
        <v>639</v>
      </c>
      <c r="D66" s="16" t="s">
        <v>638</v>
      </c>
      <c r="E66" s="16" t="s">
        <v>5</v>
      </c>
      <c r="F66" s="16" t="s">
        <v>92</v>
      </c>
      <c r="G66" s="15">
        <v>44927</v>
      </c>
      <c r="H66" s="15">
        <v>45107</v>
      </c>
      <c r="I66" s="14">
        <v>45000</v>
      </c>
      <c r="J66" s="14">
        <v>1148.33</v>
      </c>
      <c r="K66" s="14">
        <v>0</v>
      </c>
      <c r="L66" s="14">
        <f>+I66*2.87%</f>
        <v>1291.5</v>
      </c>
      <c r="M66" s="14">
        <f>I66*7.1%</f>
        <v>3194.9999999999995</v>
      </c>
      <c r="N66" s="14">
        <f>I66*1.15%</f>
        <v>517.5</v>
      </c>
      <c r="O66" s="14">
        <f>+I66*3.04%</f>
        <v>1368</v>
      </c>
      <c r="P66" s="14">
        <f>I66*7.09%</f>
        <v>3190.5</v>
      </c>
      <c r="Q66" s="14">
        <v>0</v>
      </c>
      <c r="R66" s="14">
        <f>L66+M66+N66+O66+P66</f>
        <v>9562.5</v>
      </c>
      <c r="S66" s="14">
        <v>0</v>
      </c>
      <c r="T66" s="14">
        <f>+L66+O66+Q66+S66+J66+K66</f>
        <v>3807.83</v>
      </c>
      <c r="U66" s="14">
        <f>+P66+N66+M66</f>
        <v>6903</v>
      </c>
      <c r="V66" s="14">
        <f>+I66-T66</f>
        <v>41192.17</v>
      </c>
      <c r="W66" s="9"/>
      <c r="X66"/>
      <c r="Y66"/>
      <c r="Z66"/>
      <c r="AA66" s="8"/>
      <c r="AB66"/>
      <c r="AC66" s="8"/>
      <c r="AD66" s="8"/>
      <c r="AE66" s="8"/>
      <c r="AF66" s="8"/>
      <c r="AG66"/>
      <c r="AH66" s="8"/>
      <c r="AI66" s="8"/>
    </row>
    <row r="67" spans="1:35" s="6" customFormat="1" ht="15" x14ac:dyDescent="0.25">
      <c r="A67" s="18">
        <v>50</v>
      </c>
      <c r="B67" s="34" t="s">
        <v>406</v>
      </c>
      <c r="C67" s="16" t="s">
        <v>637</v>
      </c>
      <c r="D67" s="16" t="s">
        <v>636</v>
      </c>
      <c r="E67" s="16" t="s">
        <v>5</v>
      </c>
      <c r="F67" s="16" t="s">
        <v>92</v>
      </c>
      <c r="G67" s="15">
        <v>44927</v>
      </c>
      <c r="H67" s="15">
        <v>45107</v>
      </c>
      <c r="I67" s="14">
        <v>78000</v>
      </c>
      <c r="J67" s="14">
        <v>6930.42</v>
      </c>
      <c r="K67" s="14">
        <v>0</v>
      </c>
      <c r="L67" s="14">
        <f>+I67*2.87%</f>
        <v>2238.6</v>
      </c>
      <c r="M67" s="14">
        <f>I67*7.1%</f>
        <v>5537.9999999999991</v>
      </c>
      <c r="N67" s="14">
        <f>I67*1.15%</f>
        <v>897</v>
      </c>
      <c r="O67" s="14">
        <f>+I67*3.04%</f>
        <v>2371.1999999999998</v>
      </c>
      <c r="P67" s="14">
        <f>I67*7.09%</f>
        <v>5530.2000000000007</v>
      </c>
      <c r="Q67" s="14"/>
      <c r="R67" s="14">
        <f>L67+M67+N67+O67+P67</f>
        <v>16575</v>
      </c>
      <c r="S67" s="14">
        <v>0</v>
      </c>
      <c r="T67" s="14">
        <f>+L67+O67+Q67+S67+J67+K67</f>
        <v>11540.22</v>
      </c>
      <c r="U67" s="14">
        <f>+P67+N67+M67</f>
        <v>11965.2</v>
      </c>
      <c r="V67" s="14">
        <f>+I67-T67</f>
        <v>66459.78</v>
      </c>
      <c r="W67" s="9"/>
      <c r="X67"/>
      <c r="Y67"/>
      <c r="Z67"/>
      <c r="AA67" s="8"/>
      <c r="AB67"/>
      <c r="AC67" s="8"/>
      <c r="AD67" s="8"/>
      <c r="AE67" s="8"/>
      <c r="AF67" s="8"/>
      <c r="AG67"/>
      <c r="AH67" s="8"/>
      <c r="AI67" s="8"/>
    </row>
    <row r="68" spans="1:35" s="6" customFormat="1" ht="15" x14ac:dyDescent="0.25">
      <c r="A68" s="18">
        <v>51</v>
      </c>
      <c r="B68" s="34" t="s">
        <v>406</v>
      </c>
      <c r="C68" s="16" t="s">
        <v>635</v>
      </c>
      <c r="D68" s="16" t="s">
        <v>636</v>
      </c>
      <c r="E68" s="16" t="s">
        <v>5</v>
      </c>
      <c r="F68" s="16" t="s">
        <v>92</v>
      </c>
      <c r="G68" s="15">
        <v>44835</v>
      </c>
      <c r="H68" s="15">
        <v>45016</v>
      </c>
      <c r="I68" s="14">
        <v>65000</v>
      </c>
      <c r="J68" s="14">
        <v>4427.58</v>
      </c>
      <c r="K68" s="14">
        <v>0</v>
      </c>
      <c r="L68" s="14">
        <f>+I68*2.87%</f>
        <v>1865.5</v>
      </c>
      <c r="M68" s="14">
        <f>I68*7.1%</f>
        <v>4615</v>
      </c>
      <c r="N68" s="14">
        <f>I68*1.15%</f>
        <v>747.5</v>
      </c>
      <c r="O68" s="14">
        <f>+I68*3.04%</f>
        <v>1976</v>
      </c>
      <c r="P68" s="14">
        <f>I68*7.09%</f>
        <v>4608.5</v>
      </c>
      <c r="Q68" s="14">
        <v>0</v>
      </c>
      <c r="R68" s="14">
        <f>L68+M68+N68+O68+P68</f>
        <v>13812.5</v>
      </c>
      <c r="S68" s="14">
        <v>0</v>
      </c>
      <c r="T68" s="14">
        <f>+L68+O68+Q68+S68+J68+K68</f>
        <v>8269.08</v>
      </c>
      <c r="U68" s="14">
        <f>+P68+N68+M68</f>
        <v>9971</v>
      </c>
      <c r="V68" s="14">
        <f>+I68-T68</f>
        <v>56730.92</v>
      </c>
      <c r="W68" s="9"/>
      <c r="X68"/>
      <c r="Y68"/>
      <c r="Z68"/>
      <c r="AA68" s="8"/>
      <c r="AB68"/>
      <c r="AC68" s="8"/>
      <c r="AD68" s="8"/>
      <c r="AE68" s="8"/>
      <c r="AF68" s="8"/>
      <c r="AG68"/>
      <c r="AH68" s="8"/>
      <c r="AI68" s="8"/>
    </row>
    <row r="69" spans="1:35" s="6" customFormat="1" ht="15" x14ac:dyDescent="0.25">
      <c r="A69" s="18">
        <v>52</v>
      </c>
      <c r="B69" s="34" t="s">
        <v>406</v>
      </c>
      <c r="C69" s="16" t="s">
        <v>633</v>
      </c>
      <c r="D69" s="16" t="s">
        <v>634</v>
      </c>
      <c r="E69" s="16" t="s">
        <v>5</v>
      </c>
      <c r="F69" s="16" t="s">
        <v>92</v>
      </c>
      <c r="G69" s="15">
        <v>44805</v>
      </c>
      <c r="H69" s="15">
        <v>44985</v>
      </c>
      <c r="I69" s="14">
        <v>45000</v>
      </c>
      <c r="J69" s="14">
        <v>1148.33</v>
      </c>
      <c r="K69" s="14"/>
      <c r="L69" s="14">
        <f>+I69*2.87%</f>
        <v>1291.5</v>
      </c>
      <c r="M69" s="14">
        <f>I69*7.1%</f>
        <v>3194.9999999999995</v>
      </c>
      <c r="N69" s="14">
        <f>I69*1.15%</f>
        <v>517.5</v>
      </c>
      <c r="O69" s="14">
        <f>+I69*3.04%</f>
        <v>1368</v>
      </c>
      <c r="P69" s="14">
        <f>I69*7.09%</f>
        <v>3190.5</v>
      </c>
      <c r="Q69" s="14">
        <v>0</v>
      </c>
      <c r="R69" s="14">
        <f>L69+M69+N69+O69+P69</f>
        <v>9562.5</v>
      </c>
      <c r="S69" s="14">
        <v>0</v>
      </c>
      <c r="T69" s="14">
        <f>+L69+O69+Q69+S69+J69+K69</f>
        <v>3807.83</v>
      </c>
      <c r="U69" s="14">
        <f>+P69+N69+M69</f>
        <v>6903</v>
      </c>
      <c r="V69" s="14">
        <f>+I69-T69</f>
        <v>41192.17</v>
      </c>
      <c r="W69" s="9"/>
      <c r="X69"/>
      <c r="Y69"/>
      <c r="Z69"/>
      <c r="AA69" s="8"/>
      <c r="AB69"/>
      <c r="AC69" s="8"/>
      <c r="AD69" s="8"/>
      <c r="AE69" s="8"/>
      <c r="AF69" s="8"/>
      <c r="AG69"/>
      <c r="AH69" s="8"/>
      <c r="AI69" s="8"/>
    </row>
    <row r="70" spans="1:35" s="6" customFormat="1" ht="15" x14ac:dyDescent="0.25">
      <c r="A70" s="18">
        <v>53</v>
      </c>
      <c r="B70" s="32" t="s">
        <v>631</v>
      </c>
      <c r="C70" s="16" t="s">
        <v>632</v>
      </c>
      <c r="D70" s="16" t="s">
        <v>630</v>
      </c>
      <c r="E70" s="16" t="s">
        <v>5</v>
      </c>
      <c r="F70" s="16" t="s">
        <v>92</v>
      </c>
      <c r="G70" s="15">
        <v>44805</v>
      </c>
      <c r="H70" s="15">
        <v>44985</v>
      </c>
      <c r="I70" s="14">
        <v>45000</v>
      </c>
      <c r="J70" s="14">
        <v>1148.33</v>
      </c>
      <c r="K70" s="14">
        <v>0</v>
      </c>
      <c r="L70" s="14">
        <f>+I70*2.87%</f>
        <v>1291.5</v>
      </c>
      <c r="M70" s="14">
        <f>I70*7.1%</f>
        <v>3194.9999999999995</v>
      </c>
      <c r="N70" s="14">
        <f>I70*1.15%</f>
        <v>517.5</v>
      </c>
      <c r="O70" s="14">
        <f>+I70*3.04%</f>
        <v>1368</v>
      </c>
      <c r="P70" s="14">
        <f>I70*7.09%</f>
        <v>3190.5</v>
      </c>
      <c r="Q70" s="14">
        <v>0</v>
      </c>
      <c r="R70" s="14">
        <f>L70+M70+N70+O70+P70</f>
        <v>9562.5</v>
      </c>
      <c r="S70" s="14">
        <v>7746</v>
      </c>
      <c r="T70" s="14">
        <f>+L70+O70+Q70+S70+J70+K70</f>
        <v>11553.83</v>
      </c>
      <c r="U70" s="14">
        <f>+P70+N70+M70</f>
        <v>6903</v>
      </c>
      <c r="V70" s="14">
        <f>+I70-T70</f>
        <v>33446.17</v>
      </c>
      <c r="W70" s="9"/>
      <c r="X70"/>
      <c r="Y70"/>
      <c r="Z70"/>
      <c r="AA70" s="8"/>
      <c r="AB70"/>
      <c r="AC70" s="8"/>
      <c r="AD70" s="8"/>
      <c r="AE70" s="8"/>
      <c r="AF70" s="8"/>
      <c r="AG70" s="8"/>
      <c r="AH70" s="8"/>
      <c r="AI70" s="8"/>
    </row>
    <row r="71" spans="1:35" s="6" customFormat="1" ht="15" x14ac:dyDescent="0.25">
      <c r="A71" s="18">
        <v>54</v>
      </c>
      <c r="B71" s="32" t="s">
        <v>631</v>
      </c>
      <c r="C71" s="16" t="s">
        <v>629</v>
      </c>
      <c r="D71" s="16" t="s">
        <v>630</v>
      </c>
      <c r="E71" s="16" t="s">
        <v>5</v>
      </c>
      <c r="F71" s="16" t="s">
        <v>92</v>
      </c>
      <c r="G71" s="15">
        <v>44805</v>
      </c>
      <c r="H71" s="15">
        <v>44985</v>
      </c>
      <c r="I71" s="14">
        <v>45000</v>
      </c>
      <c r="J71" s="14">
        <v>1148.33</v>
      </c>
      <c r="K71" s="14">
        <v>0</v>
      </c>
      <c r="L71" s="14">
        <f>+I71*2.87%</f>
        <v>1291.5</v>
      </c>
      <c r="M71" s="14">
        <f>I71*7.1%</f>
        <v>3194.9999999999995</v>
      </c>
      <c r="N71" s="14">
        <f>I71*1.15%</f>
        <v>517.5</v>
      </c>
      <c r="O71" s="14">
        <f>+I71*3.04%</f>
        <v>1368</v>
      </c>
      <c r="P71" s="14">
        <f>I71*7.09%</f>
        <v>3190.5</v>
      </c>
      <c r="Q71" s="14">
        <v>0</v>
      </c>
      <c r="R71" s="14">
        <f>L71+M71+N71+O71+P71</f>
        <v>9562.5</v>
      </c>
      <c r="S71" s="14">
        <v>0</v>
      </c>
      <c r="T71" s="14">
        <f>+L71+O71+Q71+S71+J71+K71</f>
        <v>3807.83</v>
      </c>
      <c r="U71" s="14">
        <f>+P71+N71+M71</f>
        <v>6903</v>
      </c>
      <c r="V71" s="14">
        <f>+I71-T71</f>
        <v>41192.17</v>
      </c>
      <c r="W71" s="9"/>
      <c r="X71"/>
      <c r="Y71"/>
      <c r="Z71"/>
      <c r="AA71" s="8"/>
      <c r="AB71"/>
      <c r="AC71" s="8"/>
      <c r="AD71" s="8"/>
      <c r="AE71" s="8"/>
      <c r="AF71" s="8"/>
      <c r="AG71"/>
      <c r="AH71" s="8"/>
      <c r="AI71" s="8"/>
    </row>
    <row r="72" spans="1:35" s="6" customFormat="1" ht="15" x14ac:dyDescent="0.25">
      <c r="A72" s="18">
        <v>55</v>
      </c>
      <c r="B72" s="32" t="s">
        <v>625</v>
      </c>
      <c r="C72" s="16" t="s">
        <v>627</v>
      </c>
      <c r="D72" s="16" t="s">
        <v>628</v>
      </c>
      <c r="E72" s="16" t="s">
        <v>5</v>
      </c>
      <c r="F72" s="16" t="s">
        <v>92</v>
      </c>
      <c r="G72" s="15">
        <v>44927</v>
      </c>
      <c r="H72" s="15">
        <v>45107</v>
      </c>
      <c r="I72" s="14">
        <v>45000</v>
      </c>
      <c r="J72" s="14">
        <v>1148.33</v>
      </c>
      <c r="K72" s="14">
        <v>0</v>
      </c>
      <c r="L72" s="14">
        <f>+I72*2.87%</f>
        <v>1291.5</v>
      </c>
      <c r="M72" s="14">
        <f>I72*7.1%</f>
        <v>3194.9999999999995</v>
      </c>
      <c r="N72" s="14">
        <f>I72*1.15%</f>
        <v>517.5</v>
      </c>
      <c r="O72" s="14">
        <f>+I72*3.04%</f>
        <v>1368</v>
      </c>
      <c r="P72" s="14">
        <f>I72*7.09%</f>
        <v>3190.5</v>
      </c>
      <c r="Q72" s="14">
        <v>0</v>
      </c>
      <c r="R72" s="14">
        <f>L72+M72+N72+O72+P72</f>
        <v>9562.5</v>
      </c>
      <c r="S72" s="14">
        <v>0</v>
      </c>
      <c r="T72" s="14">
        <f>+L72+O72+Q72+S72+J72+K72</f>
        <v>3807.83</v>
      </c>
      <c r="U72" s="14">
        <f>+P72+N72+M72</f>
        <v>6903</v>
      </c>
      <c r="V72" s="14">
        <f>+I72-T72</f>
        <v>41192.17</v>
      </c>
      <c r="W72" s="9"/>
      <c r="X72"/>
      <c r="Y72"/>
      <c r="Z72"/>
      <c r="AA72" s="8"/>
      <c r="AB72"/>
      <c r="AC72" s="8"/>
      <c r="AD72" s="8"/>
      <c r="AE72" s="8"/>
      <c r="AF72" s="8"/>
      <c r="AG72"/>
      <c r="AH72" s="8"/>
      <c r="AI72" s="8"/>
    </row>
    <row r="73" spans="1:35" s="6" customFormat="1" ht="15" x14ac:dyDescent="0.25">
      <c r="A73" s="18">
        <v>56</v>
      </c>
      <c r="B73" s="32" t="s">
        <v>625</v>
      </c>
      <c r="C73" s="16" t="s">
        <v>626</v>
      </c>
      <c r="D73" s="16" t="s">
        <v>90</v>
      </c>
      <c r="E73" s="16" t="s">
        <v>5</v>
      </c>
      <c r="F73" s="16" t="s">
        <v>92</v>
      </c>
      <c r="G73" s="15">
        <v>44927</v>
      </c>
      <c r="H73" s="15">
        <v>45107</v>
      </c>
      <c r="I73" s="14">
        <v>65000</v>
      </c>
      <c r="J73" s="14">
        <v>4427.58</v>
      </c>
      <c r="K73" s="14">
        <v>0</v>
      </c>
      <c r="L73" s="14">
        <f>+I73*2.87%</f>
        <v>1865.5</v>
      </c>
      <c r="M73" s="14">
        <f>I73*7.1%</f>
        <v>4615</v>
      </c>
      <c r="N73" s="14">
        <f>I73*1.15%</f>
        <v>747.5</v>
      </c>
      <c r="O73" s="14">
        <f>+I73*3.04%</f>
        <v>1976</v>
      </c>
      <c r="P73" s="14">
        <f>I73*7.09%</f>
        <v>4608.5</v>
      </c>
      <c r="Q73" s="14">
        <v>0</v>
      </c>
      <c r="R73" s="14">
        <f>L73+M73+N73+O73+P73</f>
        <v>13812.5</v>
      </c>
      <c r="S73" s="14">
        <v>0</v>
      </c>
      <c r="T73" s="14">
        <f>+L73+O73+Q73+S73+J73+K73</f>
        <v>8269.08</v>
      </c>
      <c r="U73" s="14">
        <f>+P73+N73+M73</f>
        <v>9971</v>
      </c>
      <c r="V73" s="14">
        <f>+I73-T73</f>
        <v>56730.92</v>
      </c>
      <c r="W73" s="9"/>
      <c r="X73"/>
      <c r="Y73"/>
      <c r="Z73"/>
      <c r="AA73" s="8"/>
      <c r="AB73"/>
      <c r="AC73" s="8"/>
      <c r="AD73" s="8"/>
      <c r="AE73" s="8"/>
      <c r="AF73" s="8"/>
      <c r="AG73"/>
      <c r="AH73" s="8"/>
      <c r="AI73" s="8"/>
    </row>
    <row r="74" spans="1:35" s="6" customFormat="1" ht="15" x14ac:dyDescent="0.25">
      <c r="A74" s="18">
        <v>57</v>
      </c>
      <c r="B74" s="32" t="s">
        <v>625</v>
      </c>
      <c r="C74" s="16" t="s">
        <v>623</v>
      </c>
      <c r="D74" s="16" t="s">
        <v>624</v>
      </c>
      <c r="E74" s="16" t="s">
        <v>5</v>
      </c>
      <c r="F74" s="16" t="s">
        <v>92</v>
      </c>
      <c r="G74" s="15">
        <v>44927</v>
      </c>
      <c r="H74" s="15">
        <v>45107</v>
      </c>
      <c r="I74" s="14">
        <v>90000</v>
      </c>
      <c r="J74" s="14">
        <v>5143.74</v>
      </c>
      <c r="K74" s="14">
        <v>0</v>
      </c>
      <c r="L74" s="14">
        <f>+I74*2.87%</f>
        <v>2583</v>
      </c>
      <c r="M74" s="14">
        <f>I74*7.1%</f>
        <v>6389.9999999999991</v>
      </c>
      <c r="N74" s="14">
        <f>I74*1.15%</f>
        <v>1035</v>
      </c>
      <c r="O74" s="14">
        <f>+I74*3.04%</f>
        <v>2736</v>
      </c>
      <c r="P74" s="14">
        <f>I74*7.09%</f>
        <v>6381</v>
      </c>
      <c r="Q74" s="14">
        <v>0</v>
      </c>
      <c r="R74" s="14">
        <f>L74+M74+N74+O74+P74</f>
        <v>19125</v>
      </c>
      <c r="S74" s="14">
        <v>0</v>
      </c>
      <c r="T74" s="14">
        <f>+L74+O74+Q74+S74+J74+K74</f>
        <v>10462.74</v>
      </c>
      <c r="U74" s="14">
        <f>+P74+N74+M74</f>
        <v>13806</v>
      </c>
      <c r="V74" s="14">
        <f>+I74-T74</f>
        <v>79537.259999999995</v>
      </c>
      <c r="W74" s="9"/>
      <c r="X74"/>
      <c r="Y74"/>
      <c r="Z74"/>
      <c r="AA74" s="8"/>
      <c r="AB74"/>
      <c r="AC74" s="8"/>
      <c r="AD74" s="8"/>
      <c r="AE74" s="8"/>
      <c r="AF74" s="8"/>
      <c r="AG74"/>
      <c r="AH74" s="8"/>
      <c r="AI74" s="8"/>
    </row>
    <row r="75" spans="1:35" s="6" customFormat="1" ht="15" x14ac:dyDescent="0.25">
      <c r="A75" s="18">
        <v>58</v>
      </c>
      <c r="B75" s="32" t="s">
        <v>619</v>
      </c>
      <c r="C75" s="16" t="s">
        <v>622</v>
      </c>
      <c r="D75" s="16" t="s">
        <v>621</v>
      </c>
      <c r="E75" s="16" t="s">
        <v>5</v>
      </c>
      <c r="F75" s="16" t="s">
        <v>87</v>
      </c>
      <c r="G75" s="15">
        <v>44927</v>
      </c>
      <c r="H75" s="15">
        <v>45107</v>
      </c>
      <c r="I75" s="14">
        <v>45000</v>
      </c>
      <c r="J75" s="14">
        <v>1148.33</v>
      </c>
      <c r="K75" s="14">
        <v>0</v>
      </c>
      <c r="L75" s="14">
        <f>+I75*2.87%</f>
        <v>1291.5</v>
      </c>
      <c r="M75" s="14">
        <f>I75*7.1%</f>
        <v>3194.9999999999995</v>
      </c>
      <c r="N75" s="14">
        <f>I75*1.15%</f>
        <v>517.5</v>
      </c>
      <c r="O75" s="14">
        <f>+I75*3.04%</f>
        <v>1368</v>
      </c>
      <c r="P75" s="14">
        <f>I75*7.09%</f>
        <v>3190.5</v>
      </c>
      <c r="Q75" s="14">
        <v>0</v>
      </c>
      <c r="R75" s="14">
        <f>L75+M75+N75+O75+P75</f>
        <v>9562.5</v>
      </c>
      <c r="S75" s="14">
        <v>0</v>
      </c>
      <c r="T75" s="14">
        <f>+L75+O75+Q75+S75+J75+K75</f>
        <v>3807.83</v>
      </c>
      <c r="U75" s="14">
        <f>+P75+N75+M75</f>
        <v>6903</v>
      </c>
      <c r="V75" s="14">
        <f>+I75-T75</f>
        <v>41192.17</v>
      </c>
      <c r="W75" s="9"/>
      <c r="X75"/>
      <c r="Y75"/>
      <c r="Z75"/>
      <c r="AA75" s="8"/>
      <c r="AB75"/>
      <c r="AC75" s="8"/>
      <c r="AD75" s="8"/>
      <c r="AE75" s="8"/>
      <c r="AF75" s="8"/>
      <c r="AG75"/>
      <c r="AH75" s="8"/>
      <c r="AI75" s="8"/>
    </row>
    <row r="76" spans="1:35" s="6" customFormat="1" ht="15" x14ac:dyDescent="0.25">
      <c r="A76" s="18">
        <v>59</v>
      </c>
      <c r="B76" s="32" t="s">
        <v>619</v>
      </c>
      <c r="C76" s="16" t="s">
        <v>620</v>
      </c>
      <c r="D76" s="16" t="s">
        <v>621</v>
      </c>
      <c r="E76" s="16" t="s">
        <v>5</v>
      </c>
      <c r="F76" s="16" t="s">
        <v>87</v>
      </c>
      <c r="G76" s="15">
        <v>44927</v>
      </c>
      <c r="H76" s="15">
        <v>45107</v>
      </c>
      <c r="I76" s="14">
        <v>45000</v>
      </c>
      <c r="J76" s="14">
        <v>1148.33</v>
      </c>
      <c r="K76" s="14">
        <v>0</v>
      </c>
      <c r="L76" s="14">
        <f>+I76*2.87%</f>
        <v>1291.5</v>
      </c>
      <c r="M76" s="14">
        <f>I76*7.1%</f>
        <v>3194.9999999999995</v>
      </c>
      <c r="N76" s="14">
        <f>I76*1.15%</f>
        <v>517.5</v>
      </c>
      <c r="O76" s="14">
        <f>+I76*3.04%</f>
        <v>1368</v>
      </c>
      <c r="P76" s="14">
        <f>I76*7.09%</f>
        <v>3190.5</v>
      </c>
      <c r="Q76" s="14">
        <v>0</v>
      </c>
      <c r="R76" s="14">
        <f>L76+M76+N76+O76+P76</f>
        <v>9562.5</v>
      </c>
      <c r="S76" s="14">
        <v>14129.28</v>
      </c>
      <c r="T76" s="14">
        <f>+L76+O76+Q76+S76+J76+K76</f>
        <v>17937.11</v>
      </c>
      <c r="U76" s="14">
        <f>+P76+N76+M76</f>
        <v>6903</v>
      </c>
      <c r="V76" s="14">
        <f>+I76-T76</f>
        <v>27062.89</v>
      </c>
      <c r="W76" s="9"/>
      <c r="X76"/>
      <c r="Y76"/>
      <c r="Z76"/>
      <c r="AA76" s="8"/>
      <c r="AB76"/>
      <c r="AC76" s="8"/>
      <c r="AD76" s="8"/>
      <c r="AE76" s="8"/>
      <c r="AF76" s="8"/>
      <c r="AG76" s="8"/>
      <c r="AH76" s="8"/>
      <c r="AI76" s="8"/>
    </row>
    <row r="77" spans="1:35" s="6" customFormat="1" ht="15" x14ac:dyDescent="0.25">
      <c r="A77" s="18">
        <v>60</v>
      </c>
      <c r="B77" s="32" t="s">
        <v>619</v>
      </c>
      <c r="C77" s="16" t="s">
        <v>618</v>
      </c>
      <c r="D77" s="16" t="s">
        <v>606</v>
      </c>
      <c r="E77" s="16" t="s">
        <v>5</v>
      </c>
      <c r="F77" s="16" t="s">
        <v>87</v>
      </c>
      <c r="G77" s="15">
        <v>44958</v>
      </c>
      <c r="H77" s="15">
        <v>45137</v>
      </c>
      <c r="I77" s="14">
        <v>65000</v>
      </c>
      <c r="J77" s="14">
        <v>4427.58</v>
      </c>
      <c r="K77" s="14"/>
      <c r="L77" s="14">
        <f>+I77*2.87%</f>
        <v>1865.5</v>
      </c>
      <c r="M77" s="14">
        <f>I77*7.1%</f>
        <v>4615</v>
      </c>
      <c r="N77" s="14">
        <f>I77*1.15%</f>
        <v>747.5</v>
      </c>
      <c r="O77" s="14">
        <f>+I77*3.04%</f>
        <v>1976</v>
      </c>
      <c r="P77" s="14">
        <f>I77*7.09%</f>
        <v>4608.5</v>
      </c>
      <c r="Q77" s="14">
        <v>0</v>
      </c>
      <c r="R77" s="14">
        <f>L77+M77+N77+O77+P77</f>
        <v>13812.5</v>
      </c>
      <c r="S77" s="14">
        <v>0</v>
      </c>
      <c r="T77" s="14">
        <f>+L77+O77+Q77+S77+J77+K77</f>
        <v>8269.08</v>
      </c>
      <c r="U77" s="14">
        <f>+P77+N77+M77</f>
        <v>9971</v>
      </c>
      <c r="V77" s="14">
        <f>+I77-T77</f>
        <v>56730.92</v>
      </c>
      <c r="W77" s="9"/>
      <c r="X77"/>
      <c r="Y77"/>
      <c r="Z77"/>
      <c r="AA77" s="8"/>
      <c r="AB77"/>
      <c r="AC77" s="8"/>
      <c r="AD77" s="8"/>
      <c r="AE77" s="8"/>
      <c r="AF77" s="8"/>
      <c r="AG77"/>
      <c r="AH77" s="8"/>
      <c r="AI77" s="8"/>
    </row>
    <row r="78" spans="1:35" s="6" customFormat="1" ht="15" x14ac:dyDescent="0.25">
      <c r="A78" s="18">
        <v>61</v>
      </c>
      <c r="B78" s="32" t="s">
        <v>617</v>
      </c>
      <c r="C78" s="16" t="s">
        <v>615</v>
      </c>
      <c r="D78" s="16" t="s">
        <v>616</v>
      </c>
      <c r="E78" s="16" t="s">
        <v>5</v>
      </c>
      <c r="F78" s="16" t="s">
        <v>92</v>
      </c>
      <c r="G78" s="15">
        <v>44927</v>
      </c>
      <c r="H78" s="15">
        <v>45107</v>
      </c>
      <c r="I78" s="14">
        <v>90000</v>
      </c>
      <c r="J78" s="14">
        <v>9753.1200000000008</v>
      </c>
      <c r="K78" s="14">
        <v>0</v>
      </c>
      <c r="L78" s="14">
        <f>+I78*2.87%</f>
        <v>2583</v>
      </c>
      <c r="M78" s="14">
        <f>I78*7.1%</f>
        <v>6389.9999999999991</v>
      </c>
      <c r="N78" s="14">
        <f>I78*1.15%</f>
        <v>1035</v>
      </c>
      <c r="O78" s="14">
        <f>+I78*3.04%</f>
        <v>2736</v>
      </c>
      <c r="P78" s="14">
        <f>I78*7.09%</f>
        <v>6381</v>
      </c>
      <c r="Q78" s="14">
        <v>0</v>
      </c>
      <c r="R78" s="14">
        <f>L78+M78+N78+O78+P78</f>
        <v>19125</v>
      </c>
      <c r="S78" s="14">
        <v>0</v>
      </c>
      <c r="T78" s="14">
        <f>+L78+O78+Q78+S78+J78+K78</f>
        <v>15072.12</v>
      </c>
      <c r="U78" s="14">
        <f>+P78+N78+M78</f>
        <v>13806</v>
      </c>
      <c r="V78" s="14">
        <f>+I78-T78</f>
        <v>74927.88</v>
      </c>
      <c r="W78" s="9"/>
      <c r="X78"/>
      <c r="Y78"/>
      <c r="Z78"/>
      <c r="AA78" s="8"/>
      <c r="AB78"/>
      <c r="AC78" s="8"/>
      <c r="AD78" s="8"/>
      <c r="AE78" s="8"/>
      <c r="AF78" s="8"/>
      <c r="AG78"/>
      <c r="AH78" s="8"/>
      <c r="AI78" s="8"/>
    </row>
    <row r="79" spans="1:35" s="6" customFormat="1" ht="15" x14ac:dyDescent="0.25">
      <c r="A79" s="18">
        <v>62</v>
      </c>
      <c r="B79" s="32" t="s">
        <v>611</v>
      </c>
      <c r="C79" s="16" t="s">
        <v>614</v>
      </c>
      <c r="D79" s="16" t="s">
        <v>613</v>
      </c>
      <c r="E79" s="16" t="s">
        <v>5</v>
      </c>
      <c r="F79" s="16" t="s">
        <v>92</v>
      </c>
      <c r="G79" s="15">
        <v>44927</v>
      </c>
      <c r="H79" s="15">
        <v>45107</v>
      </c>
      <c r="I79" s="14">
        <v>55000</v>
      </c>
      <c r="J79" s="14">
        <v>2559.6799999999998</v>
      </c>
      <c r="K79" s="14">
        <v>0</v>
      </c>
      <c r="L79" s="14">
        <f>+I79*2.87%</f>
        <v>1578.5</v>
      </c>
      <c r="M79" s="14">
        <f>I79*7.1%</f>
        <v>3904.9999999999995</v>
      </c>
      <c r="N79" s="14">
        <f>I79*1.15%</f>
        <v>632.5</v>
      </c>
      <c r="O79" s="14">
        <f>+I79*3.04%</f>
        <v>1672</v>
      </c>
      <c r="P79" s="14">
        <f>I79*7.09%</f>
        <v>3899.5000000000005</v>
      </c>
      <c r="Q79" s="14">
        <v>0</v>
      </c>
      <c r="R79" s="14">
        <f>L79+M79+N79+O79+P79</f>
        <v>11687.5</v>
      </c>
      <c r="S79" s="14">
        <v>0</v>
      </c>
      <c r="T79" s="14">
        <f>+L79+O79+Q79+S79+J79+K79</f>
        <v>5810.18</v>
      </c>
      <c r="U79" s="14">
        <f>+P79+N79+M79</f>
        <v>8437</v>
      </c>
      <c r="V79" s="14">
        <f>+I79-T79</f>
        <v>49189.82</v>
      </c>
      <c r="W79" s="9"/>
      <c r="X79"/>
      <c r="Y79"/>
      <c r="Z79"/>
      <c r="AA79" s="8"/>
      <c r="AB79"/>
      <c r="AC79" s="8"/>
      <c r="AD79" s="8"/>
      <c r="AE79" s="8"/>
      <c r="AF79" s="8"/>
      <c r="AG79"/>
      <c r="AH79" s="8"/>
      <c r="AI79" s="8"/>
    </row>
    <row r="80" spans="1:35" s="6" customFormat="1" ht="15" x14ac:dyDescent="0.25">
      <c r="A80" s="18">
        <v>63</v>
      </c>
      <c r="B80" s="32" t="s">
        <v>611</v>
      </c>
      <c r="C80" s="16" t="s">
        <v>612</v>
      </c>
      <c r="D80" s="16" t="s">
        <v>609</v>
      </c>
      <c r="E80" s="16" t="s">
        <v>5</v>
      </c>
      <c r="F80" s="16" t="s">
        <v>92</v>
      </c>
      <c r="G80" s="15">
        <v>44927</v>
      </c>
      <c r="H80" s="15">
        <v>45107</v>
      </c>
      <c r="I80" s="14">
        <v>65000</v>
      </c>
      <c r="J80" s="14">
        <v>4125.09</v>
      </c>
      <c r="K80" s="14">
        <v>0</v>
      </c>
      <c r="L80" s="14">
        <f>+I80*2.87%</f>
        <v>1865.5</v>
      </c>
      <c r="M80" s="14">
        <f>I80*7.1%</f>
        <v>4615</v>
      </c>
      <c r="N80" s="14">
        <f>I80*1.15%</f>
        <v>747.5</v>
      </c>
      <c r="O80" s="14">
        <f>+I80*3.04%</f>
        <v>1976</v>
      </c>
      <c r="P80" s="14">
        <f>I80*7.09%</f>
        <v>4608.5</v>
      </c>
      <c r="Q80" s="14">
        <v>1512.45</v>
      </c>
      <c r="R80" s="14">
        <f>L80+M80+N80+O80+P80</f>
        <v>13812.5</v>
      </c>
      <c r="S80" s="14">
        <v>0</v>
      </c>
      <c r="T80" s="14">
        <f>+L80+O80+Q80+S80+J80+K80</f>
        <v>9479.0400000000009</v>
      </c>
      <c r="U80" s="14">
        <f>+P80+N80+M80</f>
        <v>9971</v>
      </c>
      <c r="V80" s="14">
        <f>+I80-T80</f>
        <v>55520.959999999999</v>
      </c>
      <c r="W80" s="9"/>
      <c r="X80"/>
      <c r="Y80"/>
      <c r="Z80"/>
      <c r="AA80" s="8"/>
      <c r="AB80"/>
      <c r="AC80" s="8"/>
      <c r="AD80" s="8"/>
      <c r="AE80" s="8"/>
      <c r="AF80" s="8"/>
      <c r="AG80" s="8"/>
      <c r="AH80" s="8"/>
      <c r="AI80" s="8"/>
    </row>
    <row r="81" spans="1:35" s="6" customFormat="1" ht="15" x14ac:dyDescent="0.25">
      <c r="A81" s="18">
        <v>64</v>
      </c>
      <c r="B81" s="32" t="s">
        <v>611</v>
      </c>
      <c r="C81" s="16" t="s">
        <v>610</v>
      </c>
      <c r="D81" s="16" t="s">
        <v>609</v>
      </c>
      <c r="E81" s="16" t="s">
        <v>5</v>
      </c>
      <c r="F81" s="16" t="s">
        <v>92</v>
      </c>
      <c r="G81" s="15">
        <v>44927</v>
      </c>
      <c r="H81" s="15">
        <v>45107</v>
      </c>
      <c r="I81" s="14">
        <v>65000</v>
      </c>
      <c r="J81" s="14">
        <v>4427.58</v>
      </c>
      <c r="K81" s="14">
        <v>0</v>
      </c>
      <c r="L81" s="14">
        <f>+I81*2.87%</f>
        <v>1865.5</v>
      </c>
      <c r="M81" s="14">
        <f>I81*7.1%</f>
        <v>4615</v>
      </c>
      <c r="N81" s="14">
        <f>I81*1.15%</f>
        <v>747.5</v>
      </c>
      <c r="O81" s="14">
        <f>+I81*3.04%</f>
        <v>1976</v>
      </c>
      <c r="P81" s="14">
        <f>I81*7.09%</f>
        <v>4608.5</v>
      </c>
      <c r="Q81" s="14">
        <v>0</v>
      </c>
      <c r="R81" s="14">
        <f>L81+M81+N81+O81+P81</f>
        <v>13812.5</v>
      </c>
      <c r="S81" s="14">
        <v>0</v>
      </c>
      <c r="T81" s="14">
        <f>+L81+O81+Q81+S81+J81+K81</f>
        <v>8269.08</v>
      </c>
      <c r="U81" s="14">
        <f>+P81+N81+M81</f>
        <v>9971</v>
      </c>
      <c r="V81" s="14">
        <f>+I81-T81</f>
        <v>56730.92</v>
      </c>
      <c r="W81" s="9"/>
      <c r="X81"/>
      <c r="Y81"/>
      <c r="Z81"/>
      <c r="AA81" s="8"/>
      <c r="AB81"/>
      <c r="AC81" s="8"/>
      <c r="AD81" s="8"/>
      <c r="AE81" s="8"/>
      <c r="AF81" s="8"/>
      <c r="AG81"/>
      <c r="AH81" s="8"/>
      <c r="AI81" s="8"/>
    </row>
    <row r="82" spans="1:35" s="6" customFormat="1" ht="15" x14ac:dyDescent="0.25">
      <c r="A82" s="18">
        <v>65</v>
      </c>
      <c r="B82" s="32" t="s">
        <v>608</v>
      </c>
      <c r="C82" s="16" t="s">
        <v>607</v>
      </c>
      <c r="D82" s="16" t="s">
        <v>606</v>
      </c>
      <c r="E82" s="16" t="s">
        <v>5</v>
      </c>
      <c r="F82" s="16" t="s">
        <v>87</v>
      </c>
      <c r="G82" s="15">
        <v>44805</v>
      </c>
      <c r="H82" s="15">
        <v>44985</v>
      </c>
      <c r="I82" s="14">
        <v>65000</v>
      </c>
      <c r="J82" s="14">
        <v>4427.58</v>
      </c>
      <c r="K82" s="14">
        <v>0</v>
      </c>
      <c r="L82" s="14">
        <f>+I82*2.87%</f>
        <v>1865.5</v>
      </c>
      <c r="M82" s="14">
        <f>I82*7.1%</f>
        <v>4615</v>
      </c>
      <c r="N82" s="14">
        <f>I82*1.15%</f>
        <v>747.5</v>
      </c>
      <c r="O82" s="14">
        <f>+I82*3.04%</f>
        <v>1976</v>
      </c>
      <c r="P82" s="14">
        <f>I82*7.09%</f>
        <v>4608.5</v>
      </c>
      <c r="Q82" s="14">
        <v>0</v>
      </c>
      <c r="R82" s="14">
        <f>L82+M82+N82+O82+P82</f>
        <v>13812.5</v>
      </c>
      <c r="S82" s="14">
        <v>0</v>
      </c>
      <c r="T82" s="14">
        <f>+L82+O82+Q82+S82+J82+K82</f>
        <v>8269.08</v>
      </c>
      <c r="U82" s="14">
        <f>+P82+N82+M82</f>
        <v>9971</v>
      </c>
      <c r="V82" s="14">
        <f>+I82-T82</f>
        <v>56730.92</v>
      </c>
      <c r="W82" s="9"/>
      <c r="X82"/>
      <c r="Y82"/>
      <c r="Z82"/>
      <c r="AA82" s="8"/>
      <c r="AB82"/>
      <c r="AC82" s="8"/>
      <c r="AD82" s="8"/>
      <c r="AE82" s="8"/>
      <c r="AF82" s="8"/>
      <c r="AG82"/>
      <c r="AH82" s="8"/>
      <c r="AI82" s="8"/>
    </row>
    <row r="83" spans="1:35" s="6" customFormat="1" ht="15" x14ac:dyDescent="0.25">
      <c r="A83" s="18">
        <v>66</v>
      </c>
      <c r="B83" s="32" t="s">
        <v>601</v>
      </c>
      <c r="C83" s="16" t="s">
        <v>605</v>
      </c>
      <c r="D83" s="16" t="s">
        <v>604</v>
      </c>
      <c r="E83" s="16" t="s">
        <v>5</v>
      </c>
      <c r="F83" s="16" t="s">
        <v>92</v>
      </c>
      <c r="G83" s="15">
        <v>44927</v>
      </c>
      <c r="H83" s="15">
        <v>45107</v>
      </c>
      <c r="I83" s="14">
        <v>65000</v>
      </c>
      <c r="J83" s="14">
        <v>4427.58</v>
      </c>
      <c r="K83" s="14">
        <v>0</v>
      </c>
      <c r="L83" s="14">
        <f>+I83*2.87%</f>
        <v>1865.5</v>
      </c>
      <c r="M83" s="14">
        <f>I83*7.1%</f>
        <v>4615</v>
      </c>
      <c r="N83" s="14">
        <f>I83*1.15%</f>
        <v>747.5</v>
      </c>
      <c r="O83" s="14">
        <f>+I83*3.04%</f>
        <v>1976</v>
      </c>
      <c r="P83" s="14">
        <f>I83*7.09%</f>
        <v>4608.5</v>
      </c>
      <c r="Q83" s="14">
        <v>0</v>
      </c>
      <c r="R83" s="14">
        <f>L83+M83+N83+O83+P83</f>
        <v>13812.5</v>
      </c>
      <c r="S83" s="14">
        <v>0</v>
      </c>
      <c r="T83" s="14">
        <f>+L83+O83+Q83+S83+J83+K83</f>
        <v>8269.08</v>
      </c>
      <c r="U83" s="14">
        <f>+P83+N83+M83</f>
        <v>9971</v>
      </c>
      <c r="V83" s="14">
        <f>+I83-T83</f>
        <v>56730.92</v>
      </c>
      <c r="W83" s="9"/>
      <c r="X83"/>
      <c r="Y83"/>
      <c r="Z83"/>
      <c r="AA83" s="8"/>
      <c r="AB83"/>
      <c r="AC83" s="8"/>
      <c r="AD83" s="8"/>
      <c r="AE83" s="8"/>
      <c r="AF83" s="8"/>
      <c r="AG83"/>
      <c r="AH83" s="8"/>
      <c r="AI83" s="8"/>
    </row>
    <row r="84" spans="1:35" s="6" customFormat="1" ht="15" x14ac:dyDescent="0.25">
      <c r="A84" s="18">
        <v>67</v>
      </c>
      <c r="B84" s="32" t="s">
        <v>601</v>
      </c>
      <c r="C84" s="16" t="s">
        <v>602</v>
      </c>
      <c r="D84" s="16" t="s">
        <v>603</v>
      </c>
      <c r="E84" s="16" t="s">
        <v>5</v>
      </c>
      <c r="F84" s="16" t="s">
        <v>92</v>
      </c>
      <c r="G84" s="15">
        <v>44927</v>
      </c>
      <c r="H84" s="15">
        <v>45107</v>
      </c>
      <c r="I84" s="14">
        <v>90000</v>
      </c>
      <c r="J84" s="14">
        <v>9753.1200000000008</v>
      </c>
      <c r="K84" s="14">
        <v>0</v>
      </c>
      <c r="L84" s="14">
        <f>+I84*2.87%</f>
        <v>2583</v>
      </c>
      <c r="M84" s="14">
        <f>I84*7.1%</f>
        <v>6389.9999999999991</v>
      </c>
      <c r="N84" s="14">
        <f>I84*1.15%</f>
        <v>1035</v>
      </c>
      <c r="O84" s="14">
        <f>+I84*3.04%</f>
        <v>2736</v>
      </c>
      <c r="P84" s="14">
        <f>I84*7.09%</f>
        <v>6381</v>
      </c>
      <c r="Q84" s="14">
        <v>0</v>
      </c>
      <c r="R84" s="14">
        <f>L84+M84+N84+O84+P84</f>
        <v>19125</v>
      </c>
      <c r="S84" s="14">
        <v>0</v>
      </c>
      <c r="T84" s="14">
        <f>+L84+O84+Q84+S84+J84+K84</f>
        <v>15072.12</v>
      </c>
      <c r="U84" s="14">
        <f>+P84+N84+M84</f>
        <v>13806</v>
      </c>
      <c r="V84" s="14">
        <f>+I84-T84</f>
        <v>74927.88</v>
      </c>
      <c r="W84" s="9"/>
      <c r="X84"/>
      <c r="Y84"/>
      <c r="Z84"/>
      <c r="AA84" s="8"/>
      <c r="AB84"/>
      <c r="AC84" s="8"/>
      <c r="AD84" s="8"/>
      <c r="AE84" s="8"/>
      <c r="AF84" s="8"/>
      <c r="AG84"/>
      <c r="AH84" s="8"/>
      <c r="AI84" s="8"/>
    </row>
    <row r="85" spans="1:35" s="6" customFormat="1" ht="15" x14ac:dyDescent="0.25">
      <c r="A85" s="18">
        <v>68</v>
      </c>
      <c r="B85" s="32" t="s">
        <v>601</v>
      </c>
      <c r="C85" s="16" t="s">
        <v>600</v>
      </c>
      <c r="D85" s="16" t="s">
        <v>599</v>
      </c>
      <c r="E85" s="16" t="s">
        <v>5</v>
      </c>
      <c r="F85" s="16" t="s">
        <v>92</v>
      </c>
      <c r="G85" s="15">
        <v>44835</v>
      </c>
      <c r="H85" s="15">
        <v>45016</v>
      </c>
      <c r="I85" s="14">
        <v>65000</v>
      </c>
      <c r="J85" s="14">
        <v>4427.58</v>
      </c>
      <c r="K85" s="14">
        <v>0</v>
      </c>
      <c r="L85" s="14">
        <f>+I85*2.87%</f>
        <v>1865.5</v>
      </c>
      <c r="M85" s="14">
        <f>I85*7.1%</f>
        <v>4615</v>
      </c>
      <c r="N85" s="14">
        <f>I85*1.15%</f>
        <v>747.5</v>
      </c>
      <c r="O85" s="14">
        <f>+I85*3.04%</f>
        <v>1976</v>
      </c>
      <c r="P85" s="14">
        <f>I85*7.09%</f>
        <v>4608.5</v>
      </c>
      <c r="Q85" s="14">
        <v>0</v>
      </c>
      <c r="R85" s="14">
        <f>L85+M85+N85+O85+P85</f>
        <v>13812.5</v>
      </c>
      <c r="S85" s="14">
        <v>0</v>
      </c>
      <c r="T85" s="14">
        <f>+L85+O85+Q85+S85+J85+K85</f>
        <v>8269.08</v>
      </c>
      <c r="U85" s="14">
        <f>+P85+N85+M85</f>
        <v>9971</v>
      </c>
      <c r="V85" s="14">
        <f>+I85-T85</f>
        <v>56730.92</v>
      </c>
      <c r="W85" s="9"/>
      <c r="X85"/>
      <c r="Y85"/>
      <c r="Z85"/>
      <c r="AA85" s="8"/>
      <c r="AB85"/>
      <c r="AC85" s="8"/>
      <c r="AD85" s="8"/>
      <c r="AE85" s="8"/>
      <c r="AF85" s="8"/>
      <c r="AG85"/>
      <c r="AH85" s="8"/>
      <c r="AI85" s="8"/>
    </row>
    <row r="86" spans="1:35" s="6" customFormat="1" ht="15" x14ac:dyDescent="0.25">
      <c r="A86" s="18">
        <v>69</v>
      </c>
      <c r="B86" s="32" t="s">
        <v>598</v>
      </c>
      <c r="C86" s="16" t="s">
        <v>596</v>
      </c>
      <c r="D86" s="16" t="s">
        <v>597</v>
      </c>
      <c r="E86" s="16" t="s">
        <v>5</v>
      </c>
      <c r="F86" s="16" t="s">
        <v>92</v>
      </c>
      <c r="G86" s="15">
        <v>44866</v>
      </c>
      <c r="H86" s="15">
        <v>45047</v>
      </c>
      <c r="I86" s="14">
        <v>65000</v>
      </c>
      <c r="J86" s="14">
        <v>4427.58</v>
      </c>
      <c r="K86" s="14">
        <v>0</v>
      </c>
      <c r="L86" s="14">
        <f>+I86*2.87%</f>
        <v>1865.5</v>
      </c>
      <c r="M86" s="14">
        <f>I86*7.1%</f>
        <v>4615</v>
      </c>
      <c r="N86" s="14">
        <f>I86*1.15%</f>
        <v>747.5</v>
      </c>
      <c r="O86" s="14">
        <f>+I86*3.04%</f>
        <v>1976</v>
      </c>
      <c r="P86" s="14">
        <f>I86*7.09%</f>
        <v>4608.5</v>
      </c>
      <c r="Q86" s="14">
        <v>0</v>
      </c>
      <c r="R86" s="14">
        <f>L86+M86+N86+O86+P86</f>
        <v>13812.5</v>
      </c>
      <c r="S86" s="14">
        <v>0</v>
      </c>
      <c r="T86" s="14">
        <f>+L86+O86+Q86+S86+J86+K86</f>
        <v>8269.08</v>
      </c>
      <c r="U86" s="14">
        <f>+P86+N86+M86</f>
        <v>9971</v>
      </c>
      <c r="V86" s="14">
        <f>+I86-T86</f>
        <v>56730.92</v>
      </c>
      <c r="W86" s="9"/>
      <c r="X86"/>
      <c r="Y86"/>
      <c r="Z86"/>
      <c r="AA86" s="8"/>
      <c r="AB86"/>
      <c r="AC86" s="8"/>
      <c r="AD86" s="8"/>
      <c r="AE86" s="8"/>
      <c r="AF86" s="8"/>
      <c r="AG86"/>
      <c r="AH86" s="8"/>
      <c r="AI86" s="8"/>
    </row>
    <row r="87" spans="1:35" s="6" customFormat="1" ht="15" x14ac:dyDescent="0.25">
      <c r="A87" s="18">
        <v>70</v>
      </c>
      <c r="B87" s="32" t="s">
        <v>595</v>
      </c>
      <c r="C87" s="16" t="s">
        <v>593</v>
      </c>
      <c r="D87" s="16" t="s">
        <v>594</v>
      </c>
      <c r="E87" s="16" t="s">
        <v>5</v>
      </c>
      <c r="F87" s="16" t="s">
        <v>87</v>
      </c>
      <c r="G87" s="15">
        <v>44743</v>
      </c>
      <c r="H87" s="15">
        <v>44957</v>
      </c>
      <c r="I87" s="14">
        <v>90000</v>
      </c>
      <c r="J87" s="14">
        <v>9753.1200000000008</v>
      </c>
      <c r="K87" s="14">
        <v>0</v>
      </c>
      <c r="L87" s="14">
        <f>+I87*2.87%</f>
        <v>2583</v>
      </c>
      <c r="M87" s="14">
        <f>I87*7.1%</f>
        <v>6389.9999999999991</v>
      </c>
      <c r="N87" s="14">
        <f>I87*1.15%</f>
        <v>1035</v>
      </c>
      <c r="O87" s="14">
        <f>+I87*3.04%</f>
        <v>2736</v>
      </c>
      <c r="P87" s="14">
        <f>I87*7.09%</f>
        <v>6381</v>
      </c>
      <c r="Q87" s="14">
        <v>0</v>
      </c>
      <c r="R87" s="14">
        <f>L87+M87+N87+O87+P87</f>
        <v>19125</v>
      </c>
      <c r="S87" s="14">
        <v>0</v>
      </c>
      <c r="T87" s="14">
        <f>+L87+O87+Q87+S87+J87+K87</f>
        <v>15072.12</v>
      </c>
      <c r="U87" s="14">
        <f>+P87+N87+M87</f>
        <v>13806</v>
      </c>
      <c r="V87" s="14">
        <f>+I87-T87</f>
        <v>74927.88</v>
      </c>
      <c r="W87" s="9"/>
      <c r="X87"/>
      <c r="Y87"/>
      <c r="Z87"/>
      <c r="AA87" s="8"/>
      <c r="AB87"/>
      <c r="AC87" s="8"/>
      <c r="AD87" s="8"/>
      <c r="AE87" s="8"/>
      <c r="AF87" s="8"/>
      <c r="AG87"/>
      <c r="AH87" s="8"/>
      <c r="AI87" s="8"/>
    </row>
    <row r="88" spans="1:35" s="6" customFormat="1" ht="15" x14ac:dyDescent="0.25">
      <c r="A88" s="18">
        <v>71</v>
      </c>
      <c r="B88" s="32" t="s">
        <v>592</v>
      </c>
      <c r="C88" s="16" t="s">
        <v>565</v>
      </c>
      <c r="D88" s="16" t="s">
        <v>591</v>
      </c>
      <c r="E88" s="16" t="s">
        <v>5</v>
      </c>
      <c r="F88" s="16" t="s">
        <v>92</v>
      </c>
      <c r="G88" s="15">
        <v>44927</v>
      </c>
      <c r="H88" s="15">
        <v>45107</v>
      </c>
      <c r="I88" s="14">
        <v>45000</v>
      </c>
      <c r="J88" s="14">
        <v>12265.32</v>
      </c>
      <c r="K88" s="14">
        <v>0</v>
      </c>
      <c r="L88" s="14">
        <f>+I88*2.87%</f>
        <v>1291.5</v>
      </c>
      <c r="M88" s="14">
        <f>I88*7.1%</f>
        <v>3194.9999999999995</v>
      </c>
      <c r="N88" s="14">
        <f>I88*1.15%</f>
        <v>517.5</v>
      </c>
      <c r="O88" s="14">
        <f>+I88*3.04%</f>
        <v>1368</v>
      </c>
      <c r="P88" s="14">
        <f>I88*7.09%</f>
        <v>3190.5</v>
      </c>
      <c r="Q88" s="14">
        <v>0</v>
      </c>
      <c r="R88" s="14">
        <f>L88+M88+N88+O88+P88</f>
        <v>9562.5</v>
      </c>
      <c r="S88" s="14">
        <v>0</v>
      </c>
      <c r="T88" s="14">
        <f>+L88+O88+Q88+S88+J88+K88</f>
        <v>14924.82</v>
      </c>
      <c r="U88" s="14">
        <f>+P88+N88+M88</f>
        <v>6903</v>
      </c>
      <c r="V88" s="14">
        <f>+I88-T88</f>
        <v>30075.18</v>
      </c>
      <c r="W88" s="9"/>
      <c r="X88"/>
      <c r="Y88"/>
      <c r="Z88"/>
      <c r="AA88" s="8"/>
      <c r="AB88"/>
      <c r="AC88" s="8"/>
      <c r="AD88" s="8"/>
      <c r="AE88" s="8"/>
      <c r="AF88" s="8"/>
      <c r="AG88"/>
      <c r="AH88" s="8"/>
      <c r="AI88" s="8"/>
    </row>
    <row r="89" spans="1:35" s="6" customFormat="1" ht="15" x14ac:dyDescent="0.25">
      <c r="A89" s="18">
        <v>72</v>
      </c>
      <c r="B89" s="32" t="s">
        <v>501</v>
      </c>
      <c r="C89" s="16" t="s">
        <v>589</v>
      </c>
      <c r="D89" s="16" t="s">
        <v>590</v>
      </c>
      <c r="E89" s="16" t="s">
        <v>5</v>
      </c>
      <c r="F89" s="16" t="s">
        <v>92</v>
      </c>
      <c r="G89" s="15">
        <v>44835</v>
      </c>
      <c r="H89" s="15">
        <v>45016</v>
      </c>
      <c r="I89" s="14">
        <v>92000</v>
      </c>
      <c r="J89" s="14">
        <v>10223.57</v>
      </c>
      <c r="K89" s="14">
        <v>0</v>
      </c>
      <c r="L89" s="14">
        <f>+I89*2.87%</f>
        <v>2640.4</v>
      </c>
      <c r="M89" s="14">
        <f>I89*7.1%</f>
        <v>6531.9999999999991</v>
      </c>
      <c r="N89" s="14">
        <f>I89*1.15%</f>
        <v>1058</v>
      </c>
      <c r="O89" s="14">
        <f>+I89*3.04%</f>
        <v>2796.8</v>
      </c>
      <c r="P89" s="14">
        <f>I89*7.09%</f>
        <v>6522.8</v>
      </c>
      <c r="Q89" s="14">
        <v>0</v>
      </c>
      <c r="R89" s="14">
        <f>L89+M89+N89+O89+P89</f>
        <v>19550</v>
      </c>
      <c r="S89" s="14">
        <v>0</v>
      </c>
      <c r="T89" s="14">
        <f>+L89+O89+Q89+S89+J89+K89</f>
        <v>15660.77</v>
      </c>
      <c r="U89" s="14">
        <f>+P89+N89+M89</f>
        <v>14112.8</v>
      </c>
      <c r="V89" s="14">
        <f>+I89-T89</f>
        <v>76339.23</v>
      </c>
      <c r="W89" s="9"/>
      <c r="X89"/>
      <c r="Y89"/>
      <c r="Z89"/>
      <c r="AA89" s="8"/>
      <c r="AB89"/>
      <c r="AC89" s="8"/>
      <c r="AD89" s="8"/>
      <c r="AE89" s="8"/>
      <c r="AF89" s="8"/>
      <c r="AG89"/>
      <c r="AH89" s="8"/>
      <c r="AI89" s="8"/>
    </row>
    <row r="90" spans="1:35" s="6" customFormat="1" ht="15" x14ac:dyDescent="0.25">
      <c r="A90" s="18">
        <v>73</v>
      </c>
      <c r="B90" s="32" t="s">
        <v>501</v>
      </c>
      <c r="C90" s="16" t="s">
        <v>305</v>
      </c>
      <c r="D90" s="16" t="s">
        <v>588</v>
      </c>
      <c r="E90" s="16" t="s">
        <v>5</v>
      </c>
      <c r="F90" s="16" t="s">
        <v>92</v>
      </c>
      <c r="G90" s="15">
        <v>44927</v>
      </c>
      <c r="H90" s="15">
        <v>45107</v>
      </c>
      <c r="I90" s="14">
        <v>100000</v>
      </c>
      <c r="J90" s="14">
        <v>14476.44</v>
      </c>
      <c r="K90" s="14">
        <v>0</v>
      </c>
      <c r="L90" s="14">
        <f>+I90*2.87%</f>
        <v>2870</v>
      </c>
      <c r="M90" s="14">
        <f>I90*7.1%</f>
        <v>7099.9999999999991</v>
      </c>
      <c r="N90" s="14">
        <f>I90*1.15%</f>
        <v>1150</v>
      </c>
      <c r="O90" s="14">
        <f>+I90*3.04%</f>
        <v>3040</v>
      </c>
      <c r="P90" s="14">
        <f>I90*7.09%</f>
        <v>7090.0000000000009</v>
      </c>
      <c r="Q90" s="14">
        <v>0</v>
      </c>
      <c r="R90" s="14">
        <f>L90+M90+N90+O90+P90</f>
        <v>21250</v>
      </c>
      <c r="S90" s="14">
        <v>28864.36</v>
      </c>
      <c r="T90" s="14">
        <f>+L90+O90+Q90+S90+J90+K90</f>
        <v>49250.8</v>
      </c>
      <c r="U90" s="14">
        <f>+P90+N90+M90</f>
        <v>15340</v>
      </c>
      <c r="V90" s="14">
        <f>+I90-T90</f>
        <v>50749.2</v>
      </c>
      <c r="W90" s="9"/>
      <c r="X90"/>
      <c r="Y90"/>
      <c r="Z90"/>
      <c r="AA90" s="8"/>
      <c r="AB90"/>
      <c r="AC90" s="8"/>
      <c r="AD90" s="8"/>
      <c r="AE90" s="8"/>
      <c r="AF90" s="8"/>
      <c r="AG90" s="8"/>
      <c r="AH90" s="8"/>
      <c r="AI90" s="8"/>
    </row>
    <row r="91" spans="1:35" s="6" customFormat="1" ht="15" x14ac:dyDescent="0.25">
      <c r="A91" s="18">
        <v>74</v>
      </c>
      <c r="B91" s="32" t="s">
        <v>501</v>
      </c>
      <c r="C91" s="16" t="s">
        <v>586</v>
      </c>
      <c r="D91" s="16" t="s">
        <v>587</v>
      </c>
      <c r="E91" s="16" t="s">
        <v>5</v>
      </c>
      <c r="F91" s="16" t="s">
        <v>92</v>
      </c>
      <c r="G91" s="15">
        <v>44927</v>
      </c>
      <c r="H91" s="15">
        <v>45107</v>
      </c>
      <c r="I91" s="14">
        <v>155000</v>
      </c>
      <c r="J91" s="14">
        <v>25042.74</v>
      </c>
      <c r="K91" s="14">
        <v>0</v>
      </c>
      <c r="L91" s="14">
        <f>+I91*2.87%</f>
        <v>4448.5</v>
      </c>
      <c r="M91" s="14">
        <f>I91*7.1%</f>
        <v>11004.999999999998</v>
      </c>
      <c r="N91" s="14">
        <f>I91*1.15%</f>
        <v>1782.5</v>
      </c>
      <c r="O91" s="14">
        <f>+I91*3.04%</f>
        <v>4712</v>
      </c>
      <c r="P91" s="14">
        <f>I91*7.09%</f>
        <v>10989.5</v>
      </c>
      <c r="Q91" s="14">
        <v>0</v>
      </c>
      <c r="R91" s="14">
        <f>L91+M91+N91+O91+P91</f>
        <v>32937.5</v>
      </c>
      <c r="S91" s="14">
        <v>0</v>
      </c>
      <c r="T91" s="14">
        <f>+L91+O91+Q91+S91+J91+K91</f>
        <v>34203.240000000005</v>
      </c>
      <c r="U91" s="14">
        <f>+P91+N91+M91</f>
        <v>23777</v>
      </c>
      <c r="V91" s="14">
        <f>+I91-T91</f>
        <v>120796.76</v>
      </c>
      <c r="W91" s="9"/>
      <c r="X91"/>
      <c r="Y91"/>
      <c r="Z91"/>
      <c r="AA91" s="8"/>
      <c r="AB91"/>
      <c r="AC91" s="8"/>
      <c r="AD91" s="8"/>
      <c r="AE91" s="8"/>
      <c r="AF91" s="8"/>
      <c r="AG91"/>
      <c r="AH91" s="8"/>
      <c r="AI91" s="8"/>
    </row>
    <row r="92" spans="1:35" s="6" customFormat="1" ht="15" x14ac:dyDescent="0.25">
      <c r="A92" s="18">
        <v>75</v>
      </c>
      <c r="B92" s="32" t="s">
        <v>501</v>
      </c>
      <c r="C92" s="16" t="s">
        <v>302</v>
      </c>
      <c r="D92" s="16" t="s">
        <v>584</v>
      </c>
      <c r="E92" s="16" t="s">
        <v>5</v>
      </c>
      <c r="F92" s="16" t="s">
        <v>87</v>
      </c>
      <c r="G92" s="15">
        <v>44927</v>
      </c>
      <c r="H92" s="15" t="s">
        <v>4</v>
      </c>
      <c r="I92" s="14">
        <v>100000</v>
      </c>
      <c r="J92" s="14">
        <v>14833.98</v>
      </c>
      <c r="K92" s="14">
        <v>0</v>
      </c>
      <c r="L92" s="14">
        <f>+I92*2.87%</f>
        <v>2870</v>
      </c>
      <c r="M92" s="14">
        <f>I92*7.1%</f>
        <v>7099.9999999999991</v>
      </c>
      <c r="N92" s="14">
        <f>I92*1.15%</f>
        <v>1150</v>
      </c>
      <c r="O92" s="14">
        <f>+I92*3.04%</f>
        <v>3040</v>
      </c>
      <c r="P92" s="14">
        <f>I92*7.09%</f>
        <v>7090.0000000000009</v>
      </c>
      <c r="Q92" s="14">
        <v>0</v>
      </c>
      <c r="R92" s="14">
        <f>L92+M92+N92+O92+P92</f>
        <v>21250</v>
      </c>
      <c r="S92" s="14">
        <v>0</v>
      </c>
      <c r="T92" s="14">
        <f>+L92+O92+Q92+S92+J92+K92</f>
        <v>20743.98</v>
      </c>
      <c r="U92" s="14">
        <f>+P92+N92+M92</f>
        <v>15340</v>
      </c>
      <c r="V92" s="14">
        <f>+I92-T92</f>
        <v>79256.02</v>
      </c>
      <c r="W92" s="9"/>
      <c r="X92"/>
      <c r="Y92"/>
      <c r="Z92"/>
      <c r="AA92" s="8"/>
      <c r="AB92"/>
      <c r="AC92" s="8"/>
      <c r="AD92" s="8"/>
      <c r="AE92" s="8"/>
      <c r="AF92" s="8"/>
      <c r="AG92"/>
      <c r="AH92" s="8"/>
      <c r="AI92" s="8"/>
    </row>
    <row r="93" spans="1:35" s="6" customFormat="1" ht="15" x14ac:dyDescent="0.25">
      <c r="A93" s="18">
        <v>76</v>
      </c>
      <c r="B93" s="32" t="s">
        <v>501</v>
      </c>
      <c r="C93" s="16" t="s">
        <v>585</v>
      </c>
      <c r="D93" s="16" t="s">
        <v>584</v>
      </c>
      <c r="E93" s="16" t="s">
        <v>5</v>
      </c>
      <c r="F93" s="16" t="s">
        <v>92</v>
      </c>
      <c r="G93" s="15">
        <v>44927</v>
      </c>
      <c r="H93" s="15" t="s">
        <v>4</v>
      </c>
      <c r="I93" s="14">
        <v>100000</v>
      </c>
      <c r="J93" s="14">
        <v>12105.37</v>
      </c>
      <c r="K93" s="14">
        <v>0</v>
      </c>
      <c r="L93" s="14">
        <f>+I93*2.87%</f>
        <v>2870</v>
      </c>
      <c r="M93" s="14">
        <f>I93*7.1%</f>
        <v>7099.9999999999991</v>
      </c>
      <c r="N93" s="14">
        <f>I93*1.15%</f>
        <v>1150</v>
      </c>
      <c r="O93" s="14">
        <f>+I93*3.04%</f>
        <v>3040</v>
      </c>
      <c r="P93" s="14">
        <f>I93*7.09%</f>
        <v>7090.0000000000009</v>
      </c>
      <c r="Q93" s="14">
        <v>0</v>
      </c>
      <c r="R93" s="14">
        <f>L93+M93+N93+O93+P93</f>
        <v>21250</v>
      </c>
      <c r="S93" s="14">
        <v>0</v>
      </c>
      <c r="T93" s="14">
        <f>+L93+O93+Q93+S93+J93+K93</f>
        <v>18015.370000000003</v>
      </c>
      <c r="U93" s="14">
        <f>+P93+N93+M93</f>
        <v>15340</v>
      </c>
      <c r="V93" s="14">
        <f>+I93-T93</f>
        <v>81984.63</v>
      </c>
      <c r="W93" s="9"/>
      <c r="X93"/>
      <c r="Y93"/>
      <c r="Z93"/>
      <c r="AA93" s="8"/>
      <c r="AB93"/>
      <c r="AC93" s="8"/>
      <c r="AD93" s="8"/>
      <c r="AE93" s="8"/>
      <c r="AF93" s="8"/>
      <c r="AG93"/>
      <c r="AH93" s="8"/>
      <c r="AI93" s="8"/>
    </row>
    <row r="94" spans="1:35" s="6" customFormat="1" ht="15" x14ac:dyDescent="0.25">
      <c r="A94" s="18">
        <v>77</v>
      </c>
      <c r="B94" s="32" t="s">
        <v>501</v>
      </c>
      <c r="C94" s="16" t="s">
        <v>222</v>
      </c>
      <c r="D94" s="16" t="s">
        <v>584</v>
      </c>
      <c r="E94" s="16" t="s">
        <v>5</v>
      </c>
      <c r="F94" s="16" t="s">
        <v>87</v>
      </c>
      <c r="G94" s="15">
        <v>44927</v>
      </c>
      <c r="H94" s="15" t="s">
        <v>4</v>
      </c>
      <c r="I94" s="14">
        <v>100000</v>
      </c>
      <c r="J94" s="14">
        <v>21589.64</v>
      </c>
      <c r="K94" s="14">
        <v>0</v>
      </c>
      <c r="L94" s="14">
        <f>+I94*2.87%</f>
        <v>2870</v>
      </c>
      <c r="M94" s="14">
        <f>I94*7.1%</f>
        <v>7099.9999999999991</v>
      </c>
      <c r="N94" s="14">
        <f>I94*1.15%</f>
        <v>1150</v>
      </c>
      <c r="O94" s="14">
        <f>+I94*3.04%</f>
        <v>3040</v>
      </c>
      <c r="P94" s="14">
        <f>I94*7.09%</f>
        <v>7090.0000000000009</v>
      </c>
      <c r="Q94" s="14">
        <v>0</v>
      </c>
      <c r="R94" s="14">
        <f>L94+M94+N94+O94+P94</f>
        <v>21250</v>
      </c>
      <c r="S94" s="14">
        <v>0</v>
      </c>
      <c r="T94" s="14">
        <f>+L94+O94+Q94+S94+J94+K94</f>
        <v>27499.64</v>
      </c>
      <c r="U94" s="14">
        <f>+P94+N94+M94</f>
        <v>15340</v>
      </c>
      <c r="V94" s="14">
        <f>+I94-T94</f>
        <v>72500.36</v>
      </c>
      <c r="W94" s="9"/>
      <c r="X94"/>
      <c r="Y94"/>
      <c r="Z94"/>
      <c r="AA94" s="8"/>
      <c r="AB94"/>
      <c r="AC94" s="8"/>
      <c r="AD94" s="8"/>
      <c r="AE94" s="8"/>
      <c r="AF94" s="8"/>
      <c r="AG94"/>
      <c r="AH94" s="8"/>
      <c r="AI94" s="8"/>
    </row>
    <row r="95" spans="1:35" s="6" customFormat="1" ht="15" x14ac:dyDescent="0.25">
      <c r="A95" s="18">
        <v>78</v>
      </c>
      <c r="B95" s="32" t="s">
        <v>501</v>
      </c>
      <c r="C95" s="16" t="s">
        <v>343</v>
      </c>
      <c r="D95" s="16" t="s">
        <v>584</v>
      </c>
      <c r="E95" s="16" t="s">
        <v>5</v>
      </c>
      <c r="F95" s="16" t="s">
        <v>92</v>
      </c>
      <c r="G95" s="15">
        <v>44927</v>
      </c>
      <c r="H95" s="15" t="s">
        <v>4</v>
      </c>
      <c r="I95" s="14">
        <v>100000</v>
      </c>
      <c r="J95" s="14">
        <v>0</v>
      </c>
      <c r="K95" s="14">
        <v>0</v>
      </c>
      <c r="L95" s="14">
        <f>+I95*2.87%</f>
        <v>2870</v>
      </c>
      <c r="M95" s="14">
        <f>I95*7.1%</f>
        <v>7099.9999999999991</v>
      </c>
      <c r="N95" s="14">
        <f>I95*1.15%</f>
        <v>1150</v>
      </c>
      <c r="O95" s="14">
        <f>+I95*3.04%</f>
        <v>3040</v>
      </c>
      <c r="P95" s="14">
        <f>I95*7.09%</f>
        <v>7090.0000000000009</v>
      </c>
      <c r="Q95" s="14">
        <v>0</v>
      </c>
      <c r="R95" s="14">
        <f>L95+M95+N95+O95+P95</f>
        <v>21250</v>
      </c>
      <c r="S95" s="14">
        <v>0</v>
      </c>
      <c r="T95" s="14">
        <f>+L95+O95+Q95+S95+J95+K95</f>
        <v>5910</v>
      </c>
      <c r="U95" s="14">
        <f>+P95+N95+M95</f>
        <v>15340</v>
      </c>
      <c r="V95" s="14">
        <f>+I95-T95</f>
        <v>94090</v>
      </c>
      <c r="W95" s="9"/>
      <c r="X95"/>
      <c r="Y95"/>
      <c r="Z95"/>
      <c r="AA95" s="8"/>
      <c r="AB95"/>
      <c r="AC95" s="8"/>
      <c r="AD95" s="8"/>
      <c r="AE95"/>
      <c r="AF95" s="8"/>
      <c r="AG95"/>
      <c r="AH95" s="8"/>
      <c r="AI95" s="8"/>
    </row>
    <row r="96" spans="1:35" s="6" customFormat="1" ht="15" x14ac:dyDescent="0.25">
      <c r="A96" s="18">
        <v>79</v>
      </c>
      <c r="B96" s="32" t="s">
        <v>581</v>
      </c>
      <c r="C96" s="16" t="s">
        <v>582</v>
      </c>
      <c r="D96" s="16" t="s">
        <v>583</v>
      </c>
      <c r="E96" s="16" t="s">
        <v>5</v>
      </c>
      <c r="F96" s="16" t="s">
        <v>87</v>
      </c>
      <c r="G96" s="15">
        <v>44805</v>
      </c>
      <c r="H96" s="15">
        <v>44985</v>
      </c>
      <c r="I96" s="14">
        <v>155000</v>
      </c>
      <c r="J96" s="14">
        <v>25042.74</v>
      </c>
      <c r="K96" s="14"/>
      <c r="L96" s="14">
        <f>+I96*2.87%</f>
        <v>4448.5</v>
      </c>
      <c r="M96" s="14">
        <f>I96*7.1%</f>
        <v>11004.999999999998</v>
      </c>
      <c r="N96" s="14">
        <f>I96*1.15%</f>
        <v>1782.5</v>
      </c>
      <c r="O96" s="14">
        <f>+I96*3.04%</f>
        <v>4712</v>
      </c>
      <c r="P96" s="14">
        <f>I96*7.09%</f>
        <v>10989.5</v>
      </c>
      <c r="Q96" s="14">
        <v>0</v>
      </c>
      <c r="R96" s="14">
        <f>L96+M96+N96+O96+P96</f>
        <v>32937.5</v>
      </c>
      <c r="S96" s="14">
        <v>0</v>
      </c>
      <c r="T96" s="14">
        <f>+L96+O96+Q96+S96+J96+K96</f>
        <v>34203.240000000005</v>
      </c>
      <c r="U96" s="14">
        <f>+P96+N96+M96</f>
        <v>23777</v>
      </c>
      <c r="V96" s="14">
        <f>+I96-T96</f>
        <v>120796.76</v>
      </c>
      <c r="W96" s="9"/>
      <c r="X96"/>
      <c r="Y96"/>
      <c r="Z96"/>
      <c r="AA96" s="8"/>
      <c r="AB96"/>
      <c r="AC96" s="8"/>
      <c r="AD96" s="8"/>
      <c r="AE96" s="8"/>
      <c r="AF96" s="8"/>
      <c r="AG96"/>
      <c r="AH96" s="8"/>
      <c r="AI96" s="8"/>
    </row>
    <row r="97" spans="1:35" s="6" customFormat="1" ht="15" x14ac:dyDescent="0.25">
      <c r="A97" s="18">
        <v>80</v>
      </c>
      <c r="B97" s="32" t="s">
        <v>581</v>
      </c>
      <c r="C97" s="16" t="s">
        <v>579</v>
      </c>
      <c r="D97" s="16" t="s">
        <v>580</v>
      </c>
      <c r="E97" s="16" t="s">
        <v>5</v>
      </c>
      <c r="F97" s="16" t="s">
        <v>87</v>
      </c>
      <c r="G97" s="15">
        <v>44927</v>
      </c>
      <c r="H97" s="15">
        <v>45107</v>
      </c>
      <c r="I97" s="14">
        <v>155000</v>
      </c>
      <c r="J97" s="14">
        <v>24664.63</v>
      </c>
      <c r="K97" s="14">
        <v>0</v>
      </c>
      <c r="L97" s="14">
        <f>+I97*2.87%</f>
        <v>4448.5</v>
      </c>
      <c r="M97" s="14">
        <f>I97*7.1%</f>
        <v>11004.999999999998</v>
      </c>
      <c r="N97" s="14">
        <f>I97*1.15%</f>
        <v>1782.5</v>
      </c>
      <c r="O97" s="14">
        <f>+I97*3.04%</f>
        <v>4712</v>
      </c>
      <c r="P97" s="14">
        <f>I97*7.09%</f>
        <v>10989.5</v>
      </c>
      <c r="Q97" s="14">
        <v>1512.45</v>
      </c>
      <c r="R97" s="14">
        <f>L97+M97+N97+O97+P97</f>
        <v>32937.5</v>
      </c>
      <c r="S97" s="14">
        <v>0</v>
      </c>
      <c r="T97" s="14">
        <f>+L97+O97+Q97+S97+J97+K97</f>
        <v>35337.58</v>
      </c>
      <c r="U97" s="14">
        <f>+P97+N97+M97</f>
        <v>23777</v>
      </c>
      <c r="V97" s="14">
        <f>+I97-T97</f>
        <v>119662.42</v>
      </c>
      <c r="W97" s="9"/>
      <c r="X97"/>
      <c r="Y97"/>
      <c r="Z97"/>
      <c r="AA97" s="8"/>
      <c r="AB97"/>
      <c r="AC97" s="8"/>
      <c r="AD97" s="8"/>
      <c r="AE97" s="8"/>
      <c r="AF97" s="8"/>
      <c r="AG97" s="8"/>
      <c r="AH97" s="8"/>
      <c r="AI97" s="8"/>
    </row>
    <row r="98" spans="1:35" s="6" customFormat="1" ht="15" customHeight="1" x14ac:dyDescent="0.2">
      <c r="A98" s="25"/>
      <c r="B98" s="35" t="s">
        <v>578</v>
      </c>
      <c r="C98" s="25"/>
      <c r="D98" s="25"/>
      <c r="E98" s="25"/>
      <c r="F98" s="25"/>
      <c r="G98" s="24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9"/>
    </row>
    <row r="99" spans="1:35" s="6" customFormat="1" ht="15" x14ac:dyDescent="0.25">
      <c r="A99" s="18">
        <v>81</v>
      </c>
      <c r="B99" s="34" t="s">
        <v>577</v>
      </c>
      <c r="C99" s="16" t="s">
        <v>575</v>
      </c>
      <c r="D99" s="16" t="s">
        <v>576</v>
      </c>
      <c r="E99" s="16" t="s">
        <v>5</v>
      </c>
      <c r="F99" s="16" t="s">
        <v>87</v>
      </c>
      <c r="G99" s="15">
        <v>44927</v>
      </c>
      <c r="H99" s="15">
        <v>45107</v>
      </c>
      <c r="I99" s="14">
        <v>54000</v>
      </c>
      <c r="J99" s="14">
        <v>2418.54</v>
      </c>
      <c r="K99" s="14">
        <v>0</v>
      </c>
      <c r="L99" s="14">
        <f>+I99*2.87%</f>
        <v>1549.8</v>
      </c>
      <c r="M99" s="14">
        <f>I99*7.1%</f>
        <v>3833.9999999999995</v>
      </c>
      <c r="N99" s="14">
        <f>I99*1.15%</f>
        <v>621</v>
      </c>
      <c r="O99" s="14">
        <f>+I99*3.04%</f>
        <v>1641.6</v>
      </c>
      <c r="P99" s="14">
        <f>I99*7.09%</f>
        <v>3828.6000000000004</v>
      </c>
      <c r="Q99" s="14">
        <v>0</v>
      </c>
      <c r="R99" s="14">
        <f>L99+M99+N99+O99+P99</f>
        <v>11475</v>
      </c>
      <c r="S99" s="14">
        <v>0</v>
      </c>
      <c r="T99" s="14">
        <f>+L99+O99+Q99+S99+J99+K99</f>
        <v>5609.94</v>
      </c>
      <c r="U99" s="14">
        <f>+P99+N99+M99</f>
        <v>8283.6</v>
      </c>
      <c r="V99" s="14">
        <f>+I99-T99</f>
        <v>48390.06</v>
      </c>
      <c r="W99" s="9"/>
      <c r="X99"/>
      <c r="Y99"/>
      <c r="Z99"/>
      <c r="AA99" s="8"/>
      <c r="AB99"/>
      <c r="AC99" s="8"/>
      <c r="AD99" s="8"/>
      <c r="AE99" s="8"/>
      <c r="AF99" s="8"/>
      <c r="AG99"/>
      <c r="AH99" s="8"/>
      <c r="AI99" s="8"/>
    </row>
    <row r="100" spans="1:35" s="6" customFormat="1" ht="15" x14ac:dyDescent="0.25">
      <c r="A100" s="18">
        <v>82</v>
      </c>
      <c r="B100" s="33" t="s">
        <v>269</v>
      </c>
      <c r="C100" s="16" t="s">
        <v>574</v>
      </c>
      <c r="D100" s="16" t="s">
        <v>199</v>
      </c>
      <c r="E100" s="16" t="s">
        <v>5</v>
      </c>
      <c r="F100" s="16" t="s">
        <v>92</v>
      </c>
      <c r="G100" s="15">
        <v>44927</v>
      </c>
      <c r="H100" s="15">
        <v>45107</v>
      </c>
      <c r="I100" s="14">
        <v>45000</v>
      </c>
      <c r="J100" s="14">
        <v>1148.33</v>
      </c>
      <c r="K100" s="14">
        <v>0</v>
      </c>
      <c r="L100" s="14">
        <f>+I100*2.87%</f>
        <v>1291.5</v>
      </c>
      <c r="M100" s="14">
        <f>I100*7.1%</f>
        <v>3194.9999999999995</v>
      </c>
      <c r="N100" s="14">
        <f>I100*1.15%</f>
        <v>517.5</v>
      </c>
      <c r="O100" s="14">
        <f>+I100*3.04%</f>
        <v>1368</v>
      </c>
      <c r="P100" s="14">
        <f>I100*7.09%</f>
        <v>3190.5</v>
      </c>
      <c r="Q100" s="14">
        <v>0</v>
      </c>
      <c r="R100" s="14">
        <f>L100+M100+N100+O100+P100</f>
        <v>9562.5</v>
      </c>
      <c r="S100" s="14">
        <v>0</v>
      </c>
      <c r="T100" s="14">
        <f>+L100+O100+Q100+S100+J100+K100</f>
        <v>3807.83</v>
      </c>
      <c r="U100" s="14">
        <f>+P100+N100+M100</f>
        <v>6903</v>
      </c>
      <c r="V100" s="14">
        <f>+I100-T100</f>
        <v>41192.17</v>
      </c>
      <c r="W100" s="9"/>
      <c r="X100"/>
      <c r="Y100"/>
      <c r="Z100"/>
      <c r="AA100" s="8"/>
      <c r="AB100"/>
      <c r="AC100" s="8"/>
      <c r="AD100" s="8"/>
      <c r="AE100" s="8"/>
      <c r="AF100" s="8"/>
      <c r="AG100"/>
      <c r="AH100" s="8"/>
      <c r="AI100" s="8"/>
    </row>
    <row r="101" spans="1:35" s="6" customFormat="1" ht="15" x14ac:dyDescent="0.25">
      <c r="A101" s="18">
        <v>83</v>
      </c>
      <c r="B101" s="30" t="s">
        <v>89</v>
      </c>
      <c r="C101" s="16" t="s">
        <v>573</v>
      </c>
      <c r="D101" s="16" t="s">
        <v>88</v>
      </c>
      <c r="E101" s="16" t="s">
        <v>5</v>
      </c>
      <c r="F101" s="16" t="s">
        <v>92</v>
      </c>
      <c r="G101" s="15">
        <v>44805</v>
      </c>
      <c r="H101" s="15">
        <v>44985</v>
      </c>
      <c r="I101" s="14">
        <v>45000</v>
      </c>
      <c r="J101" s="14">
        <v>1148.33</v>
      </c>
      <c r="K101" s="14">
        <v>0</v>
      </c>
      <c r="L101" s="14">
        <f>+I101*2.87%</f>
        <v>1291.5</v>
      </c>
      <c r="M101" s="14">
        <f>I101*7.1%</f>
        <v>3194.9999999999995</v>
      </c>
      <c r="N101" s="14">
        <f>I101*1.15%</f>
        <v>517.5</v>
      </c>
      <c r="O101" s="14">
        <f>+I101*3.04%</f>
        <v>1368</v>
      </c>
      <c r="P101" s="14">
        <f>I101*7.09%</f>
        <v>3190.5</v>
      </c>
      <c r="Q101" s="14">
        <v>0</v>
      </c>
      <c r="R101" s="14">
        <f>L101+M101+N101+O101+P101</f>
        <v>9562.5</v>
      </c>
      <c r="S101" s="14">
        <v>0</v>
      </c>
      <c r="T101" s="14">
        <f>+L101+O101+Q101+S101+J101+K101</f>
        <v>3807.83</v>
      </c>
      <c r="U101" s="14">
        <f>+P101+N101+M101</f>
        <v>6903</v>
      </c>
      <c r="V101" s="14">
        <f>+I101-T101</f>
        <v>41192.17</v>
      </c>
      <c r="W101" s="9"/>
      <c r="X101"/>
      <c r="Y101"/>
      <c r="Z101"/>
      <c r="AA101" s="8"/>
      <c r="AB101"/>
      <c r="AC101" s="8"/>
      <c r="AD101" s="8"/>
      <c r="AE101" s="8"/>
      <c r="AF101" s="8"/>
      <c r="AG101"/>
      <c r="AH101" s="8"/>
      <c r="AI101" s="8"/>
    </row>
    <row r="102" spans="1:35" s="6" customFormat="1" ht="15" x14ac:dyDescent="0.25">
      <c r="A102" s="18">
        <v>84</v>
      </c>
      <c r="B102" s="30" t="s">
        <v>498</v>
      </c>
      <c r="C102" s="16" t="s">
        <v>572</v>
      </c>
      <c r="D102" s="16" t="s">
        <v>273</v>
      </c>
      <c r="E102" s="16" t="s">
        <v>5</v>
      </c>
      <c r="F102" s="16" t="s">
        <v>92</v>
      </c>
      <c r="G102" s="15">
        <v>44835</v>
      </c>
      <c r="H102" s="15">
        <v>45016</v>
      </c>
      <c r="I102" s="14">
        <v>65000</v>
      </c>
      <c r="J102" s="14">
        <v>4427.58</v>
      </c>
      <c r="K102" s="14">
        <v>0</v>
      </c>
      <c r="L102" s="14">
        <f>+I102*2.87%</f>
        <v>1865.5</v>
      </c>
      <c r="M102" s="14">
        <f>I102*7.1%</f>
        <v>4615</v>
      </c>
      <c r="N102" s="14">
        <f>I102*1.15%</f>
        <v>747.5</v>
      </c>
      <c r="O102" s="14">
        <f>+I102*3.04%</f>
        <v>1976</v>
      </c>
      <c r="P102" s="14">
        <f>I102*7.09%</f>
        <v>4608.5</v>
      </c>
      <c r="Q102" s="14"/>
      <c r="R102" s="14">
        <f>L102+M102+N102+O102+P102</f>
        <v>13812.5</v>
      </c>
      <c r="S102" s="14">
        <v>14879.92</v>
      </c>
      <c r="T102" s="14">
        <f>+L102+O102+Q102+S102+J102+K102</f>
        <v>23149</v>
      </c>
      <c r="U102" s="14">
        <f>+P102+N102+M102</f>
        <v>9971</v>
      </c>
      <c r="V102" s="14">
        <f>+I102-T102</f>
        <v>41851</v>
      </c>
      <c r="W102" s="9"/>
      <c r="X102"/>
      <c r="Y102"/>
      <c r="Z102"/>
      <c r="AA102" s="8"/>
      <c r="AB102"/>
      <c r="AC102" s="8"/>
      <c r="AD102" s="8"/>
      <c r="AE102" s="8"/>
      <c r="AF102" s="8"/>
      <c r="AG102" s="8"/>
      <c r="AH102" s="8"/>
      <c r="AI102" s="8"/>
    </row>
    <row r="103" spans="1:35" s="6" customFormat="1" ht="15" x14ac:dyDescent="0.25">
      <c r="A103" s="18">
        <v>85</v>
      </c>
      <c r="B103" s="17" t="s">
        <v>272</v>
      </c>
      <c r="C103" s="16" t="s">
        <v>503</v>
      </c>
      <c r="D103" s="16" t="s">
        <v>403</v>
      </c>
      <c r="E103" s="16" t="s">
        <v>5</v>
      </c>
      <c r="F103" s="16" t="s">
        <v>92</v>
      </c>
      <c r="G103" s="15">
        <v>44927</v>
      </c>
      <c r="H103" s="15">
        <v>45107</v>
      </c>
      <c r="I103" s="14">
        <v>45000</v>
      </c>
      <c r="J103" s="14">
        <v>7353.82</v>
      </c>
      <c r="K103" s="14">
        <v>0</v>
      </c>
      <c r="L103" s="14">
        <f>+I103*2.87%</f>
        <v>1291.5</v>
      </c>
      <c r="M103" s="14">
        <f>I103*7.1%</f>
        <v>3194.9999999999995</v>
      </c>
      <c r="N103" s="14">
        <f>I103*1.15%</f>
        <v>517.5</v>
      </c>
      <c r="O103" s="14">
        <f>+I103*3.04%</f>
        <v>1368</v>
      </c>
      <c r="P103" s="14">
        <f>I103*7.09%</f>
        <v>3190.5</v>
      </c>
      <c r="Q103" s="14">
        <v>0</v>
      </c>
      <c r="R103" s="14">
        <f>L103+M103+N103+O103+P103</f>
        <v>9562.5</v>
      </c>
      <c r="S103" s="14">
        <v>0</v>
      </c>
      <c r="T103" s="14">
        <f>+L103+O103+Q103+S103+J103+K103</f>
        <v>10013.32</v>
      </c>
      <c r="U103" s="14">
        <f>+P103+N103+M103</f>
        <v>6903</v>
      </c>
      <c r="V103" s="14">
        <f>+I103-T103</f>
        <v>34986.68</v>
      </c>
      <c r="W103" s="9"/>
      <c r="X103"/>
      <c r="Y103"/>
      <c r="Z103"/>
      <c r="AA103" s="8"/>
      <c r="AB103"/>
      <c r="AC103" s="8"/>
      <c r="AD103" s="8"/>
      <c r="AE103" s="8"/>
      <c r="AF103" s="8"/>
      <c r="AG103"/>
      <c r="AH103" s="8"/>
      <c r="AI103" s="8"/>
    </row>
    <row r="104" spans="1:35" s="6" customFormat="1" ht="15" x14ac:dyDescent="0.25">
      <c r="A104" s="18">
        <v>86</v>
      </c>
      <c r="B104" s="32" t="s">
        <v>501</v>
      </c>
      <c r="C104" s="16" t="s">
        <v>571</v>
      </c>
      <c r="D104" s="16" t="s">
        <v>2</v>
      </c>
      <c r="E104" s="16" t="s">
        <v>5</v>
      </c>
      <c r="F104" s="16" t="s">
        <v>92</v>
      </c>
      <c r="G104" s="15">
        <v>44927</v>
      </c>
      <c r="H104" s="15">
        <v>45107</v>
      </c>
      <c r="I104" s="14">
        <v>21120</v>
      </c>
      <c r="J104" s="14">
        <v>0</v>
      </c>
      <c r="K104" s="14">
        <v>0</v>
      </c>
      <c r="L104" s="14">
        <f>+I104*2.87%</f>
        <v>606.14400000000001</v>
      </c>
      <c r="M104" s="14">
        <f>I104*7.1%</f>
        <v>1499.5199999999998</v>
      </c>
      <c r="N104" s="14">
        <f>I104*1.15%</f>
        <v>242.88</v>
      </c>
      <c r="O104" s="14">
        <f>+I104*3.04%</f>
        <v>642.048</v>
      </c>
      <c r="P104" s="14">
        <f>I104*7.09%</f>
        <v>1497.4080000000001</v>
      </c>
      <c r="Q104" s="14">
        <v>0</v>
      </c>
      <c r="R104" s="14">
        <f>L104+M104+N104+O104+P104</f>
        <v>4488</v>
      </c>
      <c r="S104" s="14">
        <v>0</v>
      </c>
      <c r="T104" s="14">
        <f>+L104+O104+Q104+S104+J104+K104</f>
        <v>1248.192</v>
      </c>
      <c r="U104" s="14">
        <f>+P104+N104+M104</f>
        <v>3239.808</v>
      </c>
      <c r="V104" s="14">
        <f>+I104-T104</f>
        <v>19871.808000000001</v>
      </c>
      <c r="W104" s="9"/>
      <c r="X104"/>
      <c r="Y104"/>
      <c r="Z104"/>
      <c r="AA104" s="8"/>
      <c r="AB104"/>
      <c r="AC104" s="8"/>
      <c r="AD104"/>
      <c r="AE104"/>
      <c r="AF104"/>
      <c r="AG104"/>
      <c r="AH104" s="8"/>
      <c r="AI104" s="8"/>
    </row>
    <row r="105" spans="1:35" s="6" customFormat="1" ht="15" x14ac:dyDescent="0.25">
      <c r="A105" s="18">
        <v>87</v>
      </c>
      <c r="B105" s="32" t="s">
        <v>501</v>
      </c>
      <c r="C105" s="16" t="s">
        <v>570</v>
      </c>
      <c r="D105" s="16" t="s">
        <v>2</v>
      </c>
      <c r="E105" s="16" t="s">
        <v>5</v>
      </c>
      <c r="F105" s="16" t="s">
        <v>92</v>
      </c>
      <c r="G105" s="15">
        <v>44927</v>
      </c>
      <c r="H105" s="15">
        <v>45107</v>
      </c>
      <c r="I105" s="14">
        <v>60320</v>
      </c>
      <c r="J105" s="14">
        <v>3546.89</v>
      </c>
      <c r="K105" s="14">
        <v>0</v>
      </c>
      <c r="L105" s="14">
        <f>+I105*2.87%</f>
        <v>1731.184</v>
      </c>
      <c r="M105" s="14">
        <f>I105*7.1%</f>
        <v>4282.7199999999993</v>
      </c>
      <c r="N105" s="14">
        <f>I105*1.15%</f>
        <v>693.68</v>
      </c>
      <c r="O105" s="14">
        <f>+I105*3.04%</f>
        <v>1833.7280000000001</v>
      </c>
      <c r="P105" s="14">
        <f>I105*7.09%</f>
        <v>4276.6880000000001</v>
      </c>
      <c r="Q105" s="14">
        <v>0</v>
      </c>
      <c r="R105" s="14">
        <f>L105+M105+N105+O105+P105</f>
        <v>12818</v>
      </c>
      <c r="S105" s="14">
        <v>0</v>
      </c>
      <c r="T105" s="14">
        <f>+L105+O105+Q105+S105+J105+K105</f>
        <v>7111.8019999999997</v>
      </c>
      <c r="U105" s="14">
        <f>+P105+N105+M105</f>
        <v>9253.0879999999997</v>
      </c>
      <c r="V105" s="14">
        <f>+I105-T105</f>
        <v>53208.198000000004</v>
      </c>
      <c r="W105" s="9"/>
      <c r="X105"/>
      <c r="Y105"/>
      <c r="Z105"/>
      <c r="AA105" s="8"/>
      <c r="AB105"/>
      <c r="AC105" s="8"/>
      <c r="AD105" s="8"/>
      <c r="AE105" s="8"/>
      <c r="AF105" s="8"/>
      <c r="AG105"/>
      <c r="AH105" s="8"/>
      <c r="AI105" s="8"/>
    </row>
    <row r="106" spans="1:35" s="6" customFormat="1" ht="15" x14ac:dyDescent="0.25">
      <c r="A106" s="18">
        <v>88</v>
      </c>
      <c r="B106" s="32" t="s">
        <v>501</v>
      </c>
      <c r="C106" s="16" t="s">
        <v>327</v>
      </c>
      <c r="D106" s="16" t="s">
        <v>2</v>
      </c>
      <c r="E106" s="16" t="s">
        <v>5</v>
      </c>
      <c r="F106" s="16" t="s">
        <v>87</v>
      </c>
      <c r="G106" s="15">
        <v>44927</v>
      </c>
      <c r="H106" s="15">
        <v>45107</v>
      </c>
      <c r="I106" s="14">
        <v>74240</v>
      </c>
      <c r="J106" s="14">
        <v>0</v>
      </c>
      <c r="K106" s="14">
        <v>0</v>
      </c>
      <c r="L106" s="14">
        <f>+I106*2.87%</f>
        <v>2130.6880000000001</v>
      </c>
      <c r="M106" s="14">
        <f>I106*7.1%</f>
        <v>5271.04</v>
      </c>
      <c r="N106" s="14">
        <f>I106*1.15%</f>
        <v>853.76</v>
      </c>
      <c r="O106" s="14">
        <f>+I106*3.04%</f>
        <v>2256.8960000000002</v>
      </c>
      <c r="P106" s="14">
        <f>I106*7.09%</f>
        <v>5263.616</v>
      </c>
      <c r="Q106" s="14">
        <v>0</v>
      </c>
      <c r="R106" s="14">
        <f>L106+M106+N106+O106+P106</f>
        <v>15776</v>
      </c>
      <c r="S106" s="14">
        <v>0</v>
      </c>
      <c r="T106" s="14">
        <f>+L106+O106+Q106+S106+J106+K106</f>
        <v>4387.5840000000007</v>
      </c>
      <c r="U106" s="14">
        <f>+P106+N106+M106</f>
        <v>11388.416000000001</v>
      </c>
      <c r="V106" s="14">
        <f>+I106-T106</f>
        <v>69852.415999999997</v>
      </c>
      <c r="W106" s="9"/>
      <c r="X106"/>
      <c r="Y106"/>
      <c r="Z106"/>
      <c r="AA106" s="8"/>
      <c r="AB106"/>
      <c r="AC106" s="8"/>
      <c r="AD106" s="8"/>
      <c r="AE106"/>
      <c r="AF106" s="8"/>
      <c r="AG106"/>
      <c r="AH106" s="8"/>
      <c r="AI106" s="8"/>
    </row>
    <row r="107" spans="1:35" s="6" customFormat="1" ht="15" x14ac:dyDescent="0.25">
      <c r="A107" s="18">
        <v>89</v>
      </c>
      <c r="B107" s="32" t="s">
        <v>501</v>
      </c>
      <c r="C107" s="16" t="s">
        <v>569</v>
      </c>
      <c r="D107" s="16" t="s">
        <v>2</v>
      </c>
      <c r="E107" s="16" t="s">
        <v>5</v>
      </c>
      <c r="F107" s="16" t="s">
        <v>87</v>
      </c>
      <c r="G107" s="15">
        <v>44927</v>
      </c>
      <c r="H107" s="15">
        <v>45107</v>
      </c>
      <c r="I107" s="14">
        <v>34800</v>
      </c>
      <c r="J107" s="14">
        <v>0</v>
      </c>
      <c r="K107" s="14">
        <v>0</v>
      </c>
      <c r="L107" s="14">
        <f>+I107*2.87%</f>
        <v>998.76</v>
      </c>
      <c r="M107" s="14">
        <f>I107*7.1%</f>
        <v>2470.7999999999997</v>
      </c>
      <c r="N107" s="14">
        <f>I107*1.15%</f>
        <v>400.2</v>
      </c>
      <c r="O107" s="14">
        <f>+I107*3.04%</f>
        <v>1057.92</v>
      </c>
      <c r="P107" s="14">
        <f>I107*7.09%</f>
        <v>2467.3200000000002</v>
      </c>
      <c r="Q107" s="14">
        <v>0</v>
      </c>
      <c r="R107" s="14">
        <f>L107+M107+N107+O107+P107</f>
        <v>7395</v>
      </c>
      <c r="S107" s="14">
        <v>0</v>
      </c>
      <c r="T107" s="14">
        <f>+L107+O107+Q107+S107+J107+K107</f>
        <v>2056.6800000000003</v>
      </c>
      <c r="U107" s="14">
        <f>+P107+N107+M107</f>
        <v>5338.32</v>
      </c>
      <c r="V107" s="14">
        <f>+I107-T107</f>
        <v>32743.32</v>
      </c>
      <c r="W107" s="9"/>
      <c r="X107"/>
      <c r="Y107"/>
      <c r="Z107"/>
      <c r="AA107" s="8"/>
      <c r="AB107"/>
      <c r="AC107" s="8"/>
      <c r="AD107"/>
      <c r="AE107"/>
      <c r="AF107" s="8"/>
      <c r="AG107"/>
      <c r="AH107" s="8"/>
      <c r="AI107" s="8"/>
    </row>
    <row r="108" spans="1:35" s="6" customFormat="1" ht="15" x14ac:dyDescent="0.25">
      <c r="A108" s="18">
        <v>90</v>
      </c>
      <c r="B108" s="32" t="s">
        <v>501</v>
      </c>
      <c r="C108" s="16" t="s">
        <v>568</v>
      </c>
      <c r="D108" s="16" t="s">
        <v>2</v>
      </c>
      <c r="E108" s="16" t="s">
        <v>5</v>
      </c>
      <c r="F108" s="16" t="s">
        <v>87</v>
      </c>
      <c r="G108" s="15">
        <v>44927</v>
      </c>
      <c r="H108" s="15">
        <v>45107</v>
      </c>
      <c r="I108" s="14">
        <v>58000</v>
      </c>
      <c r="J108" s="14">
        <v>3110.32</v>
      </c>
      <c r="K108" s="14">
        <v>0</v>
      </c>
      <c r="L108" s="14">
        <f>+I108*2.87%</f>
        <v>1664.6</v>
      </c>
      <c r="M108" s="14">
        <f>I108*7.1%</f>
        <v>4118</v>
      </c>
      <c r="N108" s="14">
        <f>I108*1.15%</f>
        <v>667</v>
      </c>
      <c r="O108" s="14">
        <f>+I108*3.04%</f>
        <v>1763.2</v>
      </c>
      <c r="P108" s="14">
        <f>I108*7.09%</f>
        <v>4112.2</v>
      </c>
      <c r="Q108" s="14">
        <v>0</v>
      </c>
      <c r="R108" s="14">
        <f>L108+M108+N108+O108+P108</f>
        <v>12325</v>
      </c>
      <c r="S108" s="14">
        <v>0</v>
      </c>
      <c r="T108" s="14">
        <f>+L108+O108+Q108+S108+J108+K108</f>
        <v>6538.1200000000008</v>
      </c>
      <c r="U108" s="14">
        <f>+P108+N108+M108</f>
        <v>8897.2000000000007</v>
      </c>
      <c r="V108" s="14">
        <f>+I108-T108</f>
        <v>51461.88</v>
      </c>
      <c r="W108" s="9"/>
      <c r="X108"/>
      <c r="Y108"/>
      <c r="Z108"/>
      <c r="AA108" s="8"/>
      <c r="AB108"/>
      <c r="AC108" s="8"/>
      <c r="AD108" s="8"/>
      <c r="AE108" s="8"/>
      <c r="AF108" s="8"/>
      <c r="AG108"/>
      <c r="AH108" s="8"/>
      <c r="AI108" s="8"/>
    </row>
    <row r="109" spans="1:35" s="6" customFormat="1" ht="15" x14ac:dyDescent="0.25">
      <c r="A109" s="18">
        <v>91</v>
      </c>
      <c r="B109" s="32" t="s">
        <v>501</v>
      </c>
      <c r="C109" s="16" t="s">
        <v>567</v>
      </c>
      <c r="D109" s="16" t="s">
        <v>2</v>
      </c>
      <c r="E109" s="16" t="s">
        <v>5</v>
      </c>
      <c r="F109" s="16" t="s">
        <v>92</v>
      </c>
      <c r="G109" s="15">
        <v>44927</v>
      </c>
      <c r="H109" s="15">
        <v>45107</v>
      </c>
      <c r="I109" s="14">
        <v>21120</v>
      </c>
      <c r="J109" s="14">
        <v>0</v>
      </c>
      <c r="K109" s="14">
        <v>0</v>
      </c>
      <c r="L109" s="14">
        <f>+I109*2.87%</f>
        <v>606.14400000000001</v>
      </c>
      <c r="M109" s="14">
        <f>I109*7.1%</f>
        <v>1499.5199999999998</v>
      </c>
      <c r="N109" s="14">
        <f>I109*1.15%</f>
        <v>242.88</v>
      </c>
      <c r="O109" s="14">
        <f>+I109*3.04%</f>
        <v>642.048</v>
      </c>
      <c r="P109" s="14">
        <f>I109*7.09%</f>
        <v>1497.4080000000001</v>
      </c>
      <c r="Q109" s="14">
        <v>0</v>
      </c>
      <c r="R109" s="14">
        <f>L109+M109+N109+O109+P109</f>
        <v>4488</v>
      </c>
      <c r="S109" s="14">
        <v>0</v>
      </c>
      <c r="T109" s="14">
        <f>+L109+O109+Q109+S109+J109+K109</f>
        <v>1248.192</v>
      </c>
      <c r="U109" s="14">
        <f>+P109+N109+M109</f>
        <v>3239.808</v>
      </c>
      <c r="V109" s="14">
        <f>+I109-T109</f>
        <v>19871.808000000001</v>
      </c>
      <c r="W109" s="9"/>
      <c r="X109"/>
      <c r="Y109"/>
      <c r="Z109"/>
      <c r="AA109" s="8"/>
      <c r="AB109"/>
      <c r="AC109" s="8"/>
      <c r="AD109"/>
      <c r="AE109"/>
      <c r="AF109"/>
      <c r="AG109"/>
      <c r="AH109" s="8"/>
      <c r="AI109" s="8"/>
    </row>
    <row r="110" spans="1:35" s="6" customFormat="1" ht="15" x14ac:dyDescent="0.25">
      <c r="A110" s="18">
        <v>92</v>
      </c>
      <c r="B110" s="32" t="s">
        <v>501</v>
      </c>
      <c r="C110" s="16" t="s">
        <v>566</v>
      </c>
      <c r="D110" s="16" t="s">
        <v>2</v>
      </c>
      <c r="E110" s="16" t="s">
        <v>5</v>
      </c>
      <c r="F110" s="16" t="s">
        <v>92</v>
      </c>
      <c r="G110" s="15">
        <v>44927</v>
      </c>
      <c r="H110" s="15">
        <v>45107</v>
      </c>
      <c r="I110" s="14">
        <v>97440</v>
      </c>
      <c r="J110" s="14">
        <v>11503.19</v>
      </c>
      <c r="K110" s="14">
        <v>0</v>
      </c>
      <c r="L110" s="14">
        <f>+I110*2.87%</f>
        <v>2796.5279999999998</v>
      </c>
      <c r="M110" s="14">
        <f>I110*7.1%</f>
        <v>6918.24</v>
      </c>
      <c r="N110" s="14">
        <f>I110*1.15%</f>
        <v>1120.56</v>
      </c>
      <c r="O110" s="14">
        <f>+I110*3.04%</f>
        <v>2962.1759999999999</v>
      </c>
      <c r="P110" s="14">
        <f>I110*7.09%</f>
        <v>6908.4960000000001</v>
      </c>
      <c r="Q110" s="14">
        <v>0</v>
      </c>
      <c r="R110" s="14">
        <f>L110+M110+N110+O110+P110</f>
        <v>20706</v>
      </c>
      <c r="S110" s="14">
        <v>0</v>
      </c>
      <c r="T110" s="14">
        <f>+L110+O110+Q110+S110+J110+K110</f>
        <v>17261.894</v>
      </c>
      <c r="U110" s="14">
        <f>+P110+N110+M110</f>
        <v>14947.296</v>
      </c>
      <c r="V110" s="14">
        <f>+I110-T110</f>
        <v>80178.106</v>
      </c>
      <c r="W110" s="9"/>
      <c r="X110"/>
      <c r="Y110"/>
      <c r="Z110"/>
      <c r="AA110" s="8"/>
      <c r="AB110"/>
      <c r="AC110" s="8"/>
      <c r="AD110" s="8"/>
      <c r="AE110" s="8"/>
      <c r="AF110" s="8"/>
      <c r="AG110"/>
      <c r="AH110" s="8"/>
      <c r="AI110" s="8"/>
    </row>
    <row r="111" spans="1:35" s="6" customFormat="1" ht="15" x14ac:dyDescent="0.25">
      <c r="A111" s="18">
        <v>93</v>
      </c>
      <c r="B111" s="32" t="s">
        <v>501</v>
      </c>
      <c r="C111" s="16" t="s">
        <v>565</v>
      </c>
      <c r="D111" s="16" t="s">
        <v>2</v>
      </c>
      <c r="E111" s="16" t="s">
        <v>5</v>
      </c>
      <c r="F111" s="16" t="s">
        <v>92</v>
      </c>
      <c r="G111" s="15">
        <v>44927</v>
      </c>
      <c r="H111" s="15">
        <v>45107</v>
      </c>
      <c r="I111" s="14">
        <v>55680</v>
      </c>
      <c r="J111" s="14">
        <v>0</v>
      </c>
      <c r="K111" s="14">
        <v>0</v>
      </c>
      <c r="L111" s="14">
        <f>+I111*2.87%</f>
        <v>1598.0160000000001</v>
      </c>
      <c r="M111" s="14">
        <f>I111*7.1%</f>
        <v>3953.2799999999997</v>
      </c>
      <c r="N111" s="14">
        <f>I111*1.15%</f>
        <v>640.31999999999994</v>
      </c>
      <c r="O111" s="14">
        <f>+I111*3.04%</f>
        <v>1692.672</v>
      </c>
      <c r="P111" s="14">
        <f>I111*7.09%</f>
        <v>3947.7120000000004</v>
      </c>
      <c r="Q111" s="14">
        <v>0</v>
      </c>
      <c r="R111" s="14">
        <f>L111+M111+N111+O111+P111</f>
        <v>11832</v>
      </c>
      <c r="S111" s="14">
        <v>0</v>
      </c>
      <c r="T111" s="14">
        <f>+L111+O111+Q111+S111+J111+K111</f>
        <v>3290.6880000000001</v>
      </c>
      <c r="U111" s="14">
        <f>+P111+N111+M111</f>
        <v>8541.3119999999999</v>
      </c>
      <c r="V111" s="14">
        <f>+I111-T111</f>
        <v>52389.311999999998</v>
      </c>
      <c r="W111" s="9"/>
      <c r="X111"/>
      <c r="Y111"/>
      <c r="Z111"/>
      <c r="AA111" s="8"/>
      <c r="AB111"/>
      <c r="AC111" s="8"/>
      <c r="AD111" s="8"/>
      <c r="AE111"/>
      <c r="AF111" s="8"/>
      <c r="AG111"/>
      <c r="AH111" s="8"/>
      <c r="AI111" s="8"/>
    </row>
    <row r="112" spans="1:35" s="6" customFormat="1" ht="15" x14ac:dyDescent="0.25">
      <c r="A112" s="18">
        <v>94</v>
      </c>
      <c r="B112" s="32" t="s">
        <v>501</v>
      </c>
      <c r="C112" s="16" t="s">
        <v>334</v>
      </c>
      <c r="D112" s="16" t="s">
        <v>2</v>
      </c>
      <c r="E112" s="16" t="s">
        <v>5</v>
      </c>
      <c r="F112" s="16" t="s">
        <v>87</v>
      </c>
      <c r="G112" s="15">
        <v>44927</v>
      </c>
      <c r="H112" s="15">
        <v>45107</v>
      </c>
      <c r="I112" s="14">
        <v>83520</v>
      </c>
      <c r="J112" s="14">
        <v>0</v>
      </c>
      <c r="K112" s="14">
        <v>0</v>
      </c>
      <c r="L112" s="14">
        <f>+I112*2.87%</f>
        <v>2397.0239999999999</v>
      </c>
      <c r="M112" s="14">
        <f>I112*7.1%</f>
        <v>5929.9199999999992</v>
      </c>
      <c r="N112" s="14">
        <f>I112*1.15%</f>
        <v>960.48</v>
      </c>
      <c r="O112" s="14">
        <f>+I112*3.04%</f>
        <v>2539.0079999999998</v>
      </c>
      <c r="P112" s="14">
        <f>I112*7.09%</f>
        <v>5921.5680000000002</v>
      </c>
      <c r="Q112" s="14">
        <v>0</v>
      </c>
      <c r="R112" s="14">
        <f>L112+M112+N112+O112+P112</f>
        <v>17748</v>
      </c>
      <c r="S112" s="14">
        <v>10054.61</v>
      </c>
      <c r="T112" s="14">
        <f>+L112+O112+Q112+S112+J112+K112</f>
        <v>14990.642</v>
      </c>
      <c r="U112" s="14">
        <f>+P112+N112+M112</f>
        <v>12811.968000000001</v>
      </c>
      <c r="V112" s="14">
        <f>+I112-T112</f>
        <v>68529.358000000007</v>
      </c>
      <c r="W112" s="9"/>
      <c r="X112"/>
      <c r="Y112"/>
      <c r="Z112"/>
      <c r="AA112" s="8"/>
      <c r="AB112"/>
      <c r="AC112" s="8"/>
      <c r="AD112" s="8"/>
      <c r="AE112"/>
      <c r="AF112" s="8"/>
      <c r="AG112" s="8"/>
      <c r="AH112" s="8"/>
      <c r="AI112" s="8"/>
    </row>
    <row r="113" spans="1:35" s="6" customFormat="1" ht="15" x14ac:dyDescent="0.25">
      <c r="A113" s="18">
        <v>95</v>
      </c>
      <c r="B113" s="32" t="s">
        <v>501</v>
      </c>
      <c r="C113" s="16" t="s">
        <v>564</v>
      </c>
      <c r="D113" s="16" t="s">
        <v>2</v>
      </c>
      <c r="E113" s="16" t="s">
        <v>5</v>
      </c>
      <c r="F113" s="16" t="s">
        <v>87</v>
      </c>
      <c r="G113" s="15">
        <v>44927</v>
      </c>
      <c r="H113" s="15">
        <v>45107</v>
      </c>
      <c r="I113" s="14">
        <v>83520</v>
      </c>
      <c r="J113" s="14">
        <v>8228.86</v>
      </c>
      <c r="K113" s="14">
        <v>0</v>
      </c>
      <c r="L113" s="14">
        <f>+I113*2.87%</f>
        <v>2397.0239999999999</v>
      </c>
      <c r="M113" s="14">
        <f>I113*7.1%</f>
        <v>5929.9199999999992</v>
      </c>
      <c r="N113" s="14">
        <f>I113*1.15%</f>
        <v>960.48</v>
      </c>
      <c r="O113" s="14">
        <f>+I113*3.04%</f>
        <v>2539.0079999999998</v>
      </c>
      <c r="P113" s="14">
        <f>I113*7.09%</f>
        <v>5921.5680000000002</v>
      </c>
      <c r="Q113" s="14">
        <v>0</v>
      </c>
      <c r="R113" s="14">
        <f>L113+M113+N113+O113+P113</f>
        <v>17748</v>
      </c>
      <c r="S113" s="14">
        <v>0</v>
      </c>
      <c r="T113" s="14">
        <f>+L113+O113+Q113+S113+J113+K113</f>
        <v>13164.892</v>
      </c>
      <c r="U113" s="14">
        <f>+P113+N113+M113</f>
        <v>12811.968000000001</v>
      </c>
      <c r="V113" s="14">
        <f>+I113-T113</f>
        <v>70355.108000000007</v>
      </c>
      <c r="W113" s="9"/>
      <c r="X113"/>
      <c r="Y113"/>
      <c r="Z113"/>
      <c r="AA113" s="8"/>
      <c r="AB113"/>
      <c r="AC113" s="8"/>
      <c r="AD113" s="8"/>
      <c r="AE113" s="8"/>
      <c r="AF113" s="8"/>
      <c r="AG113"/>
      <c r="AH113" s="8"/>
      <c r="AI113" s="8"/>
    </row>
    <row r="114" spans="1:35" s="6" customFormat="1" ht="15" x14ac:dyDescent="0.25">
      <c r="A114" s="18">
        <v>96</v>
      </c>
      <c r="B114" s="32" t="s">
        <v>501</v>
      </c>
      <c r="C114" s="16" t="s">
        <v>563</v>
      </c>
      <c r="D114" s="16" t="s">
        <v>2</v>
      </c>
      <c r="E114" s="16" t="s">
        <v>5</v>
      </c>
      <c r="F114" s="16" t="s">
        <v>92</v>
      </c>
      <c r="G114" s="15">
        <v>44927</v>
      </c>
      <c r="H114" s="15">
        <v>45107</v>
      </c>
      <c r="I114" s="14">
        <v>55680</v>
      </c>
      <c r="J114" s="14">
        <v>0</v>
      </c>
      <c r="K114" s="14">
        <v>0</v>
      </c>
      <c r="L114" s="14">
        <f>+I114*2.87%</f>
        <v>1598.0160000000001</v>
      </c>
      <c r="M114" s="14">
        <f>I114*7.1%</f>
        <v>3953.2799999999997</v>
      </c>
      <c r="N114" s="14">
        <f>I114*1.15%</f>
        <v>640.31999999999994</v>
      </c>
      <c r="O114" s="14">
        <f>+I114*3.04%</f>
        <v>1692.672</v>
      </c>
      <c r="P114" s="14">
        <f>I114*7.09%</f>
        <v>3947.7120000000004</v>
      </c>
      <c r="Q114" s="14">
        <v>0</v>
      </c>
      <c r="R114" s="14">
        <f>L114+M114+N114+O114+P114</f>
        <v>11832</v>
      </c>
      <c r="S114" s="14">
        <v>22238.880000000001</v>
      </c>
      <c r="T114" s="14">
        <f>+L114+O114+Q114+S114+J114+K114</f>
        <v>25529.567999999999</v>
      </c>
      <c r="U114" s="14">
        <f>+P114+N114+M114</f>
        <v>8541.3119999999999</v>
      </c>
      <c r="V114" s="14">
        <f>+I114-T114</f>
        <v>30150.432000000001</v>
      </c>
      <c r="W114" s="9"/>
      <c r="X114"/>
      <c r="Y114"/>
      <c r="Z114"/>
      <c r="AA114" s="8"/>
      <c r="AB114"/>
      <c r="AC114" s="8"/>
      <c r="AD114" s="8"/>
      <c r="AE114"/>
      <c r="AF114" s="8"/>
      <c r="AG114" s="8"/>
      <c r="AH114" s="8"/>
      <c r="AI114" s="8"/>
    </row>
    <row r="115" spans="1:35" s="6" customFormat="1" ht="15" x14ac:dyDescent="0.25">
      <c r="A115" s="18">
        <v>97</v>
      </c>
      <c r="B115" s="32" t="s">
        <v>501</v>
      </c>
      <c r="C115" s="16" t="s">
        <v>562</v>
      </c>
      <c r="D115" s="16" t="s">
        <v>2</v>
      </c>
      <c r="E115" s="16" t="s">
        <v>5</v>
      </c>
      <c r="F115" s="16" t="s">
        <v>87</v>
      </c>
      <c r="G115" s="15">
        <v>44927</v>
      </c>
      <c r="H115" s="15">
        <v>45107</v>
      </c>
      <c r="I115" s="14">
        <v>90480</v>
      </c>
      <c r="J115" s="14">
        <v>9866.0300000000007</v>
      </c>
      <c r="K115" s="14">
        <v>0</v>
      </c>
      <c r="L115" s="14">
        <f>+I115*2.87%</f>
        <v>2596.7759999999998</v>
      </c>
      <c r="M115" s="14">
        <f>I115*7.1%</f>
        <v>6424.079999999999</v>
      </c>
      <c r="N115" s="14">
        <f>I115*1.15%</f>
        <v>1040.52</v>
      </c>
      <c r="O115" s="14">
        <f>+I115*3.04%</f>
        <v>2750.5920000000001</v>
      </c>
      <c r="P115" s="14">
        <f>I115*7.09%</f>
        <v>6415.0320000000002</v>
      </c>
      <c r="Q115" s="14">
        <v>0</v>
      </c>
      <c r="R115" s="14">
        <f>L115+M115+N115+O115+P115</f>
        <v>19227</v>
      </c>
      <c r="S115" s="14">
        <v>0</v>
      </c>
      <c r="T115" s="14">
        <f>+L115+O115+Q115+S115+J115+K115</f>
        <v>15213.398000000001</v>
      </c>
      <c r="U115" s="14">
        <f>+P115+N115+M115</f>
        <v>13879.631999999998</v>
      </c>
      <c r="V115" s="14">
        <f>+I115-T115</f>
        <v>75266.601999999999</v>
      </c>
      <c r="W115" s="9"/>
      <c r="X115"/>
      <c r="Y115"/>
      <c r="Z115"/>
      <c r="AA115" s="8"/>
      <c r="AB115"/>
      <c r="AC115" s="8"/>
      <c r="AD115" s="8"/>
      <c r="AE115" s="8"/>
      <c r="AF115" s="8"/>
      <c r="AG115"/>
      <c r="AH115" s="8"/>
      <c r="AI115" s="8"/>
    </row>
    <row r="116" spans="1:35" s="6" customFormat="1" ht="15" x14ac:dyDescent="0.25">
      <c r="A116" s="18">
        <v>98</v>
      </c>
      <c r="B116" s="32" t="s">
        <v>501</v>
      </c>
      <c r="C116" s="16" t="s">
        <v>561</v>
      </c>
      <c r="D116" s="16" t="s">
        <v>2</v>
      </c>
      <c r="E116" s="16" t="s">
        <v>5</v>
      </c>
      <c r="F116" s="16" t="s">
        <v>92</v>
      </c>
      <c r="G116" s="15">
        <v>44927</v>
      </c>
      <c r="H116" s="15">
        <v>45107</v>
      </c>
      <c r="I116" s="14">
        <v>72000</v>
      </c>
      <c r="J116" s="14">
        <v>5744.84</v>
      </c>
      <c r="K116" s="14">
        <v>0</v>
      </c>
      <c r="L116" s="14">
        <f>+I116*2.87%</f>
        <v>2066.4</v>
      </c>
      <c r="M116" s="14">
        <f>I116*7.1%</f>
        <v>5111.9999999999991</v>
      </c>
      <c r="N116" s="14">
        <f>I116*1.15%</f>
        <v>828</v>
      </c>
      <c r="O116" s="14">
        <f>+I116*3.04%</f>
        <v>2188.8000000000002</v>
      </c>
      <c r="P116" s="14">
        <f>I116*7.09%</f>
        <v>5104.8</v>
      </c>
      <c r="Q116" s="14">
        <v>0</v>
      </c>
      <c r="R116" s="14">
        <f>L116+M116+N116+O116+P116</f>
        <v>15300</v>
      </c>
      <c r="S116" s="14">
        <v>0</v>
      </c>
      <c r="T116" s="14">
        <f>+L116+O116+Q116+S116+J116+K116</f>
        <v>10000.040000000001</v>
      </c>
      <c r="U116" s="14">
        <f>+P116+N116+M116</f>
        <v>11044.8</v>
      </c>
      <c r="V116" s="14">
        <f>+I116-T116</f>
        <v>61999.96</v>
      </c>
      <c r="W116" s="9"/>
      <c r="X116"/>
      <c r="Y116"/>
      <c r="Z116"/>
      <c r="AA116" s="8"/>
      <c r="AB116"/>
      <c r="AC116" s="8"/>
      <c r="AD116" s="8"/>
      <c r="AE116" s="8"/>
      <c r="AF116" s="8"/>
      <c r="AG116"/>
      <c r="AH116" s="8"/>
      <c r="AI116" s="8"/>
    </row>
    <row r="117" spans="1:35" s="6" customFormat="1" ht="15" x14ac:dyDescent="0.25">
      <c r="A117" s="18">
        <v>99</v>
      </c>
      <c r="B117" s="32" t="s">
        <v>501</v>
      </c>
      <c r="C117" s="16" t="s">
        <v>560</v>
      </c>
      <c r="D117" s="16" t="s">
        <v>2</v>
      </c>
      <c r="E117" s="16" t="s">
        <v>5</v>
      </c>
      <c r="F117" s="16" t="s">
        <v>87</v>
      </c>
      <c r="G117" s="15">
        <v>44927</v>
      </c>
      <c r="H117" s="15">
        <v>45107</v>
      </c>
      <c r="I117" s="14">
        <v>43200</v>
      </c>
      <c r="J117" s="14">
        <v>894.28</v>
      </c>
      <c r="K117" s="14">
        <v>0</v>
      </c>
      <c r="L117" s="14">
        <f>+I117*2.87%</f>
        <v>1239.8399999999999</v>
      </c>
      <c r="M117" s="14">
        <f>I117*7.1%</f>
        <v>3067.2</v>
      </c>
      <c r="N117" s="14">
        <f>I117*1.15%</f>
        <v>496.8</v>
      </c>
      <c r="O117" s="14">
        <f>+I117*3.04%</f>
        <v>1313.28</v>
      </c>
      <c r="P117" s="14">
        <f>I117*7.09%</f>
        <v>3062.88</v>
      </c>
      <c r="Q117" s="14">
        <v>0</v>
      </c>
      <c r="R117" s="14">
        <f>L117+M117+N117+O117+P117</f>
        <v>9180</v>
      </c>
      <c r="S117" s="14">
        <v>0</v>
      </c>
      <c r="T117" s="14">
        <f>+L117+O117+Q117+S117+J117+K117</f>
        <v>3447.3999999999996</v>
      </c>
      <c r="U117" s="14">
        <f>+P117+N117+M117</f>
        <v>6626.88</v>
      </c>
      <c r="V117" s="14">
        <f>+I117-T117</f>
        <v>39752.6</v>
      </c>
      <c r="W117" s="9"/>
      <c r="X117"/>
      <c r="Y117"/>
      <c r="Z117"/>
      <c r="AA117" s="8"/>
      <c r="AB117"/>
      <c r="AC117" s="8"/>
      <c r="AD117" s="8"/>
      <c r="AE117"/>
      <c r="AF117" s="8"/>
      <c r="AG117"/>
      <c r="AH117" s="8"/>
      <c r="AI117" s="8"/>
    </row>
    <row r="118" spans="1:35" s="6" customFormat="1" ht="15" x14ac:dyDescent="0.25">
      <c r="A118" s="18">
        <v>100</v>
      </c>
      <c r="B118" s="32" t="s">
        <v>501</v>
      </c>
      <c r="C118" s="16" t="s">
        <v>559</v>
      </c>
      <c r="D118" s="16" t="s">
        <v>2</v>
      </c>
      <c r="E118" s="16" t="s">
        <v>5</v>
      </c>
      <c r="F118" s="16" t="s">
        <v>87</v>
      </c>
      <c r="G118" s="15">
        <v>44927</v>
      </c>
      <c r="H118" s="15">
        <v>45107</v>
      </c>
      <c r="I118" s="14">
        <v>51040</v>
      </c>
      <c r="J118" s="14">
        <v>2000.78</v>
      </c>
      <c r="K118" s="14">
        <v>0</v>
      </c>
      <c r="L118" s="14">
        <f>+I118*2.87%</f>
        <v>1464.848</v>
      </c>
      <c r="M118" s="14">
        <f>I118*7.1%</f>
        <v>3623.8399999999997</v>
      </c>
      <c r="N118" s="14">
        <f>I118*1.15%</f>
        <v>586.96</v>
      </c>
      <c r="O118" s="14">
        <f>+I118*3.04%</f>
        <v>1551.616</v>
      </c>
      <c r="P118" s="14">
        <f>I118*7.09%</f>
        <v>3618.7360000000003</v>
      </c>
      <c r="Q118" s="14">
        <v>0</v>
      </c>
      <c r="R118" s="14">
        <f>L118+M118+N118+O118+P118</f>
        <v>10846</v>
      </c>
      <c r="S118" s="14">
        <v>0</v>
      </c>
      <c r="T118" s="14">
        <f>+L118+O118+Q118+S118+J118+K118</f>
        <v>5017.2439999999997</v>
      </c>
      <c r="U118" s="14">
        <f>+P118+N118+M118</f>
        <v>7829.5360000000001</v>
      </c>
      <c r="V118" s="14">
        <f>+I118-T118</f>
        <v>46022.756000000001</v>
      </c>
      <c r="W118" s="9"/>
      <c r="X118"/>
      <c r="Y118"/>
      <c r="Z118"/>
      <c r="AA118" s="8"/>
      <c r="AB118"/>
      <c r="AC118" s="8"/>
      <c r="AD118" s="8"/>
      <c r="AE118" s="8"/>
      <c r="AF118" s="8"/>
      <c r="AG118"/>
      <c r="AH118" s="8"/>
      <c r="AI118" s="8"/>
    </row>
    <row r="119" spans="1:35" s="6" customFormat="1" ht="15" x14ac:dyDescent="0.25">
      <c r="A119" s="18">
        <v>101</v>
      </c>
      <c r="B119" s="32" t="s">
        <v>501</v>
      </c>
      <c r="C119" s="16" t="s">
        <v>558</v>
      </c>
      <c r="D119" s="16" t="s">
        <v>2</v>
      </c>
      <c r="E119" s="16" t="s">
        <v>5</v>
      </c>
      <c r="F119" s="16" t="s">
        <v>87</v>
      </c>
      <c r="G119" s="15">
        <v>44927</v>
      </c>
      <c r="H119" s="15">
        <v>45107</v>
      </c>
      <c r="I119" s="14">
        <v>113400</v>
      </c>
      <c r="J119" s="14">
        <v>24288.27</v>
      </c>
      <c r="K119" s="14">
        <v>0</v>
      </c>
      <c r="L119" s="14">
        <f>+I119*2.87%</f>
        <v>3254.58</v>
      </c>
      <c r="M119" s="14">
        <f>I119*7.1%</f>
        <v>8051.4</v>
      </c>
      <c r="N119" s="14">
        <f>I119*1.15%</f>
        <v>1304.0999999999999</v>
      </c>
      <c r="O119" s="14">
        <f>+I119*3.04%</f>
        <v>3447.36</v>
      </c>
      <c r="P119" s="14">
        <f>I119*7.09%</f>
        <v>8040.06</v>
      </c>
      <c r="Q119" s="14">
        <v>0</v>
      </c>
      <c r="R119" s="14">
        <f>L119+M119+N119+O119+P119</f>
        <v>24097.5</v>
      </c>
      <c r="S119" s="14">
        <v>1512.45</v>
      </c>
      <c r="T119" s="14">
        <f>+L119+O119+Q119+S119+J119+K119</f>
        <v>32502.660000000003</v>
      </c>
      <c r="U119" s="14">
        <f>+P119+N119+M119</f>
        <v>17395.559999999998</v>
      </c>
      <c r="V119" s="14">
        <f>+I119-T119</f>
        <v>80897.34</v>
      </c>
      <c r="W119" s="9"/>
      <c r="X119"/>
      <c r="Y119"/>
      <c r="Z119"/>
      <c r="AA119" s="8"/>
      <c r="AB119"/>
      <c r="AC119" s="8"/>
      <c r="AD119" s="8"/>
      <c r="AE119" s="8"/>
      <c r="AF119" s="8"/>
      <c r="AG119" s="8"/>
      <c r="AH119" s="8"/>
      <c r="AI119" s="8"/>
    </row>
    <row r="120" spans="1:35" s="6" customFormat="1" ht="15" x14ac:dyDescent="0.25">
      <c r="A120" s="18">
        <v>102</v>
      </c>
      <c r="B120" s="32" t="s">
        <v>501</v>
      </c>
      <c r="C120" s="16" t="s">
        <v>557</v>
      </c>
      <c r="D120" s="16" t="s">
        <v>2</v>
      </c>
      <c r="E120" s="16" t="s">
        <v>5</v>
      </c>
      <c r="F120" s="16" t="s">
        <v>87</v>
      </c>
      <c r="G120" s="15">
        <v>44927</v>
      </c>
      <c r="H120" s="15">
        <v>45107</v>
      </c>
      <c r="I120" s="14">
        <v>52800</v>
      </c>
      <c r="J120" s="14">
        <v>1795.44</v>
      </c>
      <c r="K120" s="14">
        <v>0</v>
      </c>
      <c r="L120" s="14">
        <f>+I120*2.87%</f>
        <v>1515.36</v>
      </c>
      <c r="M120" s="14">
        <f>I120*7.1%</f>
        <v>3748.7999999999997</v>
      </c>
      <c r="N120" s="14">
        <f>I120*1.15%</f>
        <v>607.20000000000005</v>
      </c>
      <c r="O120" s="14">
        <f>+I120*3.04%</f>
        <v>1605.12</v>
      </c>
      <c r="P120" s="14">
        <f>I120*7.09%</f>
        <v>3743.5200000000004</v>
      </c>
      <c r="Q120" s="14">
        <v>0</v>
      </c>
      <c r="R120" s="14">
        <f>L120+M120+N120+O120+P120</f>
        <v>11220</v>
      </c>
      <c r="S120" s="14">
        <v>3024.9</v>
      </c>
      <c r="T120" s="14">
        <f>+L120+O120+Q120+S120+J120+K120</f>
        <v>7940.82</v>
      </c>
      <c r="U120" s="14">
        <f>+P120+N120+M120</f>
        <v>8099.52</v>
      </c>
      <c r="V120" s="14">
        <f>+I120-T120</f>
        <v>44859.18</v>
      </c>
      <c r="W120" s="9"/>
      <c r="X120"/>
      <c r="Y120"/>
      <c r="Z120"/>
      <c r="AA120" s="8"/>
      <c r="AB120"/>
      <c r="AC120" s="8"/>
      <c r="AD120" s="8"/>
      <c r="AE120" s="8"/>
      <c r="AF120" s="8"/>
      <c r="AG120" s="8"/>
      <c r="AH120" s="8"/>
      <c r="AI120" s="8"/>
    </row>
    <row r="121" spans="1:35" s="6" customFormat="1" ht="15" x14ac:dyDescent="0.25">
      <c r="A121" s="18">
        <v>103</v>
      </c>
      <c r="B121" s="32" t="s">
        <v>501</v>
      </c>
      <c r="C121" s="16" t="s">
        <v>556</v>
      </c>
      <c r="D121" s="16" t="s">
        <v>2</v>
      </c>
      <c r="E121" s="16" t="s">
        <v>5</v>
      </c>
      <c r="F121" s="16" t="s">
        <v>92</v>
      </c>
      <c r="G121" s="15">
        <v>44927</v>
      </c>
      <c r="H121" s="15">
        <v>45107</v>
      </c>
      <c r="I121" s="14">
        <v>43200</v>
      </c>
      <c r="J121" s="14">
        <v>894.28</v>
      </c>
      <c r="K121" s="14">
        <v>0</v>
      </c>
      <c r="L121" s="14">
        <f>+I121*2.87%</f>
        <v>1239.8399999999999</v>
      </c>
      <c r="M121" s="14">
        <f>I121*7.1%</f>
        <v>3067.2</v>
      </c>
      <c r="N121" s="14">
        <f>I121*1.15%</f>
        <v>496.8</v>
      </c>
      <c r="O121" s="14">
        <f>+I121*3.04%</f>
        <v>1313.28</v>
      </c>
      <c r="P121" s="14">
        <f>I121*7.09%</f>
        <v>3062.88</v>
      </c>
      <c r="Q121" s="14">
        <v>0</v>
      </c>
      <c r="R121" s="14">
        <f>L121+M121+N121+O121+P121</f>
        <v>9180</v>
      </c>
      <c r="S121" s="14">
        <v>0</v>
      </c>
      <c r="T121" s="14">
        <f>+L121+O121+Q121+S121+J121+K121</f>
        <v>3447.3999999999996</v>
      </c>
      <c r="U121" s="14">
        <f>+P121+N121+M121</f>
        <v>6626.88</v>
      </c>
      <c r="V121" s="14">
        <f>+I121-T121</f>
        <v>39752.6</v>
      </c>
      <c r="W121" s="9"/>
      <c r="X121"/>
      <c r="Y121"/>
      <c r="Z121"/>
      <c r="AA121" s="8"/>
      <c r="AB121"/>
      <c r="AC121" s="8"/>
      <c r="AD121" s="8"/>
      <c r="AE121"/>
      <c r="AF121" s="8"/>
      <c r="AG121"/>
      <c r="AH121" s="8"/>
      <c r="AI121" s="8"/>
    </row>
    <row r="122" spans="1:35" s="6" customFormat="1" ht="15" x14ac:dyDescent="0.25">
      <c r="A122" s="18">
        <v>104</v>
      </c>
      <c r="B122" s="32" t="s">
        <v>501</v>
      </c>
      <c r="C122" s="16" t="s">
        <v>555</v>
      </c>
      <c r="D122" s="16" t="s">
        <v>2</v>
      </c>
      <c r="E122" s="16" t="s">
        <v>5</v>
      </c>
      <c r="F122" s="16" t="s">
        <v>87</v>
      </c>
      <c r="G122" s="15">
        <v>44927</v>
      </c>
      <c r="H122" s="15">
        <v>45107</v>
      </c>
      <c r="I122" s="14">
        <v>41760</v>
      </c>
      <c r="J122" s="14">
        <v>0</v>
      </c>
      <c r="K122" s="14">
        <v>0</v>
      </c>
      <c r="L122" s="14">
        <f>+I122*2.87%</f>
        <v>1198.5119999999999</v>
      </c>
      <c r="M122" s="14">
        <f>I122*7.1%</f>
        <v>2964.9599999999996</v>
      </c>
      <c r="N122" s="14">
        <f>I122*1.15%</f>
        <v>480.24</v>
      </c>
      <c r="O122" s="14">
        <f>+I122*3.04%</f>
        <v>1269.5039999999999</v>
      </c>
      <c r="P122" s="14">
        <f>I122*7.09%</f>
        <v>2960.7840000000001</v>
      </c>
      <c r="Q122" s="14">
        <v>0</v>
      </c>
      <c r="R122" s="14">
        <f>L122+M122+N122+O122+P122</f>
        <v>8874</v>
      </c>
      <c r="S122" s="14">
        <v>0</v>
      </c>
      <c r="T122" s="14">
        <f>+L122+O122+Q122+S122+J122+K122</f>
        <v>2468.0159999999996</v>
      </c>
      <c r="U122" s="14">
        <f>+P122+N122+M122</f>
        <v>6405.9840000000004</v>
      </c>
      <c r="V122" s="14">
        <f>+I122-T122</f>
        <v>39291.983999999997</v>
      </c>
      <c r="W122" s="9"/>
      <c r="X122"/>
      <c r="Y122"/>
      <c r="Z122"/>
      <c r="AA122" s="8"/>
      <c r="AB122"/>
      <c r="AC122" s="8"/>
      <c r="AD122" s="8"/>
      <c r="AE122"/>
      <c r="AF122" s="8"/>
      <c r="AG122"/>
      <c r="AH122" s="8"/>
      <c r="AI122" s="8"/>
    </row>
    <row r="123" spans="1:35" s="6" customFormat="1" ht="15" x14ac:dyDescent="0.25">
      <c r="A123" s="18">
        <v>105</v>
      </c>
      <c r="B123" s="32" t="s">
        <v>501</v>
      </c>
      <c r="C123" s="16" t="s">
        <v>554</v>
      </c>
      <c r="D123" s="16" t="s">
        <v>2</v>
      </c>
      <c r="E123" s="16" t="s">
        <v>5</v>
      </c>
      <c r="F123" s="16" t="s">
        <v>87</v>
      </c>
      <c r="G123" s="15">
        <v>44927</v>
      </c>
      <c r="H123" s="15">
        <v>45107</v>
      </c>
      <c r="I123" s="14">
        <v>104400</v>
      </c>
      <c r="J123" s="14">
        <v>13140.36</v>
      </c>
      <c r="K123" s="14">
        <v>0</v>
      </c>
      <c r="L123" s="14">
        <f>+I123*2.87%</f>
        <v>2996.28</v>
      </c>
      <c r="M123" s="14">
        <f>I123*7.1%</f>
        <v>7412.4</v>
      </c>
      <c r="N123" s="14">
        <f>I123*1.15%</f>
        <v>1200.5999999999999</v>
      </c>
      <c r="O123" s="14">
        <f>+I123*3.04%</f>
        <v>3173.76</v>
      </c>
      <c r="P123" s="14">
        <f>I123*7.09%</f>
        <v>7401.96</v>
      </c>
      <c r="Q123" s="14">
        <v>0</v>
      </c>
      <c r="R123" s="14">
        <f>L123+M123+N123+O123+P123</f>
        <v>22185</v>
      </c>
      <c r="S123" s="14">
        <v>0</v>
      </c>
      <c r="T123" s="14">
        <f>+L123+O123+Q123+S123+J123+K123</f>
        <v>19310.400000000001</v>
      </c>
      <c r="U123" s="14">
        <f>+P123+N123+M123</f>
        <v>16014.96</v>
      </c>
      <c r="V123" s="14">
        <f>+I123-T123</f>
        <v>85089.600000000006</v>
      </c>
      <c r="W123" s="9"/>
      <c r="X123"/>
      <c r="Y123"/>
      <c r="Z123"/>
      <c r="AA123" s="8"/>
      <c r="AB123"/>
      <c r="AC123" s="8"/>
      <c r="AD123" s="8"/>
      <c r="AE123" s="8"/>
      <c r="AF123" s="8"/>
      <c r="AG123"/>
      <c r="AH123" s="8"/>
      <c r="AI123" s="8"/>
    </row>
    <row r="124" spans="1:35" s="6" customFormat="1" ht="15" x14ac:dyDescent="0.25">
      <c r="A124" s="18">
        <v>106</v>
      </c>
      <c r="B124" s="32" t="s">
        <v>501</v>
      </c>
      <c r="C124" s="16" t="s">
        <v>553</v>
      </c>
      <c r="D124" s="16" t="s">
        <v>2</v>
      </c>
      <c r="E124" s="16" t="s">
        <v>5</v>
      </c>
      <c r="F124" s="16" t="s">
        <v>87</v>
      </c>
      <c r="G124" s="15">
        <v>44927</v>
      </c>
      <c r="H124" s="15">
        <v>45107</v>
      </c>
      <c r="I124" s="14">
        <v>60320</v>
      </c>
      <c r="J124" s="14">
        <v>3546.89</v>
      </c>
      <c r="K124" s="14">
        <v>0</v>
      </c>
      <c r="L124" s="14">
        <f>+I124*2.87%</f>
        <v>1731.184</v>
      </c>
      <c r="M124" s="14">
        <f>I124*7.1%</f>
        <v>4282.7199999999993</v>
      </c>
      <c r="N124" s="14">
        <f>I124*1.15%</f>
        <v>693.68</v>
      </c>
      <c r="O124" s="14">
        <f>+I124*3.04%</f>
        <v>1833.7280000000001</v>
      </c>
      <c r="P124" s="14">
        <f>I124*7.09%</f>
        <v>4276.6880000000001</v>
      </c>
      <c r="Q124" s="14">
        <v>0</v>
      </c>
      <c r="R124" s="14">
        <f>L124+M124+N124+O124+P124</f>
        <v>12818</v>
      </c>
      <c r="S124" s="14">
        <v>0</v>
      </c>
      <c r="T124" s="14">
        <f>+L124+O124+Q124+S124+J124+K124</f>
        <v>7111.8019999999997</v>
      </c>
      <c r="U124" s="14">
        <f>+P124+N124+M124</f>
        <v>9253.0879999999997</v>
      </c>
      <c r="V124" s="14">
        <f>+I124-T124</f>
        <v>53208.198000000004</v>
      </c>
      <c r="W124" s="9"/>
      <c r="X124"/>
      <c r="Y124"/>
      <c r="Z124"/>
      <c r="AA124" s="8"/>
      <c r="AB124"/>
      <c r="AC124" s="8"/>
      <c r="AD124" s="8"/>
      <c r="AE124" s="8"/>
      <c r="AF124" s="8"/>
      <c r="AG124"/>
      <c r="AH124" s="8"/>
      <c r="AI124" s="8"/>
    </row>
    <row r="125" spans="1:35" s="6" customFormat="1" ht="15" x14ac:dyDescent="0.25">
      <c r="A125" s="18">
        <v>107</v>
      </c>
      <c r="B125" s="32" t="s">
        <v>501</v>
      </c>
      <c r="C125" s="16" t="s">
        <v>552</v>
      </c>
      <c r="D125" s="16" t="s">
        <v>2</v>
      </c>
      <c r="E125" s="16" t="s">
        <v>5</v>
      </c>
      <c r="F125" s="16" t="s">
        <v>87</v>
      </c>
      <c r="G125" s="15">
        <v>44927</v>
      </c>
      <c r="H125" s="15">
        <v>45107</v>
      </c>
      <c r="I125" s="14">
        <v>90480</v>
      </c>
      <c r="J125" s="14">
        <v>9866.0300000000007</v>
      </c>
      <c r="K125" s="14">
        <v>0</v>
      </c>
      <c r="L125" s="14">
        <f>+I125*2.87%</f>
        <v>2596.7759999999998</v>
      </c>
      <c r="M125" s="14">
        <f>I125*7.1%</f>
        <v>6424.079999999999</v>
      </c>
      <c r="N125" s="14">
        <f>I125*1.15%</f>
        <v>1040.52</v>
      </c>
      <c r="O125" s="14">
        <f>+I125*3.04%</f>
        <v>2750.5920000000001</v>
      </c>
      <c r="P125" s="14">
        <f>I125*7.09%</f>
        <v>6415.0320000000002</v>
      </c>
      <c r="Q125" s="14">
        <v>0</v>
      </c>
      <c r="R125" s="14">
        <f>L125+M125+N125+O125+P125</f>
        <v>19227</v>
      </c>
      <c r="S125" s="14">
        <v>2821.2</v>
      </c>
      <c r="T125" s="14">
        <f>+L125+O125+Q125+S125+J125+K125</f>
        <v>18034.598000000002</v>
      </c>
      <c r="U125" s="14">
        <f>+P125+N125+M125</f>
        <v>13879.631999999998</v>
      </c>
      <c r="V125" s="14">
        <f>+I125-T125</f>
        <v>72445.402000000002</v>
      </c>
      <c r="W125" s="9"/>
      <c r="X125"/>
      <c r="Y125"/>
      <c r="Z125"/>
      <c r="AA125" s="8"/>
      <c r="AB125"/>
      <c r="AC125" s="8"/>
      <c r="AD125" s="8"/>
      <c r="AE125" s="8"/>
      <c r="AF125" s="8"/>
      <c r="AG125" s="8"/>
      <c r="AH125" s="8"/>
      <c r="AI125" s="8"/>
    </row>
    <row r="126" spans="1:35" s="6" customFormat="1" ht="15" x14ac:dyDescent="0.25">
      <c r="A126" s="18">
        <v>108</v>
      </c>
      <c r="B126" s="32" t="s">
        <v>501</v>
      </c>
      <c r="C126" s="16" t="s">
        <v>551</v>
      </c>
      <c r="D126" s="16" t="s">
        <v>2</v>
      </c>
      <c r="E126" s="16" t="s">
        <v>5</v>
      </c>
      <c r="F126" s="16" t="s">
        <v>92</v>
      </c>
      <c r="G126" s="15">
        <v>44927</v>
      </c>
      <c r="H126" s="15">
        <v>45107</v>
      </c>
      <c r="I126" s="14">
        <v>43200</v>
      </c>
      <c r="J126" s="14">
        <v>894.28</v>
      </c>
      <c r="K126" s="14">
        <v>0</v>
      </c>
      <c r="L126" s="14">
        <f>+I126*2.87%</f>
        <v>1239.8399999999999</v>
      </c>
      <c r="M126" s="14">
        <f>I126*7.1%</f>
        <v>3067.2</v>
      </c>
      <c r="N126" s="14">
        <f>I126*1.15%</f>
        <v>496.8</v>
      </c>
      <c r="O126" s="14">
        <f>+I126*3.04%</f>
        <v>1313.28</v>
      </c>
      <c r="P126" s="14">
        <f>I126*7.09%</f>
        <v>3062.88</v>
      </c>
      <c r="Q126" s="14">
        <v>0</v>
      </c>
      <c r="R126" s="14">
        <f>L126+M126+N126+O126+P126</f>
        <v>9180</v>
      </c>
      <c r="S126" s="14">
        <v>0</v>
      </c>
      <c r="T126" s="14">
        <f>+L126+O126+Q126+S126+J126+K126</f>
        <v>3447.3999999999996</v>
      </c>
      <c r="U126" s="14">
        <f>+P126+N126+M126</f>
        <v>6626.88</v>
      </c>
      <c r="V126" s="14">
        <f>+I126-T126</f>
        <v>39752.6</v>
      </c>
      <c r="W126" s="9"/>
      <c r="X126"/>
      <c r="Y126"/>
      <c r="Z126"/>
      <c r="AA126" s="8"/>
      <c r="AB126"/>
      <c r="AC126" s="8"/>
      <c r="AD126" s="8"/>
      <c r="AE126"/>
      <c r="AF126" s="8"/>
      <c r="AG126"/>
      <c r="AH126" s="8"/>
      <c r="AI126" s="8"/>
    </row>
    <row r="127" spans="1:35" s="6" customFormat="1" ht="15" x14ac:dyDescent="0.25">
      <c r="A127" s="18">
        <v>109</v>
      </c>
      <c r="B127" s="32" t="s">
        <v>501</v>
      </c>
      <c r="C127" s="16" t="s">
        <v>550</v>
      </c>
      <c r="D127" s="16" t="s">
        <v>2</v>
      </c>
      <c r="E127" s="16" t="s">
        <v>5</v>
      </c>
      <c r="F127" s="16" t="s">
        <v>87</v>
      </c>
      <c r="G127" s="15">
        <v>44927</v>
      </c>
      <c r="H127" s="15">
        <v>45107</v>
      </c>
      <c r="I127" s="14">
        <v>67280</v>
      </c>
      <c r="J127" s="14">
        <v>4856.63</v>
      </c>
      <c r="K127" s="14">
        <v>0</v>
      </c>
      <c r="L127" s="14">
        <f>+I127*2.87%</f>
        <v>1930.9359999999999</v>
      </c>
      <c r="M127" s="14">
        <f>I127*7.1%</f>
        <v>4776.8799999999992</v>
      </c>
      <c r="N127" s="14">
        <f>I127*1.15%</f>
        <v>773.72</v>
      </c>
      <c r="O127" s="14">
        <f>+I127*3.04%</f>
        <v>2045.3119999999999</v>
      </c>
      <c r="P127" s="14">
        <f>I127*7.09%</f>
        <v>4770.152</v>
      </c>
      <c r="Q127" s="14">
        <v>0</v>
      </c>
      <c r="R127" s="14">
        <f>L127+M127+N127+O127+P127</f>
        <v>14296.999999999998</v>
      </c>
      <c r="S127" s="14">
        <v>0</v>
      </c>
      <c r="T127" s="14">
        <f>+L127+O127+Q127+S127+J127+K127</f>
        <v>8832.8780000000006</v>
      </c>
      <c r="U127" s="14">
        <f>+P127+N127+M127</f>
        <v>10320.752</v>
      </c>
      <c r="V127" s="14">
        <f>+I127-T127</f>
        <v>58447.122000000003</v>
      </c>
      <c r="W127" s="9"/>
      <c r="X127"/>
      <c r="Y127"/>
      <c r="Z127"/>
      <c r="AA127" s="8"/>
      <c r="AB127"/>
      <c r="AC127" s="8"/>
      <c r="AD127" s="8"/>
      <c r="AE127" s="8"/>
      <c r="AF127" s="8"/>
      <c r="AG127"/>
      <c r="AH127" s="8"/>
      <c r="AI127" s="8"/>
    </row>
    <row r="128" spans="1:35" s="6" customFormat="1" ht="15" x14ac:dyDescent="0.25">
      <c r="A128" s="18">
        <v>110</v>
      </c>
      <c r="B128" s="32" t="s">
        <v>501</v>
      </c>
      <c r="C128" s="16" t="s">
        <v>549</v>
      </c>
      <c r="D128" s="16" t="s">
        <v>2</v>
      </c>
      <c r="E128" s="16" t="s">
        <v>5</v>
      </c>
      <c r="F128" s="16" t="s">
        <v>87</v>
      </c>
      <c r="G128" s="15">
        <v>44927</v>
      </c>
      <c r="H128" s="15">
        <v>45107</v>
      </c>
      <c r="I128" s="14">
        <v>24000</v>
      </c>
      <c r="J128" s="14">
        <v>0</v>
      </c>
      <c r="K128" s="14">
        <v>0</v>
      </c>
      <c r="L128" s="14">
        <f>+I128*2.87%</f>
        <v>688.8</v>
      </c>
      <c r="M128" s="14">
        <f>I128*7.1%</f>
        <v>1703.9999999999998</v>
      </c>
      <c r="N128" s="14">
        <f>I128*1.15%</f>
        <v>276</v>
      </c>
      <c r="O128" s="14">
        <f>+I128*3.04%</f>
        <v>729.6</v>
      </c>
      <c r="P128" s="14">
        <f>I128*7.09%</f>
        <v>1701.6000000000001</v>
      </c>
      <c r="Q128" s="14">
        <v>0</v>
      </c>
      <c r="R128" s="14">
        <f>L128+M128+N128+O128+P128</f>
        <v>5100</v>
      </c>
      <c r="S128" s="14">
        <v>0</v>
      </c>
      <c r="T128" s="14">
        <f>+L128+O128+Q128+S128+J128+K128</f>
        <v>1418.4</v>
      </c>
      <c r="U128" s="14">
        <f>+P128+N128+M128</f>
        <v>3681.6</v>
      </c>
      <c r="V128" s="14">
        <f>+I128-T128</f>
        <v>22581.599999999999</v>
      </c>
      <c r="W128" s="9"/>
      <c r="X128"/>
      <c r="Y128"/>
      <c r="Z128"/>
      <c r="AA128" s="8"/>
      <c r="AB128"/>
      <c r="AC128" s="8"/>
      <c r="AD128"/>
      <c r="AE128"/>
      <c r="AF128"/>
      <c r="AG128"/>
      <c r="AH128" s="8"/>
      <c r="AI128" s="8"/>
    </row>
    <row r="129" spans="1:35" s="6" customFormat="1" ht="15" x14ac:dyDescent="0.25">
      <c r="A129" s="18">
        <v>111</v>
      </c>
      <c r="B129" s="32" t="s">
        <v>501</v>
      </c>
      <c r="C129" s="16" t="s">
        <v>548</v>
      </c>
      <c r="D129" s="16" t="s">
        <v>2</v>
      </c>
      <c r="E129" s="16" t="s">
        <v>5</v>
      </c>
      <c r="F129" s="16" t="s">
        <v>87</v>
      </c>
      <c r="G129" s="15">
        <v>44927</v>
      </c>
      <c r="H129" s="15">
        <v>45107</v>
      </c>
      <c r="I129" s="14">
        <v>44080</v>
      </c>
      <c r="J129" s="14">
        <v>0</v>
      </c>
      <c r="K129" s="14">
        <v>0</v>
      </c>
      <c r="L129" s="14">
        <f>+I129*2.87%</f>
        <v>1265.096</v>
      </c>
      <c r="M129" s="14">
        <f>I129*7.1%</f>
        <v>3129.68</v>
      </c>
      <c r="N129" s="14">
        <f>I129*1.15%</f>
        <v>506.92</v>
      </c>
      <c r="O129" s="14">
        <f>+I129*3.04%</f>
        <v>1340.0319999999999</v>
      </c>
      <c r="P129" s="14">
        <f>I129*7.09%</f>
        <v>3125.2720000000004</v>
      </c>
      <c r="Q129" s="14">
        <v>0</v>
      </c>
      <c r="R129" s="14">
        <f>L129+M129+N129+O129+P129</f>
        <v>9367</v>
      </c>
      <c r="S129" s="14">
        <v>0</v>
      </c>
      <c r="T129" s="14">
        <f>+L129+O129+Q129+S129+J129+K129</f>
        <v>2605.1279999999997</v>
      </c>
      <c r="U129" s="14">
        <f>+P129+N129+M129</f>
        <v>6761.8720000000003</v>
      </c>
      <c r="V129" s="14">
        <f>+I129-T129</f>
        <v>41474.872000000003</v>
      </c>
      <c r="W129" s="9"/>
      <c r="X129"/>
      <c r="Y129"/>
      <c r="Z129"/>
      <c r="AA129" s="8"/>
      <c r="AB129"/>
      <c r="AC129" s="8"/>
      <c r="AD129" s="8"/>
      <c r="AE129"/>
      <c r="AF129" s="8"/>
      <c r="AG129"/>
      <c r="AH129" s="8"/>
      <c r="AI129" s="8"/>
    </row>
    <row r="130" spans="1:35" s="6" customFormat="1" ht="15" x14ac:dyDescent="0.25">
      <c r="A130" s="18">
        <v>112</v>
      </c>
      <c r="B130" s="32" t="s">
        <v>501</v>
      </c>
      <c r="C130" s="16" t="s">
        <v>547</v>
      </c>
      <c r="D130" s="16" t="s">
        <v>2</v>
      </c>
      <c r="E130" s="16" t="s">
        <v>5</v>
      </c>
      <c r="F130" s="16" t="s">
        <v>87</v>
      </c>
      <c r="G130" s="15">
        <v>44927</v>
      </c>
      <c r="H130" s="15">
        <v>45107</v>
      </c>
      <c r="I130" s="14">
        <v>24000</v>
      </c>
      <c r="J130" s="14">
        <v>0</v>
      </c>
      <c r="K130" s="14">
        <v>0</v>
      </c>
      <c r="L130" s="14">
        <f>+I130*2.87%</f>
        <v>688.8</v>
      </c>
      <c r="M130" s="14">
        <f>I130*7.1%</f>
        <v>1703.9999999999998</v>
      </c>
      <c r="N130" s="14">
        <f>I130*1.15%</f>
        <v>276</v>
      </c>
      <c r="O130" s="14">
        <f>+I130*3.04%</f>
        <v>729.6</v>
      </c>
      <c r="P130" s="14">
        <f>I130*7.09%</f>
        <v>1701.6000000000001</v>
      </c>
      <c r="Q130" s="14">
        <v>0</v>
      </c>
      <c r="R130" s="14">
        <f>L130+M130+N130+O130+P130</f>
        <v>5100</v>
      </c>
      <c r="S130" s="14">
        <v>0</v>
      </c>
      <c r="T130" s="14">
        <f>+L130+O130+Q130+S130+J130+K130</f>
        <v>1418.4</v>
      </c>
      <c r="U130" s="14">
        <f>+P130+N130+M130</f>
        <v>3681.6</v>
      </c>
      <c r="V130" s="14">
        <f>+I130-T130</f>
        <v>22581.599999999999</v>
      </c>
      <c r="W130" s="9"/>
      <c r="X130"/>
      <c r="Y130"/>
      <c r="Z130"/>
      <c r="AA130" s="8"/>
      <c r="AB130"/>
      <c r="AC130" s="8"/>
      <c r="AD130"/>
      <c r="AE130"/>
      <c r="AF130"/>
      <c r="AG130"/>
      <c r="AH130" s="8"/>
      <c r="AI130" s="8"/>
    </row>
    <row r="131" spans="1:35" s="6" customFormat="1" ht="15" x14ac:dyDescent="0.25">
      <c r="A131" s="18">
        <v>113</v>
      </c>
      <c r="B131" s="32" t="s">
        <v>501</v>
      </c>
      <c r="C131" s="16" t="s">
        <v>359</v>
      </c>
      <c r="D131" s="16" t="s">
        <v>2</v>
      </c>
      <c r="E131" s="16" t="s">
        <v>5</v>
      </c>
      <c r="F131" s="16" t="s">
        <v>92</v>
      </c>
      <c r="G131" s="15">
        <v>44927</v>
      </c>
      <c r="H131" s="15">
        <v>45107</v>
      </c>
      <c r="I131" s="14">
        <v>48720</v>
      </c>
      <c r="J131" s="14">
        <v>0</v>
      </c>
      <c r="K131" s="14">
        <v>0</v>
      </c>
      <c r="L131" s="14">
        <f>+I131*2.87%</f>
        <v>1398.2639999999999</v>
      </c>
      <c r="M131" s="14">
        <f>I131*7.1%</f>
        <v>3459.12</v>
      </c>
      <c r="N131" s="14">
        <f>I131*1.15%</f>
        <v>560.28</v>
      </c>
      <c r="O131" s="14">
        <f>+I131*3.04%</f>
        <v>1481.088</v>
      </c>
      <c r="P131" s="14">
        <f>I131*7.09%</f>
        <v>3454.248</v>
      </c>
      <c r="Q131" s="14">
        <v>0</v>
      </c>
      <c r="R131" s="14">
        <f>L131+M131+N131+O131+P131</f>
        <v>10353</v>
      </c>
      <c r="S131" s="14">
        <v>0</v>
      </c>
      <c r="T131" s="14">
        <f>+L131+O131+Q131+S131+J131+K131</f>
        <v>2879.3519999999999</v>
      </c>
      <c r="U131" s="14">
        <f>+P131+N131+M131</f>
        <v>7473.6480000000001</v>
      </c>
      <c r="V131" s="14">
        <f>+I131-T131</f>
        <v>45840.648000000001</v>
      </c>
      <c r="W131" s="9"/>
      <c r="X131"/>
      <c r="Y131"/>
      <c r="Z131"/>
      <c r="AA131" s="8"/>
      <c r="AB131"/>
      <c r="AC131" s="8"/>
      <c r="AD131" s="8"/>
      <c r="AE131"/>
      <c r="AF131" s="8"/>
      <c r="AG131"/>
      <c r="AH131" s="8"/>
      <c r="AI131" s="8"/>
    </row>
    <row r="132" spans="1:35" s="6" customFormat="1" ht="15" x14ac:dyDescent="0.25">
      <c r="A132" s="18">
        <v>114</v>
      </c>
      <c r="B132" s="32" t="s">
        <v>501</v>
      </c>
      <c r="C132" s="16" t="s">
        <v>546</v>
      </c>
      <c r="D132" s="16" t="s">
        <v>2</v>
      </c>
      <c r="E132" s="16" t="s">
        <v>5</v>
      </c>
      <c r="F132" s="16" t="s">
        <v>87</v>
      </c>
      <c r="G132" s="15">
        <v>44927</v>
      </c>
      <c r="H132" s="15">
        <v>45107</v>
      </c>
      <c r="I132" s="14">
        <v>108360</v>
      </c>
      <c r="J132" s="14">
        <v>14071.85</v>
      </c>
      <c r="K132" s="14">
        <v>0</v>
      </c>
      <c r="L132" s="14">
        <f>+I132*2.87%</f>
        <v>3109.9319999999998</v>
      </c>
      <c r="M132" s="14">
        <f>I132*7.1%</f>
        <v>7693.5599999999995</v>
      </c>
      <c r="N132" s="14">
        <f>I132*1.15%</f>
        <v>1246.1399999999999</v>
      </c>
      <c r="O132" s="14">
        <f>+I132*3.04%</f>
        <v>3294.1439999999998</v>
      </c>
      <c r="P132" s="14">
        <f>I132*7.09%</f>
        <v>7682.7240000000002</v>
      </c>
      <c r="Q132" s="14">
        <v>0</v>
      </c>
      <c r="R132" s="14">
        <f>L132+M132+N132+O132+P132</f>
        <v>23026.5</v>
      </c>
      <c r="S132" s="14">
        <v>0</v>
      </c>
      <c r="T132" s="14">
        <f>+L132+O132+Q132+S132+J132+K132</f>
        <v>20475.925999999999</v>
      </c>
      <c r="U132" s="14">
        <f>+P132+N132+M132</f>
        <v>16622.423999999999</v>
      </c>
      <c r="V132" s="14">
        <f>+I132-T132</f>
        <v>87884.073999999993</v>
      </c>
      <c r="W132" s="9"/>
      <c r="X132"/>
      <c r="Y132"/>
      <c r="Z132"/>
      <c r="AA132" s="8"/>
      <c r="AB132"/>
      <c r="AC132" s="8"/>
      <c r="AD132" s="8"/>
      <c r="AE132" s="8"/>
      <c r="AF132" s="8"/>
      <c r="AG132"/>
      <c r="AH132" s="8"/>
      <c r="AI132" s="8"/>
    </row>
    <row r="133" spans="1:35" s="6" customFormat="1" ht="15" x14ac:dyDescent="0.25">
      <c r="A133" s="18">
        <v>115</v>
      </c>
      <c r="B133" s="32" t="s">
        <v>501</v>
      </c>
      <c r="C133" s="16" t="s">
        <v>545</v>
      </c>
      <c r="D133" s="16" t="s">
        <v>2</v>
      </c>
      <c r="E133" s="16" t="s">
        <v>5</v>
      </c>
      <c r="F133" s="16" t="s">
        <v>92</v>
      </c>
      <c r="G133" s="15">
        <v>44927</v>
      </c>
      <c r="H133" s="15">
        <v>45107</v>
      </c>
      <c r="I133" s="14">
        <v>25520</v>
      </c>
      <c r="J133" s="14">
        <v>0</v>
      </c>
      <c r="K133" s="14">
        <v>0</v>
      </c>
      <c r="L133" s="14">
        <f>+I133*2.87%</f>
        <v>732.42399999999998</v>
      </c>
      <c r="M133" s="14">
        <f>I133*7.1%</f>
        <v>1811.9199999999998</v>
      </c>
      <c r="N133" s="14">
        <f>I133*1.15%</f>
        <v>293.48</v>
      </c>
      <c r="O133" s="14">
        <f>+I133*3.04%</f>
        <v>775.80799999999999</v>
      </c>
      <c r="P133" s="14">
        <f>I133*7.09%</f>
        <v>1809.3680000000002</v>
      </c>
      <c r="Q133" s="14">
        <v>0</v>
      </c>
      <c r="R133" s="14">
        <f>L133+M133+N133+O133+P133</f>
        <v>5423</v>
      </c>
      <c r="S133" s="14">
        <v>0</v>
      </c>
      <c r="T133" s="14">
        <f>+L133+O133+Q133+S133+J133+K133</f>
        <v>1508.232</v>
      </c>
      <c r="U133" s="14">
        <f>+P133+N133+M133</f>
        <v>3914.768</v>
      </c>
      <c r="V133" s="14">
        <f>+I133-T133</f>
        <v>24011.768</v>
      </c>
      <c r="W133" s="9"/>
      <c r="X133"/>
      <c r="Y133"/>
      <c r="Z133"/>
      <c r="AA133" s="8"/>
      <c r="AB133"/>
      <c r="AC133" s="8"/>
      <c r="AD133"/>
      <c r="AE133"/>
      <c r="AF133"/>
      <c r="AG133"/>
      <c r="AH133" s="8"/>
      <c r="AI133" s="8"/>
    </row>
    <row r="134" spans="1:35" s="6" customFormat="1" ht="15" x14ac:dyDescent="0.25">
      <c r="A134" s="18">
        <v>116</v>
      </c>
      <c r="B134" s="32" t="s">
        <v>501</v>
      </c>
      <c r="C134" s="16" t="s">
        <v>544</v>
      </c>
      <c r="D134" s="16" t="s">
        <v>2</v>
      </c>
      <c r="E134" s="16" t="s">
        <v>5</v>
      </c>
      <c r="F134" s="16" t="s">
        <v>87</v>
      </c>
      <c r="G134" s="15">
        <v>44927</v>
      </c>
      <c r="H134" s="15">
        <v>45107</v>
      </c>
      <c r="I134" s="14">
        <v>34800</v>
      </c>
      <c r="J134" s="14">
        <v>0</v>
      </c>
      <c r="K134" s="14">
        <v>0</v>
      </c>
      <c r="L134" s="14">
        <f>+I134*2.87%</f>
        <v>998.76</v>
      </c>
      <c r="M134" s="14">
        <f>I134*7.1%</f>
        <v>2470.7999999999997</v>
      </c>
      <c r="N134" s="14">
        <f>I134*1.15%</f>
        <v>400.2</v>
      </c>
      <c r="O134" s="14">
        <f>+I134*3.04%</f>
        <v>1057.92</v>
      </c>
      <c r="P134" s="14">
        <f>I134*7.09%</f>
        <v>2467.3200000000002</v>
      </c>
      <c r="Q134" s="14">
        <v>0</v>
      </c>
      <c r="R134" s="14">
        <f>L134+M134+N134+O134+P134</f>
        <v>7395</v>
      </c>
      <c r="S134" s="14">
        <v>0</v>
      </c>
      <c r="T134" s="14">
        <f>+L134+O134+Q134+S134+J134+K134</f>
        <v>2056.6800000000003</v>
      </c>
      <c r="U134" s="14">
        <f>+P134+N134+M134</f>
        <v>5338.32</v>
      </c>
      <c r="V134" s="14">
        <f>+I134-T134</f>
        <v>32743.32</v>
      </c>
      <c r="W134" s="9"/>
      <c r="X134"/>
      <c r="Y134"/>
      <c r="Z134"/>
      <c r="AA134" s="8"/>
      <c r="AB134"/>
      <c r="AC134" s="8"/>
      <c r="AD134"/>
      <c r="AE134"/>
      <c r="AF134" s="8"/>
      <c r="AG134"/>
      <c r="AH134" s="8"/>
      <c r="AI134" s="8"/>
    </row>
    <row r="135" spans="1:35" s="6" customFormat="1" ht="15" x14ac:dyDescent="0.25">
      <c r="A135" s="18">
        <v>117</v>
      </c>
      <c r="B135" s="32" t="s">
        <v>501</v>
      </c>
      <c r="C135" s="16" t="s">
        <v>543</v>
      </c>
      <c r="D135" s="16" t="s">
        <v>2</v>
      </c>
      <c r="E135" s="16" t="s">
        <v>5</v>
      </c>
      <c r="F135" s="16" t="s">
        <v>92</v>
      </c>
      <c r="G135" s="15">
        <v>44927</v>
      </c>
      <c r="H135" s="15">
        <v>45107</v>
      </c>
      <c r="I135" s="14">
        <v>34800</v>
      </c>
      <c r="J135" s="14">
        <v>0</v>
      </c>
      <c r="K135" s="14">
        <v>0</v>
      </c>
      <c r="L135" s="14">
        <f>+I135*2.87%</f>
        <v>998.76</v>
      </c>
      <c r="M135" s="14">
        <f>I135*7.1%</f>
        <v>2470.7999999999997</v>
      </c>
      <c r="N135" s="14">
        <f>I135*1.15%</f>
        <v>400.2</v>
      </c>
      <c r="O135" s="14">
        <f>+I135*3.04%</f>
        <v>1057.92</v>
      </c>
      <c r="P135" s="14">
        <f>I135*7.09%</f>
        <v>2467.3200000000002</v>
      </c>
      <c r="Q135" s="14">
        <v>0</v>
      </c>
      <c r="R135" s="14">
        <f>L135+M135+N135+O135+P135</f>
        <v>7395</v>
      </c>
      <c r="S135" s="14">
        <v>21144.18</v>
      </c>
      <c r="T135" s="14">
        <f>+L135+O135+Q135+S135+J135+K135</f>
        <v>23200.86</v>
      </c>
      <c r="U135" s="14">
        <f>+P135+N135+M135</f>
        <v>5338.32</v>
      </c>
      <c r="V135" s="14">
        <f>+I135-T135</f>
        <v>11599.14</v>
      </c>
      <c r="W135" s="9"/>
      <c r="X135"/>
      <c r="Y135"/>
      <c r="Z135"/>
      <c r="AA135" s="8"/>
      <c r="AB135"/>
      <c r="AC135" s="8"/>
      <c r="AD135"/>
      <c r="AE135"/>
      <c r="AF135" s="8"/>
      <c r="AG135" s="8"/>
      <c r="AH135" s="8"/>
      <c r="AI135" s="8"/>
    </row>
    <row r="136" spans="1:35" s="6" customFormat="1" ht="15" x14ac:dyDescent="0.25">
      <c r="A136" s="18">
        <v>118</v>
      </c>
      <c r="B136" s="32" t="s">
        <v>501</v>
      </c>
      <c r="C136" s="16" t="s">
        <v>542</v>
      </c>
      <c r="D136" s="16" t="s">
        <v>2</v>
      </c>
      <c r="E136" s="16" t="s">
        <v>5</v>
      </c>
      <c r="F136" s="16" t="s">
        <v>87</v>
      </c>
      <c r="G136" s="15">
        <v>44927</v>
      </c>
      <c r="H136" s="15">
        <v>45107</v>
      </c>
      <c r="I136" s="14">
        <v>20880</v>
      </c>
      <c r="J136" s="14">
        <v>0</v>
      </c>
      <c r="K136" s="14">
        <v>0</v>
      </c>
      <c r="L136" s="14">
        <f>+I136*2.87%</f>
        <v>599.25599999999997</v>
      </c>
      <c r="M136" s="14">
        <f>I136*7.1%</f>
        <v>1482.4799999999998</v>
      </c>
      <c r="N136" s="14">
        <f>I136*1.15%</f>
        <v>240.12</v>
      </c>
      <c r="O136" s="14">
        <f>+I136*3.04%</f>
        <v>634.75199999999995</v>
      </c>
      <c r="P136" s="14">
        <f>I136*7.09%</f>
        <v>1480.3920000000001</v>
      </c>
      <c r="Q136" s="14">
        <v>0</v>
      </c>
      <c r="R136" s="14">
        <f>L136+M136+N136+O136+P136</f>
        <v>4437</v>
      </c>
      <c r="S136" s="14">
        <v>0</v>
      </c>
      <c r="T136" s="14">
        <f>+L136+O136+Q136+S136+J136+K136</f>
        <v>1234.0079999999998</v>
      </c>
      <c r="U136" s="14">
        <f>+P136+N136+M136</f>
        <v>3202.9920000000002</v>
      </c>
      <c r="V136" s="14">
        <f>+I136-T136</f>
        <v>19645.991999999998</v>
      </c>
      <c r="W136" s="9"/>
      <c r="X136"/>
      <c r="Y136"/>
      <c r="Z136"/>
      <c r="AA136" s="8"/>
      <c r="AB136"/>
      <c r="AC136" s="8"/>
      <c r="AD136"/>
      <c r="AE136"/>
      <c r="AF136"/>
      <c r="AG136"/>
      <c r="AH136" s="8"/>
      <c r="AI136" s="8"/>
    </row>
    <row r="137" spans="1:35" s="6" customFormat="1" ht="15" x14ac:dyDescent="0.25">
      <c r="A137" s="18">
        <v>119</v>
      </c>
      <c r="B137" s="32" t="s">
        <v>501</v>
      </c>
      <c r="C137" s="16" t="s">
        <v>541</v>
      </c>
      <c r="D137" s="16" t="s">
        <v>2</v>
      </c>
      <c r="E137" s="16" t="s">
        <v>5</v>
      </c>
      <c r="F137" s="16" t="s">
        <v>87</v>
      </c>
      <c r="G137" s="15">
        <v>44927</v>
      </c>
      <c r="H137" s="15">
        <v>45107</v>
      </c>
      <c r="I137" s="14">
        <v>32480</v>
      </c>
      <c r="J137" s="14">
        <v>0</v>
      </c>
      <c r="K137" s="14">
        <v>0</v>
      </c>
      <c r="L137" s="14">
        <f>+I137*2.87%</f>
        <v>932.17600000000004</v>
      </c>
      <c r="M137" s="14">
        <f>I137*7.1%</f>
        <v>2306.08</v>
      </c>
      <c r="N137" s="14">
        <f>I137*1.15%</f>
        <v>373.52</v>
      </c>
      <c r="O137" s="14">
        <f>+I137*3.04%</f>
        <v>987.39200000000005</v>
      </c>
      <c r="P137" s="14">
        <f>I137*7.09%</f>
        <v>2302.8320000000003</v>
      </c>
      <c r="Q137" s="14">
        <v>0</v>
      </c>
      <c r="R137" s="14">
        <f>L137+M137+N137+O137+P137</f>
        <v>6902</v>
      </c>
      <c r="S137" s="14">
        <v>0</v>
      </c>
      <c r="T137" s="14">
        <f>+L137+O137+Q137+S137+J137+K137</f>
        <v>1919.5680000000002</v>
      </c>
      <c r="U137" s="14">
        <f>+P137+N137+M137</f>
        <v>4982.4320000000007</v>
      </c>
      <c r="V137" s="14">
        <f>+I137-T137</f>
        <v>30560.432000000001</v>
      </c>
      <c r="W137" s="9"/>
      <c r="X137"/>
      <c r="Y137"/>
      <c r="Z137"/>
      <c r="AA137" s="8"/>
      <c r="AB137"/>
      <c r="AC137" s="8"/>
      <c r="AD137"/>
      <c r="AE137"/>
      <c r="AF137"/>
      <c r="AG137"/>
      <c r="AH137" s="8"/>
      <c r="AI137" s="8"/>
    </row>
    <row r="138" spans="1:35" s="6" customFormat="1" ht="15" x14ac:dyDescent="0.25">
      <c r="A138" s="18">
        <v>120</v>
      </c>
      <c r="B138" s="32" t="s">
        <v>501</v>
      </c>
      <c r="C138" s="16" t="s">
        <v>540</v>
      </c>
      <c r="D138" s="16" t="s">
        <v>2</v>
      </c>
      <c r="E138" s="16" t="s">
        <v>5</v>
      </c>
      <c r="F138" s="16" t="s">
        <v>87</v>
      </c>
      <c r="G138" s="15">
        <v>44927</v>
      </c>
      <c r="H138" s="15">
        <v>45107</v>
      </c>
      <c r="I138" s="14">
        <v>35280</v>
      </c>
      <c r="J138" s="14">
        <v>0</v>
      </c>
      <c r="K138" s="14">
        <v>0</v>
      </c>
      <c r="L138" s="14">
        <f>+I138*2.87%</f>
        <v>1012.5359999999999</v>
      </c>
      <c r="M138" s="14">
        <f>I138*7.1%</f>
        <v>2504.8799999999997</v>
      </c>
      <c r="N138" s="14">
        <f>I138*1.15%</f>
        <v>405.71999999999997</v>
      </c>
      <c r="O138" s="14">
        <f>+I138*3.04%</f>
        <v>1072.5119999999999</v>
      </c>
      <c r="P138" s="14">
        <f>I138*7.09%</f>
        <v>2501.3520000000003</v>
      </c>
      <c r="Q138" s="14">
        <v>0</v>
      </c>
      <c r="R138" s="14">
        <f>L138+M138+N138+O138+P138</f>
        <v>7497</v>
      </c>
      <c r="S138" s="14">
        <v>0</v>
      </c>
      <c r="T138" s="14">
        <f>+L138+O138+Q138+S138+J138+K138</f>
        <v>2085.0479999999998</v>
      </c>
      <c r="U138" s="14">
        <f>+P138+N138+M138</f>
        <v>5411.9519999999993</v>
      </c>
      <c r="V138" s="14">
        <f>+I138-T138</f>
        <v>33194.951999999997</v>
      </c>
      <c r="W138" s="9"/>
      <c r="X138"/>
      <c r="Y138"/>
      <c r="Z138"/>
      <c r="AA138" s="8"/>
      <c r="AB138"/>
      <c r="AC138" s="8"/>
      <c r="AD138" s="8"/>
      <c r="AE138"/>
      <c r="AF138" s="8"/>
      <c r="AG138"/>
      <c r="AH138" s="8"/>
      <c r="AI138" s="8"/>
    </row>
    <row r="139" spans="1:35" s="6" customFormat="1" ht="15" x14ac:dyDescent="0.25">
      <c r="A139" s="18">
        <v>121</v>
      </c>
      <c r="B139" s="32" t="s">
        <v>501</v>
      </c>
      <c r="C139" s="16" t="s">
        <v>539</v>
      </c>
      <c r="D139" s="16" t="s">
        <v>2</v>
      </c>
      <c r="E139" s="16" t="s">
        <v>5</v>
      </c>
      <c r="F139" s="16" t="s">
        <v>87</v>
      </c>
      <c r="G139" s="15">
        <v>44927</v>
      </c>
      <c r="H139" s="15">
        <v>45107</v>
      </c>
      <c r="I139" s="14">
        <v>34800</v>
      </c>
      <c r="J139" s="14">
        <v>0</v>
      </c>
      <c r="K139" s="14">
        <v>0</v>
      </c>
      <c r="L139" s="14">
        <f>+I139*2.87%</f>
        <v>998.76</v>
      </c>
      <c r="M139" s="14">
        <f>I139*7.1%</f>
        <v>2470.7999999999997</v>
      </c>
      <c r="N139" s="14">
        <f>I139*1.15%</f>
        <v>400.2</v>
      </c>
      <c r="O139" s="14">
        <f>+I139*3.04%</f>
        <v>1057.92</v>
      </c>
      <c r="P139" s="14">
        <f>I139*7.09%</f>
        <v>2467.3200000000002</v>
      </c>
      <c r="Q139" s="14">
        <v>0</v>
      </c>
      <c r="R139" s="14">
        <f>L139+M139+N139+O139+P139</f>
        <v>7395</v>
      </c>
      <c r="S139" s="14">
        <v>0</v>
      </c>
      <c r="T139" s="14">
        <f>+L139+O139+Q139+S139+J139+K139</f>
        <v>2056.6800000000003</v>
      </c>
      <c r="U139" s="14">
        <f>+P139+N139+M139</f>
        <v>5338.32</v>
      </c>
      <c r="V139" s="14">
        <f>+I139-T139</f>
        <v>32743.32</v>
      </c>
      <c r="W139" s="9"/>
      <c r="X139"/>
      <c r="Y139"/>
      <c r="Z139"/>
      <c r="AA139" s="8"/>
      <c r="AB139"/>
      <c r="AC139" s="8"/>
      <c r="AD139"/>
      <c r="AE139"/>
      <c r="AF139" s="8"/>
      <c r="AG139"/>
      <c r="AH139" s="8"/>
      <c r="AI139" s="8"/>
    </row>
    <row r="140" spans="1:35" s="6" customFormat="1" ht="15" x14ac:dyDescent="0.25">
      <c r="A140" s="18">
        <v>122</v>
      </c>
      <c r="B140" s="32" t="s">
        <v>501</v>
      </c>
      <c r="C140" s="16" t="s">
        <v>538</v>
      </c>
      <c r="D140" s="16" t="s">
        <v>2</v>
      </c>
      <c r="E140" s="16" t="s">
        <v>5</v>
      </c>
      <c r="F140" s="16" t="s">
        <v>87</v>
      </c>
      <c r="G140" s="15">
        <v>44927</v>
      </c>
      <c r="H140" s="15">
        <v>45107</v>
      </c>
      <c r="I140" s="14">
        <v>34800</v>
      </c>
      <c r="J140" s="14">
        <v>0</v>
      </c>
      <c r="K140" s="14">
        <v>0</v>
      </c>
      <c r="L140" s="14">
        <f>+I140*2.87%</f>
        <v>998.76</v>
      </c>
      <c r="M140" s="14">
        <f>I140*7.1%</f>
        <v>2470.7999999999997</v>
      </c>
      <c r="N140" s="14">
        <f>I140*1.15%</f>
        <v>400.2</v>
      </c>
      <c r="O140" s="14">
        <f>+I140*3.04%</f>
        <v>1057.92</v>
      </c>
      <c r="P140" s="14">
        <f>I140*7.09%</f>
        <v>2467.3200000000002</v>
      </c>
      <c r="Q140" s="14">
        <v>0</v>
      </c>
      <c r="R140" s="14">
        <f>L140+M140+N140+O140+P140</f>
        <v>7395</v>
      </c>
      <c r="S140" s="14">
        <v>0</v>
      </c>
      <c r="T140" s="14">
        <f>+L140+O140+Q140+S140+J140+K140</f>
        <v>2056.6800000000003</v>
      </c>
      <c r="U140" s="14">
        <f>+P140+N140+M140</f>
        <v>5338.32</v>
      </c>
      <c r="V140" s="14">
        <f>+I140-T140</f>
        <v>32743.32</v>
      </c>
      <c r="W140" s="9"/>
      <c r="X140"/>
      <c r="Y140"/>
      <c r="Z140"/>
      <c r="AA140" s="8"/>
      <c r="AB140"/>
      <c r="AC140" s="8"/>
      <c r="AD140"/>
      <c r="AE140"/>
      <c r="AF140" s="8"/>
      <c r="AG140"/>
      <c r="AH140" s="8"/>
      <c r="AI140" s="8"/>
    </row>
    <row r="141" spans="1:35" s="6" customFormat="1" ht="15" x14ac:dyDescent="0.25">
      <c r="A141" s="18">
        <v>123</v>
      </c>
      <c r="B141" s="32" t="s">
        <v>501</v>
      </c>
      <c r="C141" s="16" t="s">
        <v>537</v>
      </c>
      <c r="D141" s="16" t="s">
        <v>2</v>
      </c>
      <c r="E141" s="16" t="s">
        <v>5</v>
      </c>
      <c r="F141" s="16" t="s">
        <v>92</v>
      </c>
      <c r="G141" s="15">
        <v>44927</v>
      </c>
      <c r="H141" s="15">
        <v>45107</v>
      </c>
      <c r="I141" s="14">
        <v>34800</v>
      </c>
      <c r="J141" s="14">
        <v>0</v>
      </c>
      <c r="K141" s="14">
        <v>0</v>
      </c>
      <c r="L141" s="14">
        <f>+I141*2.87%</f>
        <v>998.76</v>
      </c>
      <c r="M141" s="14">
        <f>I141*7.1%</f>
        <v>2470.7999999999997</v>
      </c>
      <c r="N141" s="14">
        <f>I141*1.15%</f>
        <v>400.2</v>
      </c>
      <c r="O141" s="14">
        <f>+I141*3.04%</f>
        <v>1057.92</v>
      </c>
      <c r="P141" s="14">
        <f>I141*7.09%</f>
        <v>2467.3200000000002</v>
      </c>
      <c r="Q141" s="14">
        <v>0</v>
      </c>
      <c r="R141" s="14">
        <f>L141+M141+N141+O141+P141</f>
        <v>7395</v>
      </c>
      <c r="S141" s="14">
        <v>0</v>
      </c>
      <c r="T141" s="14">
        <f>+L141+O141+Q141+S141+J141+K141</f>
        <v>2056.6800000000003</v>
      </c>
      <c r="U141" s="14">
        <f>+P141+N141+M141</f>
        <v>5338.32</v>
      </c>
      <c r="V141" s="14">
        <f>+I141-T141</f>
        <v>32743.32</v>
      </c>
      <c r="W141" s="9"/>
      <c r="X141"/>
      <c r="Y141"/>
      <c r="Z141"/>
      <c r="AA141" s="8"/>
      <c r="AB141"/>
      <c r="AC141" s="8"/>
      <c r="AD141"/>
      <c r="AE141"/>
      <c r="AF141" s="8"/>
      <c r="AG141"/>
      <c r="AH141" s="8"/>
      <c r="AI141" s="8"/>
    </row>
    <row r="142" spans="1:35" s="6" customFormat="1" ht="15" x14ac:dyDescent="0.25">
      <c r="A142" s="18">
        <v>124</v>
      </c>
      <c r="B142" s="32" t="s">
        <v>501</v>
      </c>
      <c r="C142" s="16" t="s">
        <v>536</v>
      </c>
      <c r="D142" s="16" t="s">
        <v>2</v>
      </c>
      <c r="E142" s="16" t="s">
        <v>5</v>
      </c>
      <c r="F142" s="16" t="s">
        <v>92</v>
      </c>
      <c r="G142" s="15">
        <v>44927</v>
      </c>
      <c r="H142" s="15">
        <v>45107</v>
      </c>
      <c r="I142" s="14">
        <v>25520</v>
      </c>
      <c r="J142" s="14">
        <v>0</v>
      </c>
      <c r="K142" s="14">
        <v>0</v>
      </c>
      <c r="L142" s="14">
        <f>+I142*2.87%</f>
        <v>732.42399999999998</v>
      </c>
      <c r="M142" s="14">
        <f>I142*7.1%</f>
        <v>1811.9199999999998</v>
      </c>
      <c r="N142" s="14">
        <f>I142*1.15%</f>
        <v>293.48</v>
      </c>
      <c r="O142" s="14">
        <f>+I142*3.04%</f>
        <v>775.80799999999999</v>
      </c>
      <c r="P142" s="14">
        <f>I142*7.09%</f>
        <v>1809.3680000000002</v>
      </c>
      <c r="Q142" s="14">
        <v>0</v>
      </c>
      <c r="R142" s="14">
        <f>L142+M142+N142+O142+P142</f>
        <v>5423</v>
      </c>
      <c r="S142" s="14">
        <v>0</v>
      </c>
      <c r="T142" s="14">
        <f>+L142+O142+Q142+S142+J142+K142</f>
        <v>1508.232</v>
      </c>
      <c r="U142" s="14">
        <f>+P142+N142+M142</f>
        <v>3914.768</v>
      </c>
      <c r="V142" s="14">
        <f>+I142-T142</f>
        <v>24011.768</v>
      </c>
      <c r="W142" s="9"/>
      <c r="X142"/>
      <c r="Y142"/>
      <c r="Z142"/>
      <c r="AA142" s="8"/>
      <c r="AB142"/>
      <c r="AC142" s="8"/>
      <c r="AD142"/>
      <c r="AE142"/>
      <c r="AF142"/>
      <c r="AG142"/>
      <c r="AH142" s="8"/>
      <c r="AI142" s="8"/>
    </row>
    <row r="143" spans="1:35" s="6" customFormat="1" ht="15" x14ac:dyDescent="0.25">
      <c r="A143" s="18">
        <v>125</v>
      </c>
      <c r="B143" s="32" t="s">
        <v>501</v>
      </c>
      <c r="C143" s="16" t="s">
        <v>535</v>
      </c>
      <c r="D143" s="16" t="s">
        <v>2</v>
      </c>
      <c r="E143" s="16" t="s">
        <v>5</v>
      </c>
      <c r="F143" s="16" t="s">
        <v>92</v>
      </c>
      <c r="G143" s="15">
        <v>44927</v>
      </c>
      <c r="H143" s="15">
        <v>45107</v>
      </c>
      <c r="I143" s="14">
        <v>30160</v>
      </c>
      <c r="J143" s="14">
        <v>0</v>
      </c>
      <c r="K143" s="14">
        <v>0</v>
      </c>
      <c r="L143" s="14">
        <f>+I143*2.87%</f>
        <v>865.59199999999998</v>
      </c>
      <c r="M143" s="14">
        <f>I143*7.1%</f>
        <v>2141.3599999999997</v>
      </c>
      <c r="N143" s="14">
        <f>I143*1.15%</f>
        <v>346.84</v>
      </c>
      <c r="O143" s="14">
        <f>+I143*3.04%</f>
        <v>916.86400000000003</v>
      </c>
      <c r="P143" s="14">
        <f>I143*7.09%</f>
        <v>2138.3440000000001</v>
      </c>
      <c r="Q143" s="14">
        <v>0</v>
      </c>
      <c r="R143" s="14">
        <f>L143+M143+N143+O143+P143</f>
        <v>6409</v>
      </c>
      <c r="S143" s="14">
        <v>0</v>
      </c>
      <c r="T143" s="14">
        <f>+L143+O143+Q143+S143+J143+K143</f>
        <v>1782.4560000000001</v>
      </c>
      <c r="U143" s="14">
        <f>+P143+N143+M143</f>
        <v>4626.5439999999999</v>
      </c>
      <c r="V143" s="14">
        <f>+I143-T143</f>
        <v>28377.544000000002</v>
      </c>
      <c r="W143" s="9"/>
      <c r="X143"/>
      <c r="Y143"/>
      <c r="Z143"/>
      <c r="AA143" s="8"/>
      <c r="AB143"/>
      <c r="AC143" s="8"/>
      <c r="AD143"/>
      <c r="AE143"/>
      <c r="AF143"/>
      <c r="AG143"/>
      <c r="AH143" s="8"/>
      <c r="AI143" s="8"/>
    </row>
    <row r="144" spans="1:35" s="6" customFormat="1" ht="15" x14ac:dyDescent="0.25">
      <c r="A144" s="18">
        <v>126</v>
      </c>
      <c r="B144" s="32" t="s">
        <v>501</v>
      </c>
      <c r="C144" s="16" t="s">
        <v>534</v>
      </c>
      <c r="D144" s="16" t="s">
        <v>2</v>
      </c>
      <c r="E144" s="16" t="s">
        <v>5</v>
      </c>
      <c r="F144" s="16" t="s">
        <v>87</v>
      </c>
      <c r="G144" s="15">
        <v>44927</v>
      </c>
      <c r="H144" s="15">
        <v>45107</v>
      </c>
      <c r="I144" s="14">
        <v>27840</v>
      </c>
      <c r="J144" s="14">
        <v>0</v>
      </c>
      <c r="K144" s="14">
        <v>0</v>
      </c>
      <c r="L144" s="14">
        <f>+I144*2.87%</f>
        <v>799.00800000000004</v>
      </c>
      <c r="M144" s="14">
        <f>I144*7.1%</f>
        <v>1976.6399999999999</v>
      </c>
      <c r="N144" s="14">
        <f>I144*1.15%</f>
        <v>320.15999999999997</v>
      </c>
      <c r="O144" s="14">
        <f>+I144*3.04%</f>
        <v>846.33600000000001</v>
      </c>
      <c r="P144" s="14">
        <f>I144*7.09%</f>
        <v>1973.8560000000002</v>
      </c>
      <c r="Q144" s="14">
        <v>0</v>
      </c>
      <c r="R144" s="14">
        <f>L144+M144+N144+O144+P144</f>
        <v>5916</v>
      </c>
      <c r="S144" s="14">
        <v>0</v>
      </c>
      <c r="T144" s="14">
        <f>+L144+O144+Q144+S144+J144+K144</f>
        <v>1645.3440000000001</v>
      </c>
      <c r="U144" s="14">
        <f>+P144+N144+M144</f>
        <v>4270.6559999999999</v>
      </c>
      <c r="V144" s="14">
        <f>+I144-T144</f>
        <v>26194.655999999999</v>
      </c>
      <c r="W144" s="9"/>
      <c r="X144"/>
      <c r="Y144"/>
      <c r="Z144"/>
      <c r="AA144" s="8"/>
      <c r="AB144"/>
      <c r="AC144" s="8"/>
      <c r="AD144"/>
      <c r="AE144"/>
      <c r="AF144"/>
      <c r="AG144"/>
      <c r="AH144" s="8"/>
      <c r="AI144" s="8"/>
    </row>
    <row r="145" spans="1:35" s="6" customFormat="1" ht="15" x14ac:dyDescent="0.25">
      <c r="A145" s="18">
        <v>127</v>
      </c>
      <c r="B145" s="32" t="s">
        <v>501</v>
      </c>
      <c r="C145" s="16" t="s">
        <v>533</v>
      </c>
      <c r="D145" s="16" t="s">
        <v>2</v>
      </c>
      <c r="E145" s="16" t="s">
        <v>5</v>
      </c>
      <c r="F145" s="16" t="s">
        <v>87</v>
      </c>
      <c r="G145" s="15">
        <v>44927</v>
      </c>
      <c r="H145" s="15">
        <v>45107</v>
      </c>
      <c r="I145" s="14">
        <v>30000</v>
      </c>
      <c r="J145" s="14">
        <v>0</v>
      </c>
      <c r="K145" s="14">
        <v>0</v>
      </c>
      <c r="L145" s="14">
        <f>+I145*2.87%</f>
        <v>861</v>
      </c>
      <c r="M145" s="14">
        <f>I145*7.1%</f>
        <v>2130</v>
      </c>
      <c r="N145" s="14">
        <f>I145*1.15%</f>
        <v>345</v>
      </c>
      <c r="O145" s="14">
        <f>+I145*3.04%</f>
        <v>912</v>
      </c>
      <c r="P145" s="14">
        <f>I145*7.09%</f>
        <v>2127</v>
      </c>
      <c r="Q145" s="14">
        <v>0</v>
      </c>
      <c r="R145" s="14">
        <f>L145+M145+N145+O145+P145</f>
        <v>6375</v>
      </c>
      <c r="S145" s="14">
        <v>0</v>
      </c>
      <c r="T145" s="14">
        <f>+L145+O145+Q145+S145+J145+K145</f>
        <v>1773</v>
      </c>
      <c r="U145" s="14">
        <f>+P145+N145+M145</f>
        <v>4602</v>
      </c>
      <c r="V145" s="14">
        <f>+I145-T145</f>
        <v>28227</v>
      </c>
      <c r="W145" s="9"/>
      <c r="X145"/>
      <c r="Y145"/>
      <c r="Z145"/>
      <c r="AA145" s="8"/>
      <c r="AB145"/>
      <c r="AC145" s="8"/>
      <c r="AD145"/>
      <c r="AE145"/>
      <c r="AF145"/>
      <c r="AG145"/>
      <c r="AH145" s="8"/>
      <c r="AI145" s="8"/>
    </row>
    <row r="146" spans="1:35" s="6" customFormat="1" ht="15" x14ac:dyDescent="0.25">
      <c r="A146" s="18">
        <v>128</v>
      </c>
      <c r="B146" s="32" t="s">
        <v>501</v>
      </c>
      <c r="C146" s="16" t="s">
        <v>532</v>
      </c>
      <c r="D146" s="16" t="s">
        <v>2</v>
      </c>
      <c r="E146" s="16" t="s">
        <v>5</v>
      </c>
      <c r="F146" s="16" t="s">
        <v>92</v>
      </c>
      <c r="G146" s="15">
        <v>44927</v>
      </c>
      <c r="H146" s="15">
        <v>45107</v>
      </c>
      <c r="I146" s="14">
        <v>102080</v>
      </c>
      <c r="J146" s="14">
        <v>12594.64</v>
      </c>
      <c r="K146" s="14">
        <v>0</v>
      </c>
      <c r="L146" s="14">
        <f>+I146*2.87%</f>
        <v>2929.6959999999999</v>
      </c>
      <c r="M146" s="14">
        <f>I146*7.1%</f>
        <v>7247.6799999999994</v>
      </c>
      <c r="N146" s="14">
        <f>I146*1.15%</f>
        <v>1173.92</v>
      </c>
      <c r="O146" s="14">
        <f>+I146*3.04%</f>
        <v>3103.232</v>
      </c>
      <c r="P146" s="14">
        <f>I146*7.09%</f>
        <v>7237.4720000000007</v>
      </c>
      <c r="Q146" s="14">
        <v>0</v>
      </c>
      <c r="R146" s="14">
        <f>L146+M146+N146+O146+P146</f>
        <v>21692</v>
      </c>
      <c r="S146" s="14">
        <v>0</v>
      </c>
      <c r="T146" s="14">
        <f>+L146+O146+Q146+S146+J146+K146</f>
        <v>18627.567999999999</v>
      </c>
      <c r="U146" s="14">
        <f>+P146+N146+M146</f>
        <v>15659.072</v>
      </c>
      <c r="V146" s="14">
        <f>+I146-T146</f>
        <v>83452.432000000001</v>
      </c>
      <c r="W146" s="9"/>
      <c r="X146"/>
      <c r="Y146"/>
      <c r="Z146"/>
      <c r="AA146" s="8"/>
      <c r="AB146"/>
      <c r="AC146" s="8"/>
      <c r="AD146" s="8"/>
      <c r="AE146" s="8"/>
      <c r="AF146" s="8"/>
      <c r="AG146"/>
      <c r="AH146" s="8"/>
      <c r="AI146" s="8"/>
    </row>
    <row r="147" spans="1:35" s="6" customFormat="1" ht="15" x14ac:dyDescent="0.25">
      <c r="A147" s="18">
        <v>129</v>
      </c>
      <c r="B147" s="32" t="s">
        <v>501</v>
      </c>
      <c r="C147" s="16" t="s">
        <v>531</v>
      </c>
      <c r="D147" s="16" t="s">
        <v>2</v>
      </c>
      <c r="E147" s="16" t="s">
        <v>5</v>
      </c>
      <c r="F147" s="16" t="s">
        <v>92</v>
      </c>
      <c r="G147" s="15">
        <v>44927</v>
      </c>
      <c r="H147" s="15">
        <v>45107</v>
      </c>
      <c r="I147" s="14">
        <v>23200</v>
      </c>
      <c r="J147" s="14">
        <v>0</v>
      </c>
      <c r="K147" s="14">
        <v>0</v>
      </c>
      <c r="L147" s="14">
        <f>+I147*2.87%</f>
        <v>665.84</v>
      </c>
      <c r="M147" s="14">
        <f>I147*7.1%</f>
        <v>1647.1999999999998</v>
      </c>
      <c r="N147" s="14">
        <f>I147*1.15%</f>
        <v>266.8</v>
      </c>
      <c r="O147" s="14">
        <f>+I147*3.04%</f>
        <v>705.28</v>
      </c>
      <c r="P147" s="14">
        <f>I147*7.09%</f>
        <v>1644.88</v>
      </c>
      <c r="Q147" s="14">
        <v>0</v>
      </c>
      <c r="R147" s="14">
        <f>L147+M147+N147+O147+P147</f>
        <v>4930</v>
      </c>
      <c r="S147" s="14">
        <v>0</v>
      </c>
      <c r="T147" s="14">
        <f>+L147+O147+Q147+S147+J147+K147</f>
        <v>1371.12</v>
      </c>
      <c r="U147" s="14">
        <f>+P147+N147+M147</f>
        <v>3558.88</v>
      </c>
      <c r="V147" s="14">
        <f>+I147-T147</f>
        <v>21828.880000000001</v>
      </c>
      <c r="W147" s="9"/>
      <c r="X147"/>
      <c r="Y147"/>
      <c r="Z147"/>
      <c r="AA147" s="8"/>
      <c r="AB147"/>
      <c r="AC147" s="8"/>
      <c r="AD147"/>
      <c r="AE147"/>
      <c r="AF147"/>
      <c r="AG147"/>
      <c r="AH147" s="8"/>
      <c r="AI147" s="8"/>
    </row>
    <row r="148" spans="1:35" s="6" customFormat="1" ht="15" x14ac:dyDescent="0.25">
      <c r="A148" s="18">
        <v>130</v>
      </c>
      <c r="B148" s="32" t="s">
        <v>501</v>
      </c>
      <c r="C148" s="16" t="s">
        <v>530</v>
      </c>
      <c r="D148" s="16" t="s">
        <v>2</v>
      </c>
      <c r="E148" s="16" t="s">
        <v>5</v>
      </c>
      <c r="F148" s="16" t="s">
        <v>92</v>
      </c>
      <c r="G148" s="15">
        <v>44927</v>
      </c>
      <c r="H148" s="15">
        <v>45107</v>
      </c>
      <c r="I148" s="14">
        <v>44080</v>
      </c>
      <c r="J148" s="14">
        <v>1018.48</v>
      </c>
      <c r="K148" s="14">
        <v>0</v>
      </c>
      <c r="L148" s="14">
        <f>+I148*2.87%</f>
        <v>1265.096</v>
      </c>
      <c r="M148" s="14">
        <f>I148*7.1%</f>
        <v>3129.68</v>
      </c>
      <c r="N148" s="14">
        <f>I148*1.15%</f>
        <v>506.92</v>
      </c>
      <c r="O148" s="14">
        <f>+I148*3.04%</f>
        <v>1340.0319999999999</v>
      </c>
      <c r="P148" s="14">
        <f>I148*7.09%</f>
        <v>3125.2720000000004</v>
      </c>
      <c r="Q148" s="14">
        <v>0</v>
      </c>
      <c r="R148" s="14">
        <f>L148+M148+N148+O148+P148</f>
        <v>9367</v>
      </c>
      <c r="S148" s="14">
        <v>0</v>
      </c>
      <c r="T148" s="14">
        <f>+L148+O148+Q148+S148+J148+K148</f>
        <v>3623.6079999999997</v>
      </c>
      <c r="U148" s="14">
        <f>+P148+N148+M148</f>
        <v>6761.8720000000003</v>
      </c>
      <c r="V148" s="14">
        <f>+I148-T148</f>
        <v>40456.392</v>
      </c>
      <c r="W148" s="9"/>
      <c r="X148"/>
      <c r="Y148"/>
      <c r="Z148"/>
      <c r="AA148" s="8"/>
      <c r="AB148"/>
      <c r="AC148" s="8"/>
      <c r="AD148" s="8"/>
      <c r="AE148" s="8"/>
      <c r="AF148" s="8"/>
      <c r="AG148"/>
      <c r="AH148" s="8"/>
      <c r="AI148" s="8"/>
    </row>
    <row r="149" spans="1:35" s="6" customFormat="1" ht="15" x14ac:dyDescent="0.25">
      <c r="A149" s="18">
        <v>131</v>
      </c>
      <c r="B149" s="32" t="s">
        <v>501</v>
      </c>
      <c r="C149" s="16" t="s">
        <v>529</v>
      </c>
      <c r="D149" s="16" t="s">
        <v>2</v>
      </c>
      <c r="E149" s="16" t="s">
        <v>5</v>
      </c>
      <c r="F149" s="16" t="s">
        <v>92</v>
      </c>
      <c r="G149" s="15">
        <v>44927</v>
      </c>
      <c r="H149" s="15">
        <v>45107</v>
      </c>
      <c r="I149" s="14">
        <v>21120</v>
      </c>
      <c r="J149" s="14">
        <v>0</v>
      </c>
      <c r="K149" s="14">
        <v>0</v>
      </c>
      <c r="L149" s="14">
        <f>+I149*2.87%</f>
        <v>606.14400000000001</v>
      </c>
      <c r="M149" s="14">
        <f>I149*7.1%</f>
        <v>1499.5199999999998</v>
      </c>
      <c r="N149" s="14">
        <f>I149*1.15%</f>
        <v>242.88</v>
      </c>
      <c r="O149" s="14">
        <f>+I149*3.04%</f>
        <v>642.048</v>
      </c>
      <c r="P149" s="14">
        <f>I149*7.09%</f>
        <v>1497.4080000000001</v>
      </c>
      <c r="Q149" s="14">
        <v>0</v>
      </c>
      <c r="R149" s="14">
        <f>L149+M149+N149+O149+P149</f>
        <v>4488</v>
      </c>
      <c r="S149" s="14">
        <v>0</v>
      </c>
      <c r="T149" s="14">
        <f>+L149+O149+Q149+S149+J149+K149</f>
        <v>1248.192</v>
      </c>
      <c r="U149" s="14">
        <f>+P149+N149+M149</f>
        <v>3239.808</v>
      </c>
      <c r="V149" s="14">
        <f>+I149-T149</f>
        <v>19871.808000000001</v>
      </c>
      <c r="W149" s="9"/>
      <c r="X149"/>
      <c r="Y149"/>
      <c r="Z149"/>
      <c r="AA149" s="8"/>
      <c r="AB149"/>
      <c r="AC149" s="8"/>
      <c r="AD149"/>
      <c r="AE149"/>
      <c r="AF149"/>
      <c r="AG149"/>
      <c r="AH149" s="8"/>
      <c r="AI149" s="8"/>
    </row>
    <row r="150" spans="1:35" s="6" customFormat="1" ht="15" x14ac:dyDescent="0.25">
      <c r="A150" s="18">
        <v>132</v>
      </c>
      <c r="B150" s="32" t="s">
        <v>501</v>
      </c>
      <c r="C150" s="16" t="s">
        <v>528</v>
      </c>
      <c r="D150" s="16" t="s">
        <v>2</v>
      </c>
      <c r="E150" s="16" t="s">
        <v>5</v>
      </c>
      <c r="F150" s="16" t="s">
        <v>92</v>
      </c>
      <c r="G150" s="15">
        <v>44927</v>
      </c>
      <c r="H150" s="15">
        <v>45107</v>
      </c>
      <c r="I150" s="14">
        <v>53360</v>
      </c>
      <c r="J150" s="14">
        <v>0</v>
      </c>
      <c r="K150" s="14">
        <v>0</v>
      </c>
      <c r="L150" s="14">
        <f>+I150*2.87%</f>
        <v>1531.432</v>
      </c>
      <c r="M150" s="14">
        <f>I150*7.1%</f>
        <v>3788.5599999999995</v>
      </c>
      <c r="N150" s="14">
        <f>I150*1.15%</f>
        <v>613.64</v>
      </c>
      <c r="O150" s="14">
        <f>+I150*3.04%</f>
        <v>1622.144</v>
      </c>
      <c r="P150" s="14">
        <f>I150*7.09%</f>
        <v>3783.2240000000002</v>
      </c>
      <c r="Q150" s="14">
        <v>0</v>
      </c>
      <c r="R150" s="14">
        <f>L150+M150+N150+O150+P150</f>
        <v>11339</v>
      </c>
      <c r="S150" s="14">
        <v>0</v>
      </c>
      <c r="T150" s="14">
        <f>+L150+O150+Q150+S150+J150+K150</f>
        <v>3153.576</v>
      </c>
      <c r="U150" s="14">
        <f>+P150+N150+M150</f>
        <v>8185.424</v>
      </c>
      <c r="V150" s="14">
        <f>+I150-T150</f>
        <v>50206.423999999999</v>
      </c>
      <c r="W150" s="9"/>
      <c r="X150"/>
      <c r="Y150"/>
      <c r="Z150"/>
      <c r="AA150" s="8"/>
      <c r="AB150"/>
      <c r="AC150" s="8"/>
      <c r="AD150" s="8"/>
      <c r="AE150"/>
      <c r="AF150" s="8"/>
      <c r="AG150"/>
      <c r="AH150" s="8"/>
      <c r="AI150" s="8"/>
    </row>
    <row r="151" spans="1:35" s="6" customFormat="1" ht="15" x14ac:dyDescent="0.25">
      <c r="A151" s="18">
        <v>133</v>
      </c>
      <c r="B151" s="32" t="s">
        <v>501</v>
      </c>
      <c r="C151" s="16" t="s">
        <v>328</v>
      </c>
      <c r="D151" s="16" t="s">
        <v>2</v>
      </c>
      <c r="E151" s="16" t="s">
        <v>5</v>
      </c>
      <c r="F151" s="16" t="s">
        <v>92</v>
      </c>
      <c r="G151" s="15">
        <v>44927</v>
      </c>
      <c r="H151" s="15">
        <v>45107</v>
      </c>
      <c r="I151" s="14">
        <v>23200</v>
      </c>
      <c r="J151" s="14">
        <v>3110.32</v>
      </c>
      <c r="K151" s="14">
        <v>0</v>
      </c>
      <c r="L151" s="14">
        <f>+I151*2.87%</f>
        <v>665.84</v>
      </c>
      <c r="M151" s="14">
        <f>I151*7.1%</f>
        <v>1647.1999999999998</v>
      </c>
      <c r="N151" s="14">
        <f>I151*1.15%</f>
        <v>266.8</v>
      </c>
      <c r="O151" s="14">
        <f>+I151*3.04%</f>
        <v>705.28</v>
      </c>
      <c r="P151" s="14">
        <f>I151*7.09%</f>
        <v>1644.88</v>
      </c>
      <c r="Q151" s="14">
        <v>0</v>
      </c>
      <c r="R151" s="14">
        <f>L151+M151+N151+O151+P151</f>
        <v>4930</v>
      </c>
      <c r="S151" s="14">
        <v>0</v>
      </c>
      <c r="T151" s="14">
        <f>+L151+O151+Q151+S151+J151+K151</f>
        <v>4481.4400000000005</v>
      </c>
      <c r="U151" s="14">
        <f>+P151+N151+M151</f>
        <v>3558.88</v>
      </c>
      <c r="V151" s="14">
        <f>+I151-T151</f>
        <v>18718.559999999998</v>
      </c>
      <c r="W151" s="9"/>
      <c r="X151"/>
      <c r="Y151"/>
      <c r="Z151"/>
      <c r="AA151" s="8"/>
      <c r="AB151"/>
      <c r="AC151" s="8"/>
      <c r="AD151"/>
      <c r="AE151" s="8"/>
      <c r="AF151"/>
      <c r="AG151"/>
      <c r="AH151" s="8"/>
      <c r="AI151" s="8"/>
    </row>
    <row r="152" spans="1:35" s="6" customFormat="1" ht="15" x14ac:dyDescent="0.25">
      <c r="A152" s="18">
        <v>134</v>
      </c>
      <c r="B152" s="32" t="s">
        <v>501</v>
      </c>
      <c r="C152" s="16" t="s">
        <v>527</v>
      </c>
      <c r="D152" s="16" t="s">
        <v>2</v>
      </c>
      <c r="E152" s="16" t="s">
        <v>5</v>
      </c>
      <c r="F152" s="16" t="s">
        <v>87</v>
      </c>
      <c r="G152" s="15">
        <v>44927</v>
      </c>
      <c r="H152" s="15">
        <v>45107</v>
      </c>
      <c r="I152" s="14">
        <v>39440</v>
      </c>
      <c r="J152" s="14">
        <v>363.61</v>
      </c>
      <c r="K152" s="14">
        <v>0</v>
      </c>
      <c r="L152" s="14">
        <f>+I152*2.87%</f>
        <v>1131.9279999999999</v>
      </c>
      <c r="M152" s="14">
        <f>I152*7.1%</f>
        <v>2800.24</v>
      </c>
      <c r="N152" s="14">
        <f>I152*1.15%</f>
        <v>453.56</v>
      </c>
      <c r="O152" s="14">
        <f>+I152*3.04%</f>
        <v>1198.9759999999999</v>
      </c>
      <c r="P152" s="14">
        <f>I152*7.09%</f>
        <v>2796.2960000000003</v>
      </c>
      <c r="Q152" s="14">
        <v>0</v>
      </c>
      <c r="R152" s="14">
        <f>L152+M152+N152+O152+P152</f>
        <v>8381</v>
      </c>
      <c r="S152" s="14">
        <v>0</v>
      </c>
      <c r="T152" s="14">
        <f>+L152+O152+Q152+S152+J152+K152</f>
        <v>2694.5139999999997</v>
      </c>
      <c r="U152" s="14">
        <f>+P152+N152+M152</f>
        <v>6050.0959999999995</v>
      </c>
      <c r="V152" s="14">
        <f>+I152-T152</f>
        <v>36745.485999999997</v>
      </c>
      <c r="W152" s="9"/>
      <c r="X152"/>
      <c r="Y152"/>
      <c r="Z152"/>
      <c r="AA152" s="8"/>
      <c r="AB152"/>
      <c r="AC152" s="8"/>
      <c r="AD152" s="8"/>
      <c r="AE152"/>
      <c r="AF152" s="8"/>
      <c r="AG152"/>
      <c r="AH152" s="8"/>
      <c r="AI152" s="8"/>
    </row>
    <row r="153" spans="1:35" s="6" customFormat="1" ht="15" x14ac:dyDescent="0.25">
      <c r="A153" s="18">
        <v>135</v>
      </c>
      <c r="B153" s="32" t="s">
        <v>501</v>
      </c>
      <c r="C153" s="16" t="s">
        <v>526</v>
      </c>
      <c r="D153" s="16" t="s">
        <v>2</v>
      </c>
      <c r="E153" s="16" t="s">
        <v>5</v>
      </c>
      <c r="F153" s="16" t="s">
        <v>87</v>
      </c>
      <c r="G153" s="15">
        <v>44927</v>
      </c>
      <c r="H153" s="15">
        <v>45107</v>
      </c>
      <c r="I153" s="14">
        <v>29920</v>
      </c>
      <c r="J153" s="14">
        <v>0</v>
      </c>
      <c r="K153" s="14">
        <v>0</v>
      </c>
      <c r="L153" s="14">
        <f>+I153*2.87%</f>
        <v>858.70399999999995</v>
      </c>
      <c r="M153" s="14">
        <f>I153*7.1%</f>
        <v>2124.3199999999997</v>
      </c>
      <c r="N153" s="14">
        <f>I153*1.15%</f>
        <v>344.08</v>
      </c>
      <c r="O153" s="14">
        <f>+I153*3.04%</f>
        <v>909.56799999999998</v>
      </c>
      <c r="P153" s="14">
        <f>I153*7.09%</f>
        <v>2121.328</v>
      </c>
      <c r="Q153" s="14">
        <v>0</v>
      </c>
      <c r="R153" s="14">
        <f>L153+M153+N153+O153+P153</f>
        <v>6358</v>
      </c>
      <c r="S153" s="14">
        <v>0</v>
      </c>
      <c r="T153" s="14">
        <f>+L153+O153+Q153+S153+J153+K153</f>
        <v>1768.2719999999999</v>
      </c>
      <c r="U153" s="14">
        <f>+P153+N153+M153</f>
        <v>4589.7279999999992</v>
      </c>
      <c r="V153" s="14">
        <f>+I153-T153</f>
        <v>28151.727999999999</v>
      </c>
      <c r="W153" s="9"/>
      <c r="X153"/>
      <c r="Y153"/>
      <c r="Z153"/>
      <c r="AA153" s="8"/>
      <c r="AB153"/>
      <c r="AC153" s="8"/>
      <c r="AD153"/>
      <c r="AE153"/>
      <c r="AF153"/>
      <c r="AG153"/>
      <c r="AH153" s="8"/>
      <c r="AI153" s="8"/>
    </row>
    <row r="154" spans="1:35" s="6" customFormat="1" ht="15" x14ac:dyDescent="0.25">
      <c r="A154" s="18">
        <v>136</v>
      </c>
      <c r="B154" s="32" t="s">
        <v>501</v>
      </c>
      <c r="C154" s="16" t="s">
        <v>525</v>
      </c>
      <c r="D154" s="16" t="s">
        <v>2</v>
      </c>
      <c r="E154" s="16" t="s">
        <v>5</v>
      </c>
      <c r="F154" s="16" t="s">
        <v>87</v>
      </c>
      <c r="G154" s="15">
        <v>44927</v>
      </c>
      <c r="H154" s="15">
        <v>45107</v>
      </c>
      <c r="I154" s="14">
        <v>21120</v>
      </c>
      <c r="J154" s="14">
        <v>0</v>
      </c>
      <c r="K154" s="14">
        <v>0</v>
      </c>
      <c r="L154" s="14">
        <f>+I154*2.87%</f>
        <v>606.14400000000001</v>
      </c>
      <c r="M154" s="14">
        <f>I154*7.1%</f>
        <v>1499.5199999999998</v>
      </c>
      <c r="N154" s="14">
        <f>I154*1.15%</f>
        <v>242.88</v>
      </c>
      <c r="O154" s="14">
        <f>+I154*3.04%</f>
        <v>642.048</v>
      </c>
      <c r="P154" s="14">
        <f>I154*7.09%</f>
        <v>1497.4080000000001</v>
      </c>
      <c r="Q154" s="14">
        <v>0</v>
      </c>
      <c r="R154" s="14">
        <f>L154+M154+N154+O154+P154</f>
        <v>4488</v>
      </c>
      <c r="S154" s="14">
        <v>0</v>
      </c>
      <c r="T154" s="14">
        <f>+L154+O154+Q154+S154+J154+K154</f>
        <v>1248.192</v>
      </c>
      <c r="U154" s="14">
        <f>+P154+N154+M154</f>
        <v>3239.808</v>
      </c>
      <c r="V154" s="14">
        <f>+I154-T154</f>
        <v>19871.808000000001</v>
      </c>
      <c r="W154" s="9"/>
      <c r="X154"/>
      <c r="Y154"/>
      <c r="Z154"/>
      <c r="AA154" s="8"/>
      <c r="AB154"/>
      <c r="AC154" s="8"/>
      <c r="AD154"/>
      <c r="AE154"/>
      <c r="AF154"/>
      <c r="AG154"/>
      <c r="AH154" s="8"/>
      <c r="AI154" s="8"/>
    </row>
    <row r="155" spans="1:35" s="6" customFormat="1" ht="15" x14ac:dyDescent="0.25">
      <c r="A155" s="18">
        <v>137</v>
      </c>
      <c r="B155" s="32" t="s">
        <v>501</v>
      </c>
      <c r="C155" s="16" t="s">
        <v>524</v>
      </c>
      <c r="D155" s="16" t="s">
        <v>2</v>
      </c>
      <c r="E155" s="16" t="s">
        <v>5</v>
      </c>
      <c r="F155" s="16" t="s">
        <v>92</v>
      </c>
      <c r="G155" s="15">
        <v>44927</v>
      </c>
      <c r="H155" s="15">
        <v>45107</v>
      </c>
      <c r="I155" s="14">
        <v>34800</v>
      </c>
      <c r="J155" s="14">
        <v>0</v>
      </c>
      <c r="K155" s="14">
        <v>0</v>
      </c>
      <c r="L155" s="14">
        <f>+I155*2.87%</f>
        <v>998.76</v>
      </c>
      <c r="M155" s="14">
        <f>I155*7.1%</f>
        <v>2470.7999999999997</v>
      </c>
      <c r="N155" s="14">
        <f>I155*1.15%</f>
        <v>400.2</v>
      </c>
      <c r="O155" s="14">
        <f>+I155*3.04%</f>
        <v>1057.92</v>
      </c>
      <c r="P155" s="14">
        <f>I155*7.09%</f>
        <v>2467.3200000000002</v>
      </c>
      <c r="Q155" s="14">
        <v>0</v>
      </c>
      <c r="R155" s="14">
        <f>L155+M155+N155+O155+P155</f>
        <v>7395</v>
      </c>
      <c r="S155" s="14">
        <v>0</v>
      </c>
      <c r="T155" s="14">
        <f>+L155+O155+Q155+S155+J155+K155</f>
        <v>2056.6800000000003</v>
      </c>
      <c r="U155" s="14">
        <f>+P155+N155+M155</f>
        <v>5338.32</v>
      </c>
      <c r="V155" s="14">
        <f>+I155-T155</f>
        <v>32743.32</v>
      </c>
      <c r="W155" s="9"/>
      <c r="X155"/>
      <c r="Y155"/>
      <c r="Z155"/>
      <c r="AA155" s="8"/>
      <c r="AB155"/>
      <c r="AC155" s="8"/>
      <c r="AD155"/>
      <c r="AE155"/>
      <c r="AF155" s="8"/>
      <c r="AG155"/>
      <c r="AH155" s="8"/>
      <c r="AI155" s="8"/>
    </row>
    <row r="156" spans="1:35" s="6" customFormat="1" ht="15" x14ac:dyDescent="0.25">
      <c r="A156" s="18">
        <v>138</v>
      </c>
      <c r="B156" s="32" t="s">
        <v>501</v>
      </c>
      <c r="C156" s="16" t="s">
        <v>523</v>
      </c>
      <c r="D156" s="16" t="s">
        <v>2</v>
      </c>
      <c r="E156" s="16" t="s">
        <v>5</v>
      </c>
      <c r="F156" s="16" t="s">
        <v>92</v>
      </c>
      <c r="G156" s="15">
        <v>44927</v>
      </c>
      <c r="H156" s="15">
        <v>45107</v>
      </c>
      <c r="I156" s="14">
        <v>26400</v>
      </c>
      <c r="J156" s="14">
        <v>0</v>
      </c>
      <c r="K156" s="14">
        <v>0</v>
      </c>
      <c r="L156" s="14">
        <f>+I156*2.87%</f>
        <v>757.68</v>
      </c>
      <c r="M156" s="14">
        <f>I156*7.1%</f>
        <v>1874.3999999999999</v>
      </c>
      <c r="N156" s="14">
        <f>I156*1.15%</f>
        <v>303.60000000000002</v>
      </c>
      <c r="O156" s="14">
        <f>+I156*3.04%</f>
        <v>802.56</v>
      </c>
      <c r="P156" s="14">
        <f>I156*7.09%</f>
        <v>1871.7600000000002</v>
      </c>
      <c r="Q156" s="14">
        <v>0</v>
      </c>
      <c r="R156" s="14">
        <f>L156+M156+N156+O156+P156</f>
        <v>5610</v>
      </c>
      <c r="S156" s="14">
        <v>11374.93</v>
      </c>
      <c r="T156" s="14">
        <f>+L156+O156+Q156+S156+J156+K156</f>
        <v>12935.17</v>
      </c>
      <c r="U156" s="14">
        <f>+P156+N156+M156</f>
        <v>4049.76</v>
      </c>
      <c r="V156" s="14">
        <f>+I156-T156</f>
        <v>13464.83</v>
      </c>
      <c r="W156" s="9"/>
      <c r="X156"/>
      <c r="Y156"/>
      <c r="Z156"/>
      <c r="AA156" s="8"/>
      <c r="AB156"/>
      <c r="AC156" s="8"/>
      <c r="AD156"/>
      <c r="AE156"/>
      <c r="AF156"/>
      <c r="AG156" s="8"/>
      <c r="AH156" s="8"/>
      <c r="AI156" s="8"/>
    </row>
    <row r="157" spans="1:35" s="6" customFormat="1" ht="15" x14ac:dyDescent="0.25">
      <c r="A157" s="18">
        <v>139</v>
      </c>
      <c r="B157" s="32" t="s">
        <v>501</v>
      </c>
      <c r="C157" s="16" t="s">
        <v>522</v>
      </c>
      <c r="D157" s="16" t="s">
        <v>2</v>
      </c>
      <c r="E157" s="16" t="s">
        <v>5</v>
      </c>
      <c r="F157" s="16" t="s">
        <v>87</v>
      </c>
      <c r="G157" s="15">
        <v>44927</v>
      </c>
      <c r="H157" s="15">
        <v>45107</v>
      </c>
      <c r="I157" s="14">
        <v>29920</v>
      </c>
      <c r="J157" s="14">
        <v>0</v>
      </c>
      <c r="K157" s="14">
        <v>0</v>
      </c>
      <c r="L157" s="14">
        <f>+I157*2.87%</f>
        <v>858.70399999999995</v>
      </c>
      <c r="M157" s="14">
        <f>I157*7.1%</f>
        <v>2124.3199999999997</v>
      </c>
      <c r="N157" s="14">
        <f>I157*1.15%</f>
        <v>344.08</v>
      </c>
      <c r="O157" s="14">
        <f>+I157*3.04%</f>
        <v>909.56799999999998</v>
      </c>
      <c r="P157" s="14">
        <f>I157*7.09%</f>
        <v>2121.328</v>
      </c>
      <c r="Q157" s="14">
        <v>0</v>
      </c>
      <c r="R157" s="14">
        <f>L157+M157+N157+O157+P157</f>
        <v>6358</v>
      </c>
      <c r="S157" s="14">
        <v>0</v>
      </c>
      <c r="T157" s="14">
        <f>+L157+O157+Q157+S157+J157+K157</f>
        <v>1768.2719999999999</v>
      </c>
      <c r="U157" s="14">
        <f>+P157+N157+M157</f>
        <v>4589.7279999999992</v>
      </c>
      <c r="V157" s="14">
        <f>+I157-T157</f>
        <v>28151.727999999999</v>
      </c>
      <c r="W157" s="9"/>
      <c r="X157"/>
      <c r="Y157"/>
      <c r="Z157"/>
      <c r="AA157" s="8"/>
      <c r="AB157"/>
      <c r="AC157" s="8"/>
      <c r="AD157"/>
      <c r="AE157"/>
      <c r="AF157"/>
      <c r="AG157"/>
      <c r="AH157" s="8"/>
      <c r="AI157" s="8"/>
    </row>
    <row r="158" spans="1:35" s="6" customFormat="1" ht="15" x14ac:dyDescent="0.25">
      <c r="A158" s="18">
        <v>140</v>
      </c>
      <c r="B158" s="32" t="s">
        <v>501</v>
      </c>
      <c r="C158" s="16" t="s">
        <v>521</v>
      </c>
      <c r="D158" s="16" t="s">
        <v>2</v>
      </c>
      <c r="E158" s="16" t="s">
        <v>5</v>
      </c>
      <c r="F158" s="16" t="s">
        <v>92</v>
      </c>
      <c r="G158" s="15">
        <v>44927</v>
      </c>
      <c r="H158" s="15">
        <v>45107</v>
      </c>
      <c r="I158" s="14">
        <v>25520</v>
      </c>
      <c r="J158" s="14">
        <v>0</v>
      </c>
      <c r="K158" s="14">
        <v>0</v>
      </c>
      <c r="L158" s="14">
        <f>+I158*2.87%</f>
        <v>732.42399999999998</v>
      </c>
      <c r="M158" s="14">
        <f>I158*7.1%</f>
        <v>1811.9199999999998</v>
      </c>
      <c r="N158" s="14">
        <f>I158*1.15%</f>
        <v>293.48</v>
      </c>
      <c r="O158" s="14">
        <f>+I158*3.04%</f>
        <v>775.80799999999999</v>
      </c>
      <c r="P158" s="14">
        <f>I158*7.09%</f>
        <v>1809.3680000000002</v>
      </c>
      <c r="Q158" s="14">
        <v>0</v>
      </c>
      <c r="R158" s="14">
        <f>L158+M158+N158+O158+P158</f>
        <v>5423</v>
      </c>
      <c r="S158" s="14">
        <v>0</v>
      </c>
      <c r="T158" s="14">
        <f>+L158+O158+Q158+S158+J158+K158</f>
        <v>1508.232</v>
      </c>
      <c r="U158" s="14">
        <f>+P158+N158+M158</f>
        <v>3914.768</v>
      </c>
      <c r="V158" s="14">
        <f>+I158-T158</f>
        <v>24011.768</v>
      </c>
      <c r="W158" s="9"/>
      <c r="X158"/>
      <c r="Y158"/>
      <c r="Z158"/>
      <c r="AA158" s="8"/>
      <c r="AB158"/>
      <c r="AC158" s="8"/>
      <c r="AD158"/>
      <c r="AE158"/>
      <c r="AF158"/>
      <c r="AG158"/>
      <c r="AH158" s="8"/>
      <c r="AI158" s="8"/>
    </row>
    <row r="159" spans="1:35" s="6" customFormat="1" ht="15" x14ac:dyDescent="0.25">
      <c r="A159" s="18">
        <v>141</v>
      </c>
      <c r="B159" s="32" t="s">
        <v>501</v>
      </c>
      <c r="C159" s="16" t="s">
        <v>520</v>
      </c>
      <c r="D159" s="16" t="s">
        <v>2</v>
      </c>
      <c r="E159" s="16" t="s">
        <v>5</v>
      </c>
      <c r="F159" s="16" t="s">
        <v>87</v>
      </c>
      <c r="G159" s="15">
        <v>44927</v>
      </c>
      <c r="H159" s="15">
        <v>45107</v>
      </c>
      <c r="I159" s="14">
        <v>44080</v>
      </c>
      <c r="J159" s="14">
        <v>0</v>
      </c>
      <c r="K159" s="14">
        <v>0</v>
      </c>
      <c r="L159" s="14">
        <f>+I159*2.87%</f>
        <v>1265.096</v>
      </c>
      <c r="M159" s="14">
        <f>I159*7.1%</f>
        <v>3129.68</v>
      </c>
      <c r="N159" s="14">
        <f>I159*1.15%</f>
        <v>506.92</v>
      </c>
      <c r="O159" s="14">
        <f>+I159*3.04%</f>
        <v>1340.0319999999999</v>
      </c>
      <c r="P159" s="14">
        <f>I159*7.09%</f>
        <v>3125.2720000000004</v>
      </c>
      <c r="Q159" s="14">
        <v>0</v>
      </c>
      <c r="R159" s="14">
        <f>L159+M159+N159+O159+P159</f>
        <v>9367</v>
      </c>
      <c r="S159" s="14">
        <v>0</v>
      </c>
      <c r="T159" s="14">
        <f>+L159+O159+Q159+S159+J159+K159</f>
        <v>2605.1279999999997</v>
      </c>
      <c r="U159" s="14">
        <f>+P159+N159+M159</f>
        <v>6761.8720000000003</v>
      </c>
      <c r="V159" s="14">
        <f>+I159-T159</f>
        <v>41474.872000000003</v>
      </c>
      <c r="W159" s="9"/>
      <c r="X159"/>
      <c r="Y159"/>
      <c r="Z159"/>
      <c r="AA159" s="8"/>
      <c r="AB159"/>
      <c r="AC159" s="8"/>
      <c r="AD159" s="8"/>
      <c r="AE159"/>
      <c r="AF159" s="8"/>
      <c r="AG159"/>
      <c r="AH159" s="8"/>
      <c r="AI159" s="8"/>
    </row>
    <row r="160" spans="1:35" s="6" customFormat="1" ht="15" x14ac:dyDescent="0.25">
      <c r="A160" s="18">
        <v>142</v>
      </c>
      <c r="B160" s="32" t="s">
        <v>501</v>
      </c>
      <c r="C160" s="16" t="s">
        <v>519</v>
      </c>
      <c r="D160" s="16" t="s">
        <v>2</v>
      </c>
      <c r="E160" s="16" t="s">
        <v>5</v>
      </c>
      <c r="F160" s="16" t="s">
        <v>92</v>
      </c>
      <c r="G160" s="15">
        <v>44927</v>
      </c>
      <c r="H160" s="15">
        <v>45107</v>
      </c>
      <c r="I160" s="14">
        <v>16240</v>
      </c>
      <c r="J160" s="14">
        <v>0</v>
      </c>
      <c r="K160" s="14">
        <v>0</v>
      </c>
      <c r="L160" s="14">
        <f>+I160*2.87%</f>
        <v>466.08800000000002</v>
      </c>
      <c r="M160" s="14">
        <f>I160*7.1%</f>
        <v>1153.04</v>
      </c>
      <c r="N160" s="14">
        <f>I160*1.15%</f>
        <v>186.76</v>
      </c>
      <c r="O160" s="14">
        <f>+I160*3.04%</f>
        <v>493.69600000000003</v>
      </c>
      <c r="P160" s="14">
        <f>I160*7.09%</f>
        <v>1151.4160000000002</v>
      </c>
      <c r="Q160" s="14">
        <v>0</v>
      </c>
      <c r="R160" s="14">
        <f>L160+M160+N160+O160+P160</f>
        <v>3451</v>
      </c>
      <c r="S160" s="14">
        <v>0</v>
      </c>
      <c r="T160" s="14">
        <f>+L160+O160+Q160+S160+J160+K160</f>
        <v>959.78400000000011</v>
      </c>
      <c r="U160" s="14">
        <f>+P160+N160+M160</f>
        <v>2491.2160000000003</v>
      </c>
      <c r="V160" s="14">
        <f>+I160-T160</f>
        <v>15280.216</v>
      </c>
      <c r="W160" s="9"/>
      <c r="X160"/>
      <c r="Y160"/>
      <c r="Z160"/>
      <c r="AA160" s="8"/>
      <c r="AB160"/>
      <c r="AC160" s="8"/>
      <c r="AD160"/>
      <c r="AE160"/>
      <c r="AF160"/>
      <c r="AG160"/>
      <c r="AH160"/>
      <c r="AI160" s="8"/>
    </row>
    <row r="161" spans="1:35" s="6" customFormat="1" ht="15" x14ac:dyDescent="0.25">
      <c r="A161" s="18">
        <v>143</v>
      </c>
      <c r="B161" s="32" t="s">
        <v>501</v>
      </c>
      <c r="C161" s="16" t="s">
        <v>518</v>
      </c>
      <c r="D161" s="16" t="s">
        <v>2</v>
      </c>
      <c r="E161" s="16" t="s">
        <v>5</v>
      </c>
      <c r="F161" s="16" t="s">
        <v>92</v>
      </c>
      <c r="G161" s="15">
        <v>44927</v>
      </c>
      <c r="H161" s="15">
        <v>45107</v>
      </c>
      <c r="I161" s="14">
        <v>20880</v>
      </c>
      <c r="J161" s="14">
        <v>0</v>
      </c>
      <c r="K161" s="14">
        <v>0</v>
      </c>
      <c r="L161" s="14">
        <f>+I161*2.87%</f>
        <v>599.25599999999997</v>
      </c>
      <c r="M161" s="14">
        <f>I161*7.1%</f>
        <v>1482.4799999999998</v>
      </c>
      <c r="N161" s="14">
        <f>I161*1.15%</f>
        <v>240.12</v>
      </c>
      <c r="O161" s="14">
        <f>+I161*3.04%</f>
        <v>634.75199999999995</v>
      </c>
      <c r="P161" s="14">
        <f>I161*7.09%</f>
        <v>1480.3920000000001</v>
      </c>
      <c r="Q161" s="14">
        <v>0</v>
      </c>
      <c r="R161" s="14">
        <f>L161+M161+N161+O161+P161</f>
        <v>4437</v>
      </c>
      <c r="S161" s="14">
        <v>0</v>
      </c>
      <c r="T161" s="14">
        <f>+L161+O161+Q161+S161+J161+K161</f>
        <v>1234.0079999999998</v>
      </c>
      <c r="U161" s="14">
        <f>+P161+N161+M161</f>
        <v>3202.9920000000002</v>
      </c>
      <c r="V161" s="14">
        <f>+I161-T161</f>
        <v>19645.991999999998</v>
      </c>
      <c r="W161" s="9"/>
      <c r="X161"/>
      <c r="Y161"/>
      <c r="Z161"/>
      <c r="AA161" s="8"/>
      <c r="AB161"/>
      <c r="AC161" s="8"/>
      <c r="AD161"/>
      <c r="AE161"/>
      <c r="AF161"/>
      <c r="AG161"/>
      <c r="AH161" s="8"/>
      <c r="AI161" s="8"/>
    </row>
    <row r="162" spans="1:35" s="6" customFormat="1" ht="15" x14ac:dyDescent="0.25">
      <c r="A162" s="18">
        <v>144</v>
      </c>
      <c r="B162" s="32" t="s">
        <v>501</v>
      </c>
      <c r="C162" s="16" t="s">
        <v>517</v>
      </c>
      <c r="D162" s="16" t="s">
        <v>2</v>
      </c>
      <c r="E162" s="16" t="s">
        <v>5</v>
      </c>
      <c r="F162" s="16" t="s">
        <v>87</v>
      </c>
      <c r="G162" s="15">
        <v>44927</v>
      </c>
      <c r="H162" s="15">
        <v>45107</v>
      </c>
      <c r="I162" s="14">
        <v>26400</v>
      </c>
      <c r="J162" s="14">
        <v>0</v>
      </c>
      <c r="K162" s="14">
        <v>0</v>
      </c>
      <c r="L162" s="14">
        <f>+I162*2.87%</f>
        <v>757.68</v>
      </c>
      <c r="M162" s="14">
        <f>I162*7.1%</f>
        <v>1874.3999999999999</v>
      </c>
      <c r="N162" s="14">
        <f>I162*1.15%</f>
        <v>303.60000000000002</v>
      </c>
      <c r="O162" s="14">
        <f>+I162*3.04%</f>
        <v>802.56</v>
      </c>
      <c r="P162" s="14">
        <f>I162*7.09%</f>
        <v>1871.7600000000002</v>
      </c>
      <c r="Q162" s="14">
        <v>0</v>
      </c>
      <c r="R162" s="14">
        <f>L162+M162+N162+O162+P162</f>
        <v>5610</v>
      </c>
      <c r="S162" s="14">
        <v>0</v>
      </c>
      <c r="T162" s="14">
        <f>+L162+O162+Q162+S162+J162+K162</f>
        <v>1560.2399999999998</v>
      </c>
      <c r="U162" s="14">
        <f>+P162+N162+M162</f>
        <v>4049.76</v>
      </c>
      <c r="V162" s="14">
        <f>+I162-T162</f>
        <v>24839.760000000002</v>
      </c>
      <c r="W162" s="9"/>
      <c r="X162"/>
      <c r="Y162"/>
      <c r="Z162"/>
      <c r="AA162" s="8"/>
      <c r="AB162"/>
      <c r="AC162" s="8"/>
      <c r="AD162"/>
      <c r="AE162"/>
      <c r="AF162"/>
      <c r="AG162"/>
      <c r="AH162" s="8"/>
      <c r="AI162" s="8"/>
    </row>
    <row r="163" spans="1:35" s="6" customFormat="1" ht="15" x14ac:dyDescent="0.25">
      <c r="A163" s="18">
        <v>145</v>
      </c>
      <c r="B163" s="32" t="s">
        <v>501</v>
      </c>
      <c r="C163" s="16" t="s">
        <v>516</v>
      </c>
      <c r="D163" s="16" t="s">
        <v>2</v>
      </c>
      <c r="E163" s="16" t="s">
        <v>5</v>
      </c>
      <c r="F163" s="16" t="s">
        <v>87</v>
      </c>
      <c r="G163" s="15">
        <v>44927</v>
      </c>
      <c r="H163" s="15">
        <v>45107</v>
      </c>
      <c r="I163" s="14">
        <v>24000</v>
      </c>
      <c r="J163" s="14">
        <v>0</v>
      </c>
      <c r="K163" s="14">
        <v>0</v>
      </c>
      <c r="L163" s="14">
        <f>+I163*2.87%</f>
        <v>688.8</v>
      </c>
      <c r="M163" s="14">
        <f>I163*7.1%</f>
        <v>1703.9999999999998</v>
      </c>
      <c r="N163" s="14">
        <f>I163*1.15%</f>
        <v>276</v>
      </c>
      <c r="O163" s="14">
        <f>+I163*3.04%</f>
        <v>729.6</v>
      </c>
      <c r="P163" s="14">
        <f>I163*7.09%</f>
        <v>1701.6000000000001</v>
      </c>
      <c r="Q163" s="14">
        <v>0</v>
      </c>
      <c r="R163" s="14">
        <f>L163+M163+N163+O163+P163</f>
        <v>5100</v>
      </c>
      <c r="S163" s="14">
        <v>0</v>
      </c>
      <c r="T163" s="14">
        <f>+L163+O163+Q163+S163+J163+K163</f>
        <v>1418.4</v>
      </c>
      <c r="U163" s="14">
        <f>+P163+N163+M163</f>
        <v>3681.6</v>
      </c>
      <c r="V163" s="14">
        <f>+I163-T163</f>
        <v>22581.599999999999</v>
      </c>
      <c r="W163" s="9"/>
      <c r="X163"/>
      <c r="Y163"/>
      <c r="Z163"/>
      <c r="AA163" s="8"/>
      <c r="AB163"/>
      <c r="AC163" s="8"/>
      <c r="AD163"/>
      <c r="AE163"/>
      <c r="AF163"/>
      <c r="AG163"/>
      <c r="AH163" s="8"/>
      <c r="AI163" s="8"/>
    </row>
    <row r="164" spans="1:35" s="6" customFormat="1" ht="15" x14ac:dyDescent="0.25">
      <c r="A164" s="18">
        <v>146</v>
      </c>
      <c r="B164" s="32" t="s">
        <v>501</v>
      </c>
      <c r="C164" s="16" t="s">
        <v>296</v>
      </c>
      <c r="D164" s="16" t="s">
        <v>2</v>
      </c>
      <c r="E164" s="16" t="s">
        <v>5</v>
      </c>
      <c r="F164" s="16" t="s">
        <v>87</v>
      </c>
      <c r="G164" s="15">
        <v>44927</v>
      </c>
      <c r="H164" s="15">
        <v>45107</v>
      </c>
      <c r="I164" s="14">
        <v>24000</v>
      </c>
      <c r="J164" s="14">
        <v>0</v>
      </c>
      <c r="K164" s="14">
        <v>0</v>
      </c>
      <c r="L164" s="14">
        <f>+I164*2.87%</f>
        <v>688.8</v>
      </c>
      <c r="M164" s="14">
        <f>I164*7.1%</f>
        <v>1703.9999999999998</v>
      </c>
      <c r="N164" s="14">
        <f>I164*1.15%</f>
        <v>276</v>
      </c>
      <c r="O164" s="14">
        <f>+I164*3.04%</f>
        <v>729.6</v>
      </c>
      <c r="P164" s="14">
        <f>I164*7.09%</f>
        <v>1701.6000000000001</v>
      </c>
      <c r="Q164" s="14">
        <v>0</v>
      </c>
      <c r="R164" s="14">
        <f>L164+M164+N164+O164+P164</f>
        <v>5100</v>
      </c>
      <c r="S164" s="14">
        <v>0</v>
      </c>
      <c r="T164" s="14">
        <f>+L164+O164+Q164+S164+J164+K164</f>
        <v>1418.4</v>
      </c>
      <c r="U164" s="14">
        <f>+P164+N164+M164</f>
        <v>3681.6</v>
      </c>
      <c r="V164" s="14">
        <f>+I164-T164</f>
        <v>22581.599999999999</v>
      </c>
      <c r="W164" s="9"/>
      <c r="X164"/>
      <c r="Y164"/>
      <c r="Z164"/>
      <c r="AA164" s="8"/>
      <c r="AB164"/>
      <c r="AC164" s="8"/>
      <c r="AD164"/>
      <c r="AE164"/>
      <c r="AF164"/>
      <c r="AG164"/>
      <c r="AH164" s="8"/>
      <c r="AI164" s="8"/>
    </row>
    <row r="165" spans="1:35" s="6" customFormat="1" ht="15" x14ac:dyDescent="0.25">
      <c r="A165" s="18">
        <v>147</v>
      </c>
      <c r="B165" s="32" t="s">
        <v>501</v>
      </c>
      <c r="C165" s="16" t="s">
        <v>515</v>
      </c>
      <c r="D165" s="16" t="s">
        <v>2</v>
      </c>
      <c r="E165" s="16" t="s">
        <v>5</v>
      </c>
      <c r="F165" s="16" t="s">
        <v>87</v>
      </c>
      <c r="G165" s="15">
        <v>44927</v>
      </c>
      <c r="H165" s="15">
        <v>45107</v>
      </c>
      <c r="I165" s="14">
        <v>30160</v>
      </c>
      <c r="J165" s="14">
        <v>0</v>
      </c>
      <c r="K165" s="14">
        <v>0</v>
      </c>
      <c r="L165" s="14">
        <f>+I165*2.87%</f>
        <v>865.59199999999998</v>
      </c>
      <c r="M165" s="14">
        <f>I165*7.1%</f>
        <v>2141.3599999999997</v>
      </c>
      <c r="N165" s="14">
        <f>I165*1.15%</f>
        <v>346.84</v>
      </c>
      <c r="O165" s="14">
        <f>+I165*3.04%</f>
        <v>916.86400000000003</v>
      </c>
      <c r="P165" s="14">
        <f>I165*7.09%</f>
        <v>2138.3440000000001</v>
      </c>
      <c r="Q165" s="14">
        <v>0</v>
      </c>
      <c r="R165" s="14">
        <f>L165+M165+N165+O165+P165</f>
        <v>6409</v>
      </c>
      <c r="S165" s="14">
        <v>0</v>
      </c>
      <c r="T165" s="14">
        <f>+L165+O165+Q165+S165+J165+K165</f>
        <v>1782.4560000000001</v>
      </c>
      <c r="U165" s="14">
        <f>+P165+N165+M165</f>
        <v>4626.5439999999999</v>
      </c>
      <c r="V165" s="14">
        <f>+I165-T165</f>
        <v>28377.544000000002</v>
      </c>
      <c r="W165" s="9"/>
      <c r="X165"/>
      <c r="Y165"/>
      <c r="Z165"/>
      <c r="AA165" s="8"/>
      <c r="AB165"/>
      <c r="AC165" s="8"/>
      <c r="AD165"/>
      <c r="AE165"/>
      <c r="AF165"/>
      <c r="AG165"/>
      <c r="AH165" s="8"/>
      <c r="AI165" s="8"/>
    </row>
    <row r="166" spans="1:35" s="6" customFormat="1" ht="15" x14ac:dyDescent="0.25">
      <c r="A166" s="18">
        <v>148</v>
      </c>
      <c r="B166" s="32" t="s">
        <v>501</v>
      </c>
      <c r="C166" s="16" t="s">
        <v>514</v>
      </c>
      <c r="D166" s="16" t="s">
        <v>2</v>
      </c>
      <c r="E166" s="16" t="s">
        <v>5</v>
      </c>
      <c r="F166" s="16" t="s">
        <v>87</v>
      </c>
      <c r="G166" s="15">
        <v>44927</v>
      </c>
      <c r="H166" s="15">
        <v>45107</v>
      </c>
      <c r="I166" s="14">
        <v>30160</v>
      </c>
      <c r="J166" s="14">
        <v>0</v>
      </c>
      <c r="K166" s="14">
        <v>0</v>
      </c>
      <c r="L166" s="14">
        <f>+I166*2.87%</f>
        <v>865.59199999999998</v>
      </c>
      <c r="M166" s="14">
        <f>I166*7.1%</f>
        <v>2141.3599999999997</v>
      </c>
      <c r="N166" s="14">
        <f>I166*1.15%</f>
        <v>346.84</v>
      </c>
      <c r="O166" s="14">
        <f>+I166*3.04%</f>
        <v>916.86400000000003</v>
      </c>
      <c r="P166" s="14">
        <f>I166*7.09%</f>
        <v>2138.3440000000001</v>
      </c>
      <c r="Q166" s="14">
        <v>0</v>
      </c>
      <c r="R166" s="14">
        <f>L166+M166+N166+O166+P166</f>
        <v>6409</v>
      </c>
      <c r="S166" s="14">
        <v>0</v>
      </c>
      <c r="T166" s="14">
        <f>+L166+O166+Q166+S166+J166+K166</f>
        <v>1782.4560000000001</v>
      </c>
      <c r="U166" s="14">
        <f>+P166+N166+M166</f>
        <v>4626.5439999999999</v>
      </c>
      <c r="V166" s="14">
        <f>+I166-T166</f>
        <v>28377.544000000002</v>
      </c>
      <c r="W166" s="9"/>
      <c r="X166"/>
      <c r="Y166"/>
      <c r="Z166"/>
      <c r="AA166" s="8"/>
      <c r="AB166"/>
      <c r="AC166" s="8"/>
      <c r="AD166"/>
      <c r="AE166"/>
      <c r="AF166"/>
      <c r="AG166"/>
      <c r="AH166" s="8"/>
      <c r="AI166" s="8"/>
    </row>
    <row r="167" spans="1:35" s="6" customFormat="1" ht="15" x14ac:dyDescent="0.25">
      <c r="A167" s="18">
        <v>149</v>
      </c>
      <c r="B167" s="32" t="s">
        <v>501</v>
      </c>
      <c r="C167" s="16" t="s">
        <v>513</v>
      </c>
      <c r="D167" s="16" t="s">
        <v>2</v>
      </c>
      <c r="E167" s="16" t="s">
        <v>5</v>
      </c>
      <c r="F167" s="16" t="s">
        <v>87</v>
      </c>
      <c r="G167" s="15">
        <v>44927</v>
      </c>
      <c r="H167" s="15">
        <v>45107</v>
      </c>
      <c r="I167" s="14">
        <v>24000</v>
      </c>
      <c r="J167" s="14">
        <v>0</v>
      </c>
      <c r="K167" s="14">
        <v>0</v>
      </c>
      <c r="L167" s="14">
        <f>+I167*2.87%</f>
        <v>688.8</v>
      </c>
      <c r="M167" s="14">
        <f>I167*7.1%</f>
        <v>1703.9999999999998</v>
      </c>
      <c r="N167" s="14">
        <f>I167*1.15%</f>
        <v>276</v>
      </c>
      <c r="O167" s="14">
        <f>+I167*3.04%</f>
        <v>729.6</v>
      </c>
      <c r="P167" s="14">
        <f>I167*7.09%</f>
        <v>1701.6000000000001</v>
      </c>
      <c r="Q167" s="14">
        <v>0</v>
      </c>
      <c r="R167" s="14">
        <f>L167+M167+N167+O167+P167</f>
        <v>5100</v>
      </c>
      <c r="S167" s="14">
        <v>0</v>
      </c>
      <c r="T167" s="14">
        <f>+L167+O167+Q167+S167+J167+K167</f>
        <v>1418.4</v>
      </c>
      <c r="U167" s="14">
        <f>+P167+N167+M167</f>
        <v>3681.6</v>
      </c>
      <c r="V167" s="14">
        <f>+I167-T167</f>
        <v>22581.599999999999</v>
      </c>
      <c r="W167" s="9"/>
      <c r="X167"/>
      <c r="Y167"/>
      <c r="Z167"/>
      <c r="AA167" s="8"/>
      <c r="AB167"/>
      <c r="AC167" s="8"/>
      <c r="AD167"/>
      <c r="AE167"/>
      <c r="AF167"/>
      <c r="AG167"/>
      <c r="AH167" s="8"/>
      <c r="AI167" s="8"/>
    </row>
    <row r="168" spans="1:35" s="6" customFormat="1" ht="15" x14ac:dyDescent="0.25">
      <c r="A168" s="18">
        <v>150</v>
      </c>
      <c r="B168" s="32" t="s">
        <v>501</v>
      </c>
      <c r="C168" s="16" t="s">
        <v>294</v>
      </c>
      <c r="D168" s="16" t="s">
        <v>2</v>
      </c>
      <c r="E168" s="16" t="s">
        <v>5</v>
      </c>
      <c r="F168" s="16" t="s">
        <v>87</v>
      </c>
      <c r="G168" s="15">
        <v>44927</v>
      </c>
      <c r="H168" s="15">
        <v>45107</v>
      </c>
      <c r="I168" s="14">
        <v>43200</v>
      </c>
      <c r="J168" s="14">
        <v>0</v>
      </c>
      <c r="K168" s="14">
        <v>0</v>
      </c>
      <c r="L168" s="14">
        <f>+I168*2.87%</f>
        <v>1239.8399999999999</v>
      </c>
      <c r="M168" s="14">
        <f>I168*7.1%</f>
        <v>3067.2</v>
      </c>
      <c r="N168" s="14">
        <f>I168*1.15%</f>
        <v>496.8</v>
      </c>
      <c r="O168" s="14">
        <f>+I168*3.04%</f>
        <v>1313.28</v>
      </c>
      <c r="P168" s="14">
        <f>I168*7.09%</f>
        <v>3062.88</v>
      </c>
      <c r="Q168" s="14">
        <v>0</v>
      </c>
      <c r="R168" s="14">
        <f>L168+M168+N168+O168+P168</f>
        <v>9180</v>
      </c>
      <c r="S168" s="14">
        <v>0</v>
      </c>
      <c r="T168" s="14">
        <f>+L168+O168+Q168+S168+J168+K168</f>
        <v>2553.12</v>
      </c>
      <c r="U168" s="14">
        <f>+P168+N168+M168</f>
        <v>6626.88</v>
      </c>
      <c r="V168" s="14">
        <f>+I168-T168</f>
        <v>40646.879999999997</v>
      </c>
      <c r="W168" s="9"/>
      <c r="X168"/>
      <c r="Y168"/>
      <c r="Z168"/>
      <c r="AA168" s="8"/>
      <c r="AB168"/>
      <c r="AC168" s="8"/>
      <c r="AD168" s="8"/>
      <c r="AE168"/>
      <c r="AF168" s="8"/>
      <c r="AG168"/>
      <c r="AH168" s="8"/>
      <c r="AI168" s="8"/>
    </row>
    <row r="169" spans="1:35" s="6" customFormat="1" ht="15" x14ac:dyDescent="0.25">
      <c r="A169" s="18">
        <v>151</v>
      </c>
      <c r="B169" s="32" t="s">
        <v>501</v>
      </c>
      <c r="C169" s="16" t="s">
        <v>512</v>
      </c>
      <c r="D169" s="16" t="s">
        <v>2</v>
      </c>
      <c r="E169" s="16" t="s">
        <v>5</v>
      </c>
      <c r="F169" s="16" t="s">
        <v>87</v>
      </c>
      <c r="G169" s="15">
        <v>44927</v>
      </c>
      <c r="H169" s="15">
        <v>45107</v>
      </c>
      <c r="I169" s="14">
        <v>19360</v>
      </c>
      <c r="J169" s="14">
        <v>0</v>
      </c>
      <c r="K169" s="14">
        <v>0</v>
      </c>
      <c r="L169" s="14">
        <f>+I169*2.87%</f>
        <v>555.63199999999995</v>
      </c>
      <c r="M169" s="14">
        <f>I169*7.1%</f>
        <v>1374.56</v>
      </c>
      <c r="N169" s="14">
        <f>I169*1.15%</f>
        <v>222.64</v>
      </c>
      <c r="O169" s="14">
        <f>+I169*3.04%</f>
        <v>588.54399999999998</v>
      </c>
      <c r="P169" s="14">
        <f>I169*7.09%</f>
        <v>1372.624</v>
      </c>
      <c r="Q169" s="14">
        <v>0</v>
      </c>
      <c r="R169" s="14">
        <f>L169+M169+N169+O169+P169</f>
        <v>4114</v>
      </c>
      <c r="S169" s="14">
        <v>0</v>
      </c>
      <c r="T169" s="14">
        <f>+L169+O169+Q169+S169+J169+K169</f>
        <v>1144.1759999999999</v>
      </c>
      <c r="U169" s="14">
        <f>+P169+N169+M169</f>
        <v>2969.8240000000001</v>
      </c>
      <c r="V169" s="14">
        <f>+I169-T169</f>
        <v>18215.824000000001</v>
      </c>
      <c r="W169" s="9"/>
      <c r="X169"/>
      <c r="Y169"/>
      <c r="Z169"/>
      <c r="AA169" s="8"/>
      <c r="AB169"/>
      <c r="AC169" s="8"/>
      <c r="AD169"/>
      <c r="AE169"/>
      <c r="AF169"/>
      <c r="AG169"/>
      <c r="AH169" s="8"/>
      <c r="AI169" s="8"/>
    </row>
    <row r="170" spans="1:35" s="6" customFormat="1" ht="15" x14ac:dyDescent="0.25">
      <c r="A170" s="18">
        <v>152</v>
      </c>
      <c r="B170" s="32" t="s">
        <v>501</v>
      </c>
      <c r="C170" s="16" t="s">
        <v>511</v>
      </c>
      <c r="D170" s="16" t="s">
        <v>2</v>
      </c>
      <c r="E170" s="16" t="s">
        <v>5</v>
      </c>
      <c r="F170" s="16" t="s">
        <v>87</v>
      </c>
      <c r="G170" s="15">
        <v>44927</v>
      </c>
      <c r="H170" s="15">
        <v>45107</v>
      </c>
      <c r="I170" s="14">
        <v>30160</v>
      </c>
      <c r="J170" s="14">
        <v>0</v>
      </c>
      <c r="K170" s="14">
        <v>0</v>
      </c>
      <c r="L170" s="14">
        <f>+I170*2.87%</f>
        <v>865.59199999999998</v>
      </c>
      <c r="M170" s="14">
        <f>I170*7.1%</f>
        <v>2141.3599999999997</v>
      </c>
      <c r="N170" s="14">
        <f>I170*1.15%</f>
        <v>346.84</v>
      </c>
      <c r="O170" s="14">
        <f>+I170*3.04%</f>
        <v>916.86400000000003</v>
      </c>
      <c r="P170" s="14">
        <f>I170*7.09%</f>
        <v>2138.3440000000001</v>
      </c>
      <c r="Q170" s="14">
        <v>0</v>
      </c>
      <c r="R170" s="14">
        <f>L170+M170+N170+O170+P170</f>
        <v>6409</v>
      </c>
      <c r="S170" s="14">
        <v>0</v>
      </c>
      <c r="T170" s="14">
        <f>+L170+O170+Q170+S170+J170+K170</f>
        <v>1782.4560000000001</v>
      </c>
      <c r="U170" s="14">
        <f>+P170+N170+M170</f>
        <v>4626.5439999999999</v>
      </c>
      <c r="V170" s="14">
        <f>+I170-T170</f>
        <v>28377.544000000002</v>
      </c>
      <c r="W170" s="9"/>
      <c r="X170"/>
      <c r="Y170"/>
      <c r="Z170"/>
      <c r="AA170" s="8"/>
      <c r="AB170"/>
      <c r="AC170" s="8"/>
      <c r="AD170"/>
      <c r="AE170"/>
      <c r="AF170"/>
      <c r="AG170"/>
      <c r="AH170" s="8"/>
      <c r="AI170" s="8"/>
    </row>
    <row r="171" spans="1:35" s="6" customFormat="1" ht="15" x14ac:dyDescent="0.25">
      <c r="A171" s="18">
        <v>153</v>
      </c>
      <c r="B171" s="32" t="s">
        <v>501</v>
      </c>
      <c r="C171" s="16" t="s">
        <v>510</v>
      </c>
      <c r="D171" s="16" t="s">
        <v>2</v>
      </c>
      <c r="E171" s="16" t="s">
        <v>5</v>
      </c>
      <c r="F171" s="16" t="s">
        <v>87</v>
      </c>
      <c r="G171" s="15">
        <v>44927</v>
      </c>
      <c r="H171" s="15">
        <v>45107</v>
      </c>
      <c r="I171" s="14">
        <v>34800</v>
      </c>
      <c r="J171" s="14">
        <v>0</v>
      </c>
      <c r="K171" s="14">
        <v>0</v>
      </c>
      <c r="L171" s="14">
        <f>+I171*2.87%</f>
        <v>998.76</v>
      </c>
      <c r="M171" s="14">
        <f>I171*7.1%</f>
        <v>2470.7999999999997</v>
      </c>
      <c r="N171" s="14">
        <f>I171*1.15%</f>
        <v>400.2</v>
      </c>
      <c r="O171" s="14">
        <f>+I171*3.04%</f>
        <v>1057.92</v>
      </c>
      <c r="P171" s="14">
        <f>I171*7.09%</f>
        <v>2467.3200000000002</v>
      </c>
      <c r="Q171" s="14">
        <v>0</v>
      </c>
      <c r="R171" s="14">
        <f>L171+M171+N171+O171+P171</f>
        <v>7395</v>
      </c>
      <c r="S171" s="14">
        <v>0</v>
      </c>
      <c r="T171" s="14">
        <f>+L171+O171+Q171+S171+J171+K171</f>
        <v>2056.6800000000003</v>
      </c>
      <c r="U171" s="14">
        <f>+P171+N171+M171</f>
        <v>5338.32</v>
      </c>
      <c r="V171" s="14">
        <f>+I171-T171</f>
        <v>32743.32</v>
      </c>
      <c r="W171" s="9"/>
      <c r="X171"/>
      <c r="Y171"/>
      <c r="Z171"/>
      <c r="AA171" s="8"/>
      <c r="AB171"/>
      <c r="AC171" s="8"/>
      <c r="AD171"/>
      <c r="AE171"/>
      <c r="AF171" s="8"/>
      <c r="AG171"/>
      <c r="AH171" s="8"/>
      <c r="AI171" s="8"/>
    </row>
    <row r="172" spans="1:35" s="6" customFormat="1" ht="15" x14ac:dyDescent="0.25">
      <c r="A172" s="18">
        <v>154</v>
      </c>
      <c r="B172" s="32" t="s">
        <v>501</v>
      </c>
      <c r="C172" s="16" t="s">
        <v>509</v>
      </c>
      <c r="D172" s="16" t="s">
        <v>2</v>
      </c>
      <c r="E172" s="16" t="s">
        <v>5</v>
      </c>
      <c r="F172" s="16" t="s">
        <v>87</v>
      </c>
      <c r="G172" s="15">
        <v>44927</v>
      </c>
      <c r="H172" s="15">
        <v>45107</v>
      </c>
      <c r="I172" s="14">
        <v>29920</v>
      </c>
      <c r="J172" s="14">
        <v>0</v>
      </c>
      <c r="K172" s="14">
        <v>0</v>
      </c>
      <c r="L172" s="14">
        <f>+I172*2.87%</f>
        <v>858.70399999999995</v>
      </c>
      <c r="M172" s="14">
        <f>I172*7.1%</f>
        <v>2124.3199999999997</v>
      </c>
      <c r="N172" s="14">
        <f>I172*1.15%</f>
        <v>344.08</v>
      </c>
      <c r="O172" s="14">
        <f>+I172*3.04%</f>
        <v>909.56799999999998</v>
      </c>
      <c r="P172" s="14">
        <f>I172*7.09%</f>
        <v>2121.328</v>
      </c>
      <c r="Q172" s="14">
        <v>0</v>
      </c>
      <c r="R172" s="14">
        <f>L172+M172+N172+O172+P172</f>
        <v>6358</v>
      </c>
      <c r="S172" s="14">
        <v>0</v>
      </c>
      <c r="T172" s="14">
        <f>+L172+O172+Q172+S172+J172+K172</f>
        <v>1768.2719999999999</v>
      </c>
      <c r="U172" s="14">
        <f>+P172+N172+M172</f>
        <v>4589.7279999999992</v>
      </c>
      <c r="V172" s="14">
        <f>+I172-T172</f>
        <v>28151.727999999999</v>
      </c>
      <c r="W172" s="9"/>
      <c r="X172"/>
      <c r="Y172"/>
      <c r="Z172"/>
      <c r="AA172" s="8"/>
      <c r="AB172"/>
      <c r="AC172" s="8"/>
      <c r="AD172"/>
      <c r="AE172"/>
      <c r="AF172"/>
      <c r="AG172"/>
      <c r="AH172" s="8"/>
      <c r="AI172" s="8"/>
    </row>
    <row r="173" spans="1:35" s="6" customFormat="1" ht="15" x14ac:dyDescent="0.25">
      <c r="A173" s="18">
        <v>155</v>
      </c>
      <c r="B173" s="32" t="s">
        <v>501</v>
      </c>
      <c r="C173" s="16" t="s">
        <v>508</v>
      </c>
      <c r="D173" s="16" t="s">
        <v>2</v>
      </c>
      <c r="E173" s="16" t="s">
        <v>5</v>
      </c>
      <c r="F173" s="16" t="s">
        <v>87</v>
      </c>
      <c r="G173" s="15">
        <v>44927</v>
      </c>
      <c r="H173" s="15">
        <v>45107</v>
      </c>
      <c r="I173" s="14">
        <v>29920</v>
      </c>
      <c r="J173" s="14">
        <v>0</v>
      </c>
      <c r="K173" s="14">
        <v>0</v>
      </c>
      <c r="L173" s="14">
        <f>+I173*2.87%</f>
        <v>858.70399999999995</v>
      </c>
      <c r="M173" s="14">
        <f>I173*7.1%</f>
        <v>2124.3199999999997</v>
      </c>
      <c r="N173" s="14">
        <f>I173*1.15%</f>
        <v>344.08</v>
      </c>
      <c r="O173" s="14">
        <f>+I173*3.04%</f>
        <v>909.56799999999998</v>
      </c>
      <c r="P173" s="14">
        <f>I173*7.09%</f>
        <v>2121.328</v>
      </c>
      <c r="Q173" s="14">
        <v>0</v>
      </c>
      <c r="R173" s="14">
        <f>L173+M173+N173+O173+P173</f>
        <v>6358</v>
      </c>
      <c r="S173" s="14">
        <v>0</v>
      </c>
      <c r="T173" s="14">
        <f>+L173+O173+Q173+S173+J173+K173</f>
        <v>1768.2719999999999</v>
      </c>
      <c r="U173" s="14">
        <f>+P173+N173+M173</f>
        <v>4589.7279999999992</v>
      </c>
      <c r="V173" s="14">
        <f>+I173-T173</f>
        <v>28151.727999999999</v>
      </c>
      <c r="W173" s="9"/>
      <c r="X173"/>
      <c r="Y173"/>
      <c r="Z173"/>
      <c r="AA173" s="8"/>
      <c r="AB173"/>
      <c r="AC173" s="8"/>
      <c r="AD173"/>
      <c r="AE173"/>
      <c r="AF173"/>
      <c r="AG173"/>
      <c r="AH173" s="8"/>
      <c r="AI173" s="8"/>
    </row>
    <row r="174" spans="1:35" s="6" customFormat="1" ht="15" x14ac:dyDescent="0.25">
      <c r="A174" s="18">
        <v>156</v>
      </c>
      <c r="B174" s="32" t="s">
        <v>501</v>
      </c>
      <c r="C174" s="16" t="s">
        <v>507</v>
      </c>
      <c r="D174" s="16" t="s">
        <v>2</v>
      </c>
      <c r="E174" s="16" t="s">
        <v>5</v>
      </c>
      <c r="F174" s="16" t="s">
        <v>87</v>
      </c>
      <c r="G174" s="15">
        <v>44927</v>
      </c>
      <c r="H174" s="15">
        <v>45107</v>
      </c>
      <c r="I174" s="14">
        <v>39440</v>
      </c>
      <c r="J174" s="14">
        <v>0</v>
      </c>
      <c r="K174" s="14">
        <v>0</v>
      </c>
      <c r="L174" s="14">
        <f>+I174*2.87%</f>
        <v>1131.9279999999999</v>
      </c>
      <c r="M174" s="14">
        <f>I174*7.1%</f>
        <v>2800.24</v>
      </c>
      <c r="N174" s="14">
        <f>I174*1.15%</f>
        <v>453.56</v>
      </c>
      <c r="O174" s="14">
        <f>+I174*3.04%</f>
        <v>1198.9759999999999</v>
      </c>
      <c r="P174" s="14">
        <f>I174*7.09%</f>
        <v>2796.2960000000003</v>
      </c>
      <c r="Q174" s="14">
        <v>0</v>
      </c>
      <c r="R174" s="14">
        <f>L174+M174+N174+O174+P174</f>
        <v>8381</v>
      </c>
      <c r="S174" s="14">
        <v>0</v>
      </c>
      <c r="T174" s="14">
        <f>+L174+O174+Q174+S174+J174+K174</f>
        <v>2330.9039999999995</v>
      </c>
      <c r="U174" s="14">
        <f>+P174+N174+M174</f>
        <v>6050.0959999999995</v>
      </c>
      <c r="V174" s="14">
        <f>+I174-T174</f>
        <v>37109.095999999998</v>
      </c>
      <c r="W174" s="9"/>
      <c r="X174"/>
      <c r="Y174"/>
      <c r="Z174"/>
      <c r="AA174" s="8"/>
      <c r="AB174"/>
      <c r="AC174" s="8"/>
      <c r="AD174" s="8"/>
      <c r="AE174"/>
      <c r="AF174" s="8"/>
      <c r="AG174"/>
      <c r="AH174" s="8"/>
      <c r="AI174" s="8"/>
    </row>
    <row r="175" spans="1:35" s="6" customFormat="1" ht="15" x14ac:dyDescent="0.25">
      <c r="A175" s="18">
        <v>157</v>
      </c>
      <c r="B175" s="32" t="s">
        <v>501</v>
      </c>
      <c r="C175" s="16" t="s">
        <v>506</v>
      </c>
      <c r="D175" s="16" t="s">
        <v>2</v>
      </c>
      <c r="E175" s="16" t="s">
        <v>5</v>
      </c>
      <c r="F175" s="16" t="s">
        <v>87</v>
      </c>
      <c r="G175" s="15">
        <v>44927</v>
      </c>
      <c r="H175" s="15">
        <v>45107</v>
      </c>
      <c r="I175" s="14">
        <v>24000</v>
      </c>
      <c r="J175" s="14">
        <v>0</v>
      </c>
      <c r="K175" s="14">
        <v>0</v>
      </c>
      <c r="L175" s="14">
        <f>+I175*2.87%</f>
        <v>688.8</v>
      </c>
      <c r="M175" s="14">
        <f>I175*7.1%</f>
        <v>1703.9999999999998</v>
      </c>
      <c r="N175" s="14">
        <f>I175*1.15%</f>
        <v>276</v>
      </c>
      <c r="O175" s="14">
        <f>+I175*3.04%</f>
        <v>729.6</v>
      </c>
      <c r="P175" s="14">
        <f>I175*7.09%</f>
        <v>1701.6000000000001</v>
      </c>
      <c r="Q175" s="14">
        <v>0</v>
      </c>
      <c r="R175" s="14">
        <f>L175+M175+N175+O175+P175</f>
        <v>5100</v>
      </c>
      <c r="S175" s="14">
        <v>0</v>
      </c>
      <c r="T175" s="14">
        <f>+L175+O175+Q175+S175+J175+K175</f>
        <v>1418.4</v>
      </c>
      <c r="U175" s="14">
        <f>+P175+N175+M175</f>
        <v>3681.6</v>
      </c>
      <c r="V175" s="14">
        <f>+I175-T175</f>
        <v>22581.599999999999</v>
      </c>
      <c r="W175" s="9"/>
      <c r="X175"/>
      <c r="Y175"/>
      <c r="Z175"/>
      <c r="AA175" s="8"/>
      <c r="AB175"/>
      <c r="AC175" s="8"/>
      <c r="AD175"/>
      <c r="AE175"/>
      <c r="AF175"/>
      <c r="AG175"/>
      <c r="AH175" s="8"/>
      <c r="AI175" s="8"/>
    </row>
    <row r="176" spans="1:35" s="6" customFormat="1" ht="15" x14ac:dyDescent="0.25">
      <c r="A176" s="18">
        <v>158</v>
      </c>
      <c r="B176" s="32" t="s">
        <v>501</v>
      </c>
      <c r="C176" s="16" t="s">
        <v>505</v>
      </c>
      <c r="D176" s="16" t="s">
        <v>2</v>
      </c>
      <c r="E176" s="16" t="s">
        <v>5</v>
      </c>
      <c r="F176" s="16" t="s">
        <v>87</v>
      </c>
      <c r="G176" s="15">
        <v>44927</v>
      </c>
      <c r="H176" s="15">
        <v>45107</v>
      </c>
      <c r="I176" s="14">
        <v>24000</v>
      </c>
      <c r="J176" s="14">
        <v>0</v>
      </c>
      <c r="K176" s="14">
        <v>0</v>
      </c>
      <c r="L176" s="14">
        <f>+I176*2.87%</f>
        <v>688.8</v>
      </c>
      <c r="M176" s="14">
        <f>I176*7.1%</f>
        <v>1703.9999999999998</v>
      </c>
      <c r="N176" s="14">
        <f>I176*1.15%</f>
        <v>276</v>
      </c>
      <c r="O176" s="14">
        <f>+I176*3.04%</f>
        <v>729.6</v>
      </c>
      <c r="P176" s="14">
        <f>I176*7.09%</f>
        <v>1701.6000000000001</v>
      </c>
      <c r="Q176" s="14">
        <v>0</v>
      </c>
      <c r="R176" s="14">
        <f>L176+M176+N176+O176+P176</f>
        <v>5100</v>
      </c>
      <c r="S176" s="14">
        <v>0</v>
      </c>
      <c r="T176" s="14">
        <f>+L176+O176+Q176+S176+J176+K176</f>
        <v>1418.4</v>
      </c>
      <c r="U176" s="14">
        <f>+P176+N176+M176</f>
        <v>3681.6</v>
      </c>
      <c r="V176" s="14">
        <f>+I176-T176</f>
        <v>22581.599999999999</v>
      </c>
      <c r="W176" s="9"/>
      <c r="X176"/>
      <c r="Y176"/>
      <c r="Z176"/>
      <c r="AA176" s="8"/>
      <c r="AB176"/>
      <c r="AC176" s="8"/>
      <c r="AD176"/>
      <c r="AE176"/>
      <c r="AF176"/>
      <c r="AG176"/>
      <c r="AH176" s="8"/>
      <c r="AI176" s="8"/>
    </row>
    <row r="177" spans="1:35" s="6" customFormat="1" ht="15" x14ac:dyDescent="0.25">
      <c r="A177" s="18">
        <v>159</v>
      </c>
      <c r="B177" s="32" t="s">
        <v>501</v>
      </c>
      <c r="C177" s="16" t="s">
        <v>311</v>
      </c>
      <c r="D177" s="16" t="s">
        <v>2</v>
      </c>
      <c r="E177" s="16" t="s">
        <v>5</v>
      </c>
      <c r="F177" s="16" t="s">
        <v>87</v>
      </c>
      <c r="G177" s="15">
        <v>44927</v>
      </c>
      <c r="H177" s="15">
        <v>45107</v>
      </c>
      <c r="I177" s="14">
        <v>16240</v>
      </c>
      <c r="J177" s="14">
        <v>0</v>
      </c>
      <c r="K177" s="14">
        <v>0</v>
      </c>
      <c r="L177" s="14">
        <f>+I177*2.87%</f>
        <v>466.08800000000002</v>
      </c>
      <c r="M177" s="14">
        <f>I177*7.1%</f>
        <v>1153.04</v>
      </c>
      <c r="N177" s="14">
        <f>I177*1.15%</f>
        <v>186.76</v>
      </c>
      <c r="O177" s="14">
        <f>+I177*3.04%</f>
        <v>493.69600000000003</v>
      </c>
      <c r="P177" s="14">
        <f>I177*7.09%</f>
        <v>1151.4160000000002</v>
      </c>
      <c r="Q177" s="14">
        <v>0</v>
      </c>
      <c r="R177" s="14">
        <f>L177+M177+N177+O177+P177</f>
        <v>3451</v>
      </c>
      <c r="S177" s="14">
        <v>0</v>
      </c>
      <c r="T177" s="14">
        <f>+L177+O177+Q177+S177+J177+K177</f>
        <v>959.78400000000011</v>
      </c>
      <c r="U177" s="14">
        <f>+P177+N177+M177</f>
        <v>2491.2160000000003</v>
      </c>
      <c r="V177" s="14">
        <f>+I177-T177</f>
        <v>15280.216</v>
      </c>
      <c r="W177" s="9"/>
      <c r="X177"/>
      <c r="Y177"/>
      <c r="Z177"/>
      <c r="AA177" s="8"/>
      <c r="AB177"/>
      <c r="AC177" s="8"/>
      <c r="AD177"/>
      <c r="AE177"/>
      <c r="AF177"/>
      <c r="AG177"/>
      <c r="AH177"/>
      <c r="AI177" s="8"/>
    </row>
    <row r="178" spans="1:35" s="6" customFormat="1" ht="15" x14ac:dyDescent="0.25">
      <c r="A178" s="18">
        <v>160</v>
      </c>
      <c r="B178" s="32" t="s">
        <v>501</v>
      </c>
      <c r="C178" s="16" t="s">
        <v>299</v>
      </c>
      <c r="D178" s="16" t="s">
        <v>2</v>
      </c>
      <c r="E178" s="16" t="s">
        <v>5</v>
      </c>
      <c r="F178" s="16" t="s">
        <v>87</v>
      </c>
      <c r="G178" s="15">
        <v>44927</v>
      </c>
      <c r="H178" s="15">
        <v>45107</v>
      </c>
      <c r="I178" s="14">
        <v>34800</v>
      </c>
      <c r="J178" s="14">
        <v>0</v>
      </c>
      <c r="K178" s="14">
        <v>0</v>
      </c>
      <c r="L178" s="14">
        <f>+I178*2.87%</f>
        <v>998.76</v>
      </c>
      <c r="M178" s="14">
        <f>I178*7.1%</f>
        <v>2470.7999999999997</v>
      </c>
      <c r="N178" s="14">
        <f>I178*1.15%</f>
        <v>400.2</v>
      </c>
      <c r="O178" s="14">
        <f>+I178*3.04%</f>
        <v>1057.92</v>
      </c>
      <c r="P178" s="14">
        <f>I178*7.09%</f>
        <v>2467.3200000000002</v>
      </c>
      <c r="Q178" s="14">
        <v>0</v>
      </c>
      <c r="R178" s="14">
        <f>L178+M178+N178+O178+P178</f>
        <v>7395</v>
      </c>
      <c r="S178" s="14">
        <v>0</v>
      </c>
      <c r="T178" s="14">
        <f>+L178+O178+Q178+S178+J178+K178</f>
        <v>2056.6800000000003</v>
      </c>
      <c r="U178" s="14">
        <f>+P178+N178+M178</f>
        <v>5338.32</v>
      </c>
      <c r="V178" s="14">
        <f>+I178-T178</f>
        <v>32743.32</v>
      </c>
      <c r="W178" s="9"/>
      <c r="X178"/>
      <c r="Y178"/>
      <c r="Z178"/>
      <c r="AA178" s="8"/>
      <c r="AB178"/>
      <c r="AC178" s="8"/>
      <c r="AD178"/>
      <c r="AE178"/>
      <c r="AF178" s="8"/>
      <c r="AG178"/>
      <c r="AH178" s="8"/>
      <c r="AI178" s="8"/>
    </row>
    <row r="179" spans="1:35" s="6" customFormat="1" ht="15" x14ac:dyDescent="0.25">
      <c r="A179" s="18">
        <v>161</v>
      </c>
      <c r="B179" s="32" t="s">
        <v>501</v>
      </c>
      <c r="C179" s="16" t="s">
        <v>504</v>
      </c>
      <c r="D179" s="16" t="s">
        <v>2</v>
      </c>
      <c r="E179" s="16" t="s">
        <v>5</v>
      </c>
      <c r="F179" s="16" t="s">
        <v>87</v>
      </c>
      <c r="G179" s="15">
        <v>44927</v>
      </c>
      <c r="H179" s="15">
        <v>45107</v>
      </c>
      <c r="I179" s="14">
        <v>2320</v>
      </c>
      <c r="J179" s="14">
        <v>0</v>
      </c>
      <c r="K179" s="14">
        <v>0</v>
      </c>
      <c r="L179" s="14">
        <f>+I179*2.87%</f>
        <v>66.584000000000003</v>
      </c>
      <c r="M179" s="14">
        <f>I179*7.1%</f>
        <v>164.72</v>
      </c>
      <c r="N179" s="14">
        <f>I179*1.15%</f>
        <v>26.68</v>
      </c>
      <c r="O179" s="14">
        <f>+I179*3.04%</f>
        <v>70.528000000000006</v>
      </c>
      <c r="P179" s="14">
        <f>I179*7.09%</f>
        <v>164.488</v>
      </c>
      <c r="Q179" s="14">
        <v>0</v>
      </c>
      <c r="R179" s="14">
        <f>L179+M179+N179+O179+P179</f>
        <v>493</v>
      </c>
      <c r="S179" s="14">
        <v>0</v>
      </c>
      <c r="T179" s="14">
        <f>+L179+O179+Q179+S179+J179+K179</f>
        <v>137.11200000000002</v>
      </c>
      <c r="U179" s="14">
        <f>+P179+N179+M179</f>
        <v>355.88800000000003</v>
      </c>
      <c r="V179" s="14">
        <f>+I179-T179</f>
        <v>2182.8879999999999</v>
      </c>
      <c r="W179" s="9"/>
      <c r="X179"/>
      <c r="Y179"/>
      <c r="Z179"/>
      <c r="AA179" s="8"/>
      <c r="AB179"/>
      <c r="AC179" s="8"/>
      <c r="AD179"/>
      <c r="AE179"/>
      <c r="AF179"/>
      <c r="AG179"/>
      <c r="AH179"/>
      <c r="AI179" s="8"/>
    </row>
    <row r="180" spans="1:35" s="6" customFormat="1" ht="15" x14ac:dyDescent="0.25">
      <c r="A180" s="18">
        <v>162</v>
      </c>
      <c r="B180" s="32" t="s">
        <v>501</v>
      </c>
      <c r="C180" s="16" t="s">
        <v>503</v>
      </c>
      <c r="D180" s="16" t="s">
        <v>2</v>
      </c>
      <c r="E180" s="16" t="s">
        <v>5</v>
      </c>
      <c r="F180" s="16" t="s">
        <v>92</v>
      </c>
      <c r="G180" s="15">
        <v>44927</v>
      </c>
      <c r="H180" s="15">
        <v>45107</v>
      </c>
      <c r="I180" s="14">
        <v>34800</v>
      </c>
      <c r="J180" s="14">
        <v>0</v>
      </c>
      <c r="K180" s="14">
        <v>0</v>
      </c>
      <c r="L180" s="14">
        <f>+I180*2.87%</f>
        <v>998.76</v>
      </c>
      <c r="M180" s="14">
        <f>I180*7.1%</f>
        <v>2470.7999999999997</v>
      </c>
      <c r="N180" s="14">
        <f>I180*1.15%</f>
        <v>400.2</v>
      </c>
      <c r="O180" s="14">
        <f>+I180*3.04%</f>
        <v>1057.92</v>
      </c>
      <c r="P180" s="14">
        <f>I180*7.09%</f>
        <v>2467.3200000000002</v>
      </c>
      <c r="Q180" s="14">
        <v>0</v>
      </c>
      <c r="R180" s="14">
        <f>L180+M180+N180+O180+P180</f>
        <v>7395</v>
      </c>
      <c r="S180" s="14">
        <v>0</v>
      </c>
      <c r="T180" s="14">
        <f>+L180+O180+Q180+S180+J180+K180</f>
        <v>2056.6800000000003</v>
      </c>
      <c r="U180" s="14">
        <f>+P180+N180+M180</f>
        <v>5338.32</v>
      </c>
      <c r="V180" s="14">
        <f>+I180-T180</f>
        <v>32743.32</v>
      </c>
      <c r="W180" s="9"/>
      <c r="X180"/>
      <c r="Y180"/>
      <c r="Z180"/>
      <c r="AA180" s="8"/>
      <c r="AB180"/>
      <c r="AC180" s="8"/>
      <c r="AD180"/>
      <c r="AE180"/>
      <c r="AF180" s="8"/>
      <c r="AG180"/>
      <c r="AH180" s="8"/>
      <c r="AI180" s="8"/>
    </row>
    <row r="181" spans="1:35" s="6" customFormat="1" ht="15" x14ac:dyDescent="0.25">
      <c r="A181" s="18">
        <v>163</v>
      </c>
      <c r="B181" s="32" t="s">
        <v>501</v>
      </c>
      <c r="C181" s="16" t="s">
        <v>502</v>
      </c>
      <c r="D181" s="16" t="s">
        <v>2</v>
      </c>
      <c r="E181" s="16" t="s">
        <v>5</v>
      </c>
      <c r="F181" s="16" t="s">
        <v>87</v>
      </c>
      <c r="G181" s="15">
        <v>44927</v>
      </c>
      <c r="H181" s="15">
        <v>45107</v>
      </c>
      <c r="I181" s="14">
        <v>20880</v>
      </c>
      <c r="J181" s="14">
        <v>0</v>
      </c>
      <c r="K181" s="14">
        <v>0</v>
      </c>
      <c r="L181" s="14">
        <f>+I181*2.87%</f>
        <v>599.25599999999997</v>
      </c>
      <c r="M181" s="14">
        <f>I181*7.1%</f>
        <v>1482.4799999999998</v>
      </c>
      <c r="N181" s="14">
        <f>I181*1.15%</f>
        <v>240.12</v>
      </c>
      <c r="O181" s="14">
        <f>+I181*3.04%</f>
        <v>634.75199999999995</v>
      </c>
      <c r="P181" s="14">
        <f>I181*7.09%</f>
        <v>1480.3920000000001</v>
      </c>
      <c r="Q181" s="14">
        <v>0</v>
      </c>
      <c r="R181" s="14">
        <f>L181+M181+N181+O181+P181</f>
        <v>4437</v>
      </c>
      <c r="S181" s="14">
        <v>0</v>
      </c>
      <c r="T181" s="14">
        <f>+L181+O181+Q181+S181+J181+K181</f>
        <v>1234.0079999999998</v>
      </c>
      <c r="U181" s="14">
        <f>+P181+N181+M181</f>
        <v>3202.9920000000002</v>
      </c>
      <c r="V181" s="14">
        <f>+I181-T181</f>
        <v>19645.991999999998</v>
      </c>
      <c r="W181" s="9"/>
      <c r="X181"/>
      <c r="Y181"/>
      <c r="Z181"/>
      <c r="AA181" s="8"/>
      <c r="AB181"/>
      <c r="AC181" s="8"/>
      <c r="AD181"/>
      <c r="AE181"/>
      <c r="AF181"/>
      <c r="AG181"/>
      <c r="AH181" s="8"/>
      <c r="AI181" s="8"/>
    </row>
    <row r="182" spans="1:35" s="6" customFormat="1" ht="15" x14ac:dyDescent="0.25">
      <c r="A182" s="18">
        <v>164</v>
      </c>
      <c r="B182" s="32" t="s">
        <v>501</v>
      </c>
      <c r="C182" s="16" t="s">
        <v>500</v>
      </c>
      <c r="D182" s="16" t="s">
        <v>2</v>
      </c>
      <c r="E182" s="16" t="s">
        <v>5</v>
      </c>
      <c r="F182" s="16" t="s">
        <v>87</v>
      </c>
      <c r="G182" s="15">
        <v>44927</v>
      </c>
      <c r="H182" s="15">
        <v>45107</v>
      </c>
      <c r="I182" s="14">
        <v>17000</v>
      </c>
      <c r="J182" s="14">
        <v>0</v>
      </c>
      <c r="K182" s="14">
        <v>0</v>
      </c>
      <c r="L182" s="14">
        <f>+I182*2.87%</f>
        <v>487.9</v>
      </c>
      <c r="M182" s="14">
        <f>I182*7.1%</f>
        <v>1207</v>
      </c>
      <c r="N182" s="14">
        <f>I182*1.15%</f>
        <v>195.5</v>
      </c>
      <c r="O182" s="14">
        <f>+I182*3.04%</f>
        <v>516.79999999999995</v>
      </c>
      <c r="P182" s="14">
        <f>I182*7.09%</f>
        <v>1205.3000000000002</v>
      </c>
      <c r="Q182" s="14">
        <v>0</v>
      </c>
      <c r="R182" s="14">
        <f>L182+M182+N182+O182+P182</f>
        <v>3612.5</v>
      </c>
      <c r="S182" s="14">
        <v>0</v>
      </c>
      <c r="T182" s="14">
        <f>+L182+O182+Q182+S182+J182+K182</f>
        <v>1004.6999999999999</v>
      </c>
      <c r="U182" s="14">
        <f>+P182+N182+M182</f>
        <v>2607.8000000000002</v>
      </c>
      <c r="V182" s="14">
        <f>+I182-T182</f>
        <v>15995.3</v>
      </c>
      <c r="W182" s="9"/>
      <c r="X182"/>
      <c r="Y182"/>
      <c r="Z182"/>
      <c r="AA182" s="8"/>
      <c r="AB182"/>
      <c r="AC182" s="8"/>
      <c r="AD182"/>
      <c r="AE182"/>
      <c r="AF182"/>
      <c r="AG182"/>
      <c r="AH182" s="8"/>
      <c r="AI182" s="8"/>
    </row>
    <row r="183" spans="1:35" s="6" customFormat="1" ht="15" customHeight="1" x14ac:dyDescent="0.2">
      <c r="A183" s="25"/>
      <c r="B183" s="26" t="s">
        <v>499</v>
      </c>
      <c r="C183" s="25"/>
      <c r="D183" s="25"/>
      <c r="E183" s="25"/>
      <c r="F183" s="25"/>
      <c r="G183" s="24"/>
      <c r="H183" s="29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9"/>
    </row>
    <row r="184" spans="1:35" s="6" customFormat="1" ht="15" x14ac:dyDescent="0.25">
      <c r="A184" s="18">
        <v>165</v>
      </c>
      <c r="B184" s="30" t="s">
        <v>498</v>
      </c>
      <c r="C184" s="16" t="s">
        <v>413</v>
      </c>
      <c r="D184" s="16" t="s">
        <v>273</v>
      </c>
      <c r="E184" s="16" t="s">
        <v>5</v>
      </c>
      <c r="F184" s="16" t="s">
        <v>92</v>
      </c>
      <c r="G184" s="15">
        <v>44927</v>
      </c>
      <c r="H184" s="15">
        <v>45107</v>
      </c>
      <c r="I184" s="14">
        <v>65000</v>
      </c>
      <c r="J184" s="14">
        <v>5132.33</v>
      </c>
      <c r="K184" s="14">
        <v>0</v>
      </c>
      <c r="L184" s="14">
        <f>+I184*2.87%</f>
        <v>1865.5</v>
      </c>
      <c r="M184" s="14">
        <f>I184*7.1%</f>
        <v>4615</v>
      </c>
      <c r="N184" s="14">
        <f>I184*1.15%</f>
        <v>747.5</v>
      </c>
      <c r="O184" s="14">
        <f>+I184*3.04%</f>
        <v>1976</v>
      </c>
      <c r="P184" s="14">
        <f>I184*7.09%</f>
        <v>4608.5</v>
      </c>
      <c r="Q184" s="14">
        <v>3024.9</v>
      </c>
      <c r="R184" s="14">
        <f>L184+M184+N184+O184+P184</f>
        <v>13812.5</v>
      </c>
      <c r="S184" s="14">
        <v>0</v>
      </c>
      <c r="T184" s="14">
        <f>+L184+O184+Q184+S184+J184+K184</f>
        <v>11998.73</v>
      </c>
      <c r="U184" s="14">
        <f>+P184+N184+M184</f>
        <v>9971</v>
      </c>
      <c r="V184" s="14">
        <f>+I184-T184</f>
        <v>53001.270000000004</v>
      </c>
      <c r="W184" s="9"/>
      <c r="X184"/>
      <c r="Y184"/>
      <c r="Z184"/>
      <c r="AA184" s="8"/>
      <c r="AB184"/>
      <c r="AC184" s="8"/>
      <c r="AD184" s="8"/>
      <c r="AE184" s="8"/>
      <c r="AF184" s="8"/>
      <c r="AG184" s="8"/>
      <c r="AH184" s="8"/>
      <c r="AI184" s="8"/>
    </row>
    <row r="185" spans="1:35" s="6" customFormat="1" ht="12.75" customHeight="1" x14ac:dyDescent="0.25">
      <c r="A185" s="18">
        <v>166</v>
      </c>
      <c r="B185" s="31" t="s">
        <v>498</v>
      </c>
      <c r="C185" s="16" t="s">
        <v>497</v>
      </c>
      <c r="D185" s="16" t="s">
        <v>400</v>
      </c>
      <c r="E185" s="16" t="s">
        <v>5</v>
      </c>
      <c r="F185" s="16" t="s">
        <v>92</v>
      </c>
      <c r="G185" s="15">
        <v>44927</v>
      </c>
      <c r="H185" s="15">
        <v>45107</v>
      </c>
      <c r="I185" s="14">
        <v>65000</v>
      </c>
      <c r="J185" s="14">
        <v>4427.58</v>
      </c>
      <c r="K185" s="14">
        <v>0</v>
      </c>
      <c r="L185" s="14">
        <f>+I185*2.87%</f>
        <v>1865.5</v>
      </c>
      <c r="M185" s="14">
        <f>I185*7.1%</f>
        <v>4615</v>
      </c>
      <c r="N185" s="14">
        <f>I185*1.15%</f>
        <v>747.5</v>
      </c>
      <c r="O185" s="14">
        <f>+I185*3.04%</f>
        <v>1976</v>
      </c>
      <c r="P185" s="14">
        <f>I185*7.09%</f>
        <v>4608.5</v>
      </c>
      <c r="Q185" s="14">
        <v>0</v>
      </c>
      <c r="R185" s="14">
        <f>L185+M185+N185+O185+P185</f>
        <v>13812.5</v>
      </c>
      <c r="S185" s="14">
        <v>0</v>
      </c>
      <c r="T185" s="14">
        <f>+L185+O185+Q185+S185+J185+K185</f>
        <v>8269.08</v>
      </c>
      <c r="U185" s="14">
        <f>+P185+N185+M185</f>
        <v>9971</v>
      </c>
      <c r="V185" s="14">
        <f>+I185-T185</f>
        <v>56730.92</v>
      </c>
      <c r="W185" s="9"/>
      <c r="X185"/>
      <c r="Y185"/>
      <c r="Z185"/>
      <c r="AA185" s="8"/>
      <c r="AB185"/>
      <c r="AC185" s="8"/>
      <c r="AD185" s="8"/>
      <c r="AE185" s="8"/>
      <c r="AF185" s="8"/>
      <c r="AG185"/>
      <c r="AH185" s="8"/>
      <c r="AI185" s="8"/>
    </row>
    <row r="186" spans="1:35" ht="15" x14ac:dyDescent="0.25">
      <c r="A186" s="18">
        <v>167</v>
      </c>
      <c r="B186" s="30" t="s">
        <v>272</v>
      </c>
      <c r="C186" s="16" t="s">
        <v>496</v>
      </c>
      <c r="D186" s="16" t="s">
        <v>271</v>
      </c>
      <c r="E186" s="16" t="s">
        <v>5</v>
      </c>
      <c r="F186" s="16" t="s">
        <v>92</v>
      </c>
      <c r="G186" s="15">
        <v>44927</v>
      </c>
      <c r="H186" s="15">
        <v>45107</v>
      </c>
      <c r="I186" s="14">
        <v>75000</v>
      </c>
      <c r="J186" s="14">
        <v>6006.89</v>
      </c>
      <c r="K186" s="14">
        <v>0</v>
      </c>
      <c r="L186" s="14">
        <f>+I186*2.87%</f>
        <v>2152.5</v>
      </c>
      <c r="M186" s="14">
        <f>I186*7.1%</f>
        <v>5324.9999999999991</v>
      </c>
      <c r="N186" s="14">
        <f>I186*1.15%</f>
        <v>862.5</v>
      </c>
      <c r="O186" s="14">
        <f>+I186*3.04%</f>
        <v>2280</v>
      </c>
      <c r="P186" s="14">
        <f>I186*7.09%</f>
        <v>5317.5</v>
      </c>
      <c r="Q186" s="14">
        <v>1512.45</v>
      </c>
      <c r="R186" s="14">
        <f>L186+M186+N186+O186+P186</f>
        <v>15937.5</v>
      </c>
      <c r="S186" s="14">
        <v>0</v>
      </c>
      <c r="T186" s="14">
        <f>+L186+O186+Q186+S186+J186+K186</f>
        <v>11951.84</v>
      </c>
      <c r="U186" s="14">
        <f>+P186+N186+M186</f>
        <v>11505</v>
      </c>
      <c r="V186" s="14">
        <f>+I186-T186</f>
        <v>63048.160000000003</v>
      </c>
      <c r="W186" s="9"/>
      <c r="X186"/>
      <c r="Y186"/>
      <c r="Z186"/>
      <c r="AA186" s="8"/>
      <c r="AB186"/>
      <c r="AC186" s="8"/>
      <c r="AD186" s="8"/>
      <c r="AE186" s="8"/>
      <c r="AF186" s="8"/>
      <c r="AG186" s="8"/>
      <c r="AH186" s="8"/>
      <c r="AI186" s="8"/>
    </row>
    <row r="187" spans="1:35" s="7" customFormat="1" ht="15" x14ac:dyDescent="0.25">
      <c r="A187" s="18">
        <v>168</v>
      </c>
      <c r="B187" s="30" t="s">
        <v>495</v>
      </c>
      <c r="C187" s="16" t="s">
        <v>472</v>
      </c>
      <c r="D187" s="16" t="s">
        <v>494</v>
      </c>
      <c r="E187" s="16" t="s">
        <v>5</v>
      </c>
      <c r="F187" s="16" t="s">
        <v>87</v>
      </c>
      <c r="G187" s="15">
        <v>44927</v>
      </c>
      <c r="H187" s="15">
        <v>45107</v>
      </c>
      <c r="I187" s="14">
        <v>75000</v>
      </c>
      <c r="J187" s="14">
        <v>13864.85</v>
      </c>
      <c r="K187" s="14">
        <v>0</v>
      </c>
      <c r="L187" s="14">
        <f>+I187*2.87%</f>
        <v>2152.5</v>
      </c>
      <c r="M187" s="14">
        <f>I187*7.1%</f>
        <v>5324.9999999999991</v>
      </c>
      <c r="N187" s="14">
        <f>I187*1.15%</f>
        <v>862.5</v>
      </c>
      <c r="O187" s="14">
        <f>+I187*3.04%</f>
        <v>2280</v>
      </c>
      <c r="P187" s="14">
        <f>I187*7.09%</f>
        <v>5317.5</v>
      </c>
      <c r="Q187" s="14">
        <v>0</v>
      </c>
      <c r="R187" s="14">
        <f>L187+M187+N187+O187+P187</f>
        <v>15937.5</v>
      </c>
      <c r="S187" s="14">
        <v>0</v>
      </c>
      <c r="T187" s="14">
        <f>+L187+O187+Q187+S187+J187+K187</f>
        <v>18297.349999999999</v>
      </c>
      <c r="U187" s="14">
        <f>+P187+N187+M187</f>
        <v>11505</v>
      </c>
      <c r="V187" s="14">
        <f>+I187-T187</f>
        <v>56702.65</v>
      </c>
      <c r="W187" s="9"/>
      <c r="X187"/>
      <c r="Y187"/>
      <c r="Z187"/>
      <c r="AA187" s="8"/>
      <c r="AB187"/>
      <c r="AC187" s="8"/>
      <c r="AD187" s="8"/>
      <c r="AE187" s="8"/>
      <c r="AF187" s="8"/>
      <c r="AG187"/>
      <c r="AH187" s="8"/>
      <c r="AI187" s="8"/>
    </row>
    <row r="188" spans="1:35" s="7" customFormat="1" ht="15" x14ac:dyDescent="0.25">
      <c r="A188" s="18">
        <v>169</v>
      </c>
      <c r="B188" s="30" t="s">
        <v>6</v>
      </c>
      <c r="C188" s="16" t="s">
        <v>493</v>
      </c>
      <c r="D188" s="16" t="s">
        <v>2</v>
      </c>
      <c r="E188" s="16" t="s">
        <v>5</v>
      </c>
      <c r="F188" s="16" t="s">
        <v>87</v>
      </c>
      <c r="G188" s="15">
        <v>44927</v>
      </c>
      <c r="H188" s="15" t="s">
        <v>4</v>
      </c>
      <c r="I188" s="14">
        <v>67200</v>
      </c>
      <c r="J188" s="14">
        <v>4841.57</v>
      </c>
      <c r="K188" s="14">
        <v>0</v>
      </c>
      <c r="L188" s="14">
        <f>+I188*2.87%</f>
        <v>1928.64</v>
      </c>
      <c r="M188" s="14">
        <f>I188*7.1%</f>
        <v>4771.2</v>
      </c>
      <c r="N188" s="14">
        <f>I188*1.15%</f>
        <v>772.8</v>
      </c>
      <c r="O188" s="14">
        <f>+I188*3.04%</f>
        <v>2042.88</v>
      </c>
      <c r="P188" s="14">
        <f>I188*7.09%</f>
        <v>4764.4800000000005</v>
      </c>
      <c r="Q188" s="14">
        <v>0</v>
      </c>
      <c r="R188" s="14">
        <f>L188+M188+N188+O188+P188</f>
        <v>14280</v>
      </c>
      <c r="S188" s="14">
        <v>0</v>
      </c>
      <c r="T188" s="14">
        <f>+L188+O188+Q188+S188+J188+K188</f>
        <v>8813.09</v>
      </c>
      <c r="U188" s="14">
        <f>+P188+N188+M188</f>
        <v>10308.48</v>
      </c>
      <c r="V188" s="14">
        <f>+I188-T188</f>
        <v>58386.91</v>
      </c>
      <c r="W188" s="9"/>
      <c r="X188"/>
      <c r="Y188"/>
      <c r="Z188"/>
      <c r="AA188" s="8"/>
      <c r="AB188"/>
      <c r="AC188" s="8"/>
      <c r="AD188" s="8"/>
      <c r="AE188" s="8"/>
      <c r="AF188" s="8"/>
      <c r="AG188"/>
      <c r="AH188" s="8"/>
      <c r="AI188" s="8"/>
    </row>
    <row r="189" spans="1:35" s="7" customFormat="1" ht="15" x14ac:dyDescent="0.25">
      <c r="A189" s="18">
        <v>170</v>
      </c>
      <c r="B189" s="30" t="s">
        <v>6</v>
      </c>
      <c r="C189" s="16" t="s">
        <v>492</v>
      </c>
      <c r="D189" s="16" t="s">
        <v>2</v>
      </c>
      <c r="E189" s="16" t="s">
        <v>5</v>
      </c>
      <c r="F189" s="16" t="s">
        <v>92</v>
      </c>
      <c r="G189" s="15">
        <v>44927</v>
      </c>
      <c r="H189" s="15" t="s">
        <v>4</v>
      </c>
      <c r="I189" s="14">
        <v>49600</v>
      </c>
      <c r="J189" s="14">
        <v>1570.68</v>
      </c>
      <c r="K189" s="14">
        <v>0</v>
      </c>
      <c r="L189" s="14">
        <f>+I189*2.87%</f>
        <v>1423.52</v>
      </c>
      <c r="M189" s="14">
        <f>I189*7.1%</f>
        <v>3521.6</v>
      </c>
      <c r="N189" s="14">
        <f>I189*1.15%</f>
        <v>570.4</v>
      </c>
      <c r="O189" s="14">
        <f>+I189*3.04%</f>
        <v>1507.84</v>
      </c>
      <c r="P189" s="14">
        <f>I189*7.09%</f>
        <v>3516.6400000000003</v>
      </c>
      <c r="Q189" s="14">
        <v>1512.45</v>
      </c>
      <c r="R189" s="14">
        <f>L189+M189+N189+O189+P189</f>
        <v>10540</v>
      </c>
      <c r="S189" s="14"/>
      <c r="T189" s="14">
        <f>+L189+O189+Q189+S189+J189+K189</f>
        <v>6014.49</v>
      </c>
      <c r="U189" s="14">
        <f>+P189+N189+M189</f>
        <v>7608.64</v>
      </c>
      <c r="V189" s="14">
        <f>+I189-T189</f>
        <v>43585.51</v>
      </c>
      <c r="W189" s="9"/>
      <c r="X189"/>
      <c r="Y189"/>
      <c r="Z189"/>
      <c r="AA189" s="8"/>
      <c r="AB189"/>
      <c r="AC189" s="8"/>
      <c r="AD189" s="8"/>
      <c r="AE189" s="8"/>
      <c r="AF189" s="8"/>
      <c r="AG189" s="8"/>
      <c r="AH189" s="8"/>
      <c r="AI189" s="8"/>
    </row>
    <row r="190" spans="1:35" s="7" customFormat="1" ht="15" x14ac:dyDescent="0.25">
      <c r="A190" s="18">
        <v>171</v>
      </c>
      <c r="B190" s="30" t="s">
        <v>6</v>
      </c>
      <c r="C190" s="16" t="s">
        <v>491</v>
      </c>
      <c r="D190" s="16" t="s">
        <v>2</v>
      </c>
      <c r="E190" s="16" t="s">
        <v>5</v>
      </c>
      <c r="F190" s="16" t="s">
        <v>92</v>
      </c>
      <c r="G190" s="15">
        <v>44927</v>
      </c>
      <c r="H190" s="15" t="s">
        <v>4</v>
      </c>
      <c r="I190" s="14">
        <v>34800</v>
      </c>
      <c r="J190" s="14">
        <v>0</v>
      </c>
      <c r="K190" s="14">
        <v>0</v>
      </c>
      <c r="L190" s="14">
        <f>+I190*2.87%</f>
        <v>998.76</v>
      </c>
      <c r="M190" s="14">
        <f>I190*7.1%</f>
        <v>2470.7999999999997</v>
      </c>
      <c r="N190" s="14">
        <f>I190*1.15%</f>
        <v>400.2</v>
      </c>
      <c r="O190" s="14">
        <f>+I190*3.04%</f>
        <v>1057.92</v>
      </c>
      <c r="P190" s="14">
        <f>I190*7.09%</f>
        <v>2467.3200000000002</v>
      </c>
      <c r="Q190" s="14">
        <v>0</v>
      </c>
      <c r="R190" s="14">
        <f>L190+M190+N190+O190+P190</f>
        <v>7395</v>
      </c>
      <c r="S190" s="14">
        <v>0</v>
      </c>
      <c r="T190" s="14">
        <f>+L190+O190+Q190+S190+J190+K190</f>
        <v>2056.6800000000003</v>
      </c>
      <c r="U190" s="14">
        <f>+P190+N190+M190</f>
        <v>5338.32</v>
      </c>
      <c r="V190" s="14">
        <f>+I190-T190</f>
        <v>32743.32</v>
      </c>
      <c r="W190" s="9"/>
      <c r="X190"/>
      <c r="Y190"/>
      <c r="Z190"/>
      <c r="AA190" s="8"/>
      <c r="AB190"/>
      <c r="AC190" s="8"/>
      <c r="AD190"/>
      <c r="AE190"/>
      <c r="AF190" s="8"/>
      <c r="AG190"/>
      <c r="AH190" s="8"/>
      <c r="AI190" s="8"/>
    </row>
    <row r="191" spans="1:35" s="7" customFormat="1" ht="15" x14ac:dyDescent="0.25">
      <c r="A191" s="18">
        <v>172</v>
      </c>
      <c r="B191" s="30" t="s">
        <v>6</v>
      </c>
      <c r="C191" s="16" t="s">
        <v>490</v>
      </c>
      <c r="D191" s="16" t="s">
        <v>2</v>
      </c>
      <c r="E191" s="16" t="s">
        <v>5</v>
      </c>
      <c r="F191" s="16" t="s">
        <v>92</v>
      </c>
      <c r="G191" s="15">
        <v>44927</v>
      </c>
      <c r="H191" s="15" t="s">
        <v>4</v>
      </c>
      <c r="I191" s="14">
        <v>43200</v>
      </c>
      <c r="J191" s="14">
        <v>894.28</v>
      </c>
      <c r="K191" s="14">
        <v>0</v>
      </c>
      <c r="L191" s="14">
        <f>+I191*2.87%</f>
        <v>1239.8399999999999</v>
      </c>
      <c r="M191" s="14">
        <f>I191*7.1%</f>
        <v>3067.2</v>
      </c>
      <c r="N191" s="14">
        <f>I191*1.15%</f>
        <v>496.8</v>
      </c>
      <c r="O191" s="14">
        <f>+I191*3.04%</f>
        <v>1313.28</v>
      </c>
      <c r="P191" s="14">
        <f>I191*7.09%</f>
        <v>3062.88</v>
      </c>
      <c r="Q191" s="14">
        <v>0</v>
      </c>
      <c r="R191" s="14">
        <f>L191+M191+N191+O191+P191</f>
        <v>9180</v>
      </c>
      <c r="S191" s="14">
        <v>0</v>
      </c>
      <c r="T191" s="14">
        <f>+L191+O191+Q191+S191+J191+K191</f>
        <v>3447.3999999999996</v>
      </c>
      <c r="U191" s="14">
        <f>+P191+N191+M191</f>
        <v>6626.88</v>
      </c>
      <c r="V191" s="14">
        <f>+I191-T191</f>
        <v>39752.6</v>
      </c>
      <c r="W191" s="9"/>
      <c r="X191"/>
      <c r="Y191"/>
      <c r="Z191"/>
      <c r="AA191" s="8"/>
      <c r="AB191"/>
      <c r="AC191" s="8"/>
      <c r="AD191" s="8"/>
      <c r="AE191"/>
      <c r="AF191" s="8"/>
      <c r="AG191"/>
      <c r="AH191" s="8"/>
      <c r="AI191" s="8"/>
    </row>
    <row r="192" spans="1:35" s="7" customFormat="1" ht="15" x14ac:dyDescent="0.25">
      <c r="A192" s="18">
        <v>173</v>
      </c>
      <c r="B192" s="30" t="s">
        <v>6</v>
      </c>
      <c r="C192" s="16" t="s">
        <v>489</v>
      </c>
      <c r="D192" s="16" t="s">
        <v>2</v>
      </c>
      <c r="E192" s="16" t="s">
        <v>5</v>
      </c>
      <c r="F192" s="16" t="s">
        <v>87</v>
      </c>
      <c r="G192" s="15">
        <v>44927</v>
      </c>
      <c r="H192" s="15" t="s">
        <v>4</v>
      </c>
      <c r="I192" s="14">
        <v>49600</v>
      </c>
      <c r="J192" s="14">
        <v>1797.55</v>
      </c>
      <c r="K192" s="14">
        <v>0</v>
      </c>
      <c r="L192" s="14">
        <f>+I192*2.87%</f>
        <v>1423.52</v>
      </c>
      <c r="M192" s="14">
        <f>I192*7.1%</f>
        <v>3521.6</v>
      </c>
      <c r="N192" s="14">
        <f>I192*1.15%</f>
        <v>570.4</v>
      </c>
      <c r="O192" s="14">
        <f>+I192*3.04%</f>
        <v>1507.84</v>
      </c>
      <c r="P192" s="14">
        <f>I192*7.09%</f>
        <v>3516.6400000000003</v>
      </c>
      <c r="Q192" s="14">
        <v>0</v>
      </c>
      <c r="R192" s="14">
        <f>L192+M192+N192+O192+P192</f>
        <v>10540</v>
      </c>
      <c r="S192" s="14">
        <v>0</v>
      </c>
      <c r="T192" s="14">
        <f>+L192+O192+Q192+S192+J192+K192</f>
        <v>4728.91</v>
      </c>
      <c r="U192" s="14">
        <f>+P192+N192+M192</f>
        <v>7608.64</v>
      </c>
      <c r="V192" s="14">
        <f>+I192-T192</f>
        <v>44871.09</v>
      </c>
      <c r="W192" s="9"/>
      <c r="X192"/>
      <c r="Y192"/>
      <c r="Z192"/>
      <c r="AA192" s="8"/>
      <c r="AB192"/>
      <c r="AC192" s="8"/>
      <c r="AD192" s="8"/>
      <c r="AE192" s="8"/>
      <c r="AF192" s="8"/>
      <c r="AG192"/>
      <c r="AH192" s="8"/>
      <c r="AI192" s="8"/>
    </row>
    <row r="193" spans="1:35" s="7" customFormat="1" ht="15" x14ac:dyDescent="0.25">
      <c r="A193" s="18">
        <v>174</v>
      </c>
      <c r="B193" s="30" t="s">
        <v>6</v>
      </c>
      <c r="C193" s="16" t="s">
        <v>488</v>
      </c>
      <c r="D193" s="16" t="s">
        <v>2</v>
      </c>
      <c r="E193" s="16" t="s">
        <v>5</v>
      </c>
      <c r="F193" s="16" t="s">
        <v>92</v>
      </c>
      <c r="G193" s="15">
        <v>44927</v>
      </c>
      <c r="H193" s="15" t="s">
        <v>4</v>
      </c>
      <c r="I193" s="14">
        <v>30160</v>
      </c>
      <c r="J193" s="14">
        <v>0</v>
      </c>
      <c r="K193" s="14">
        <v>0</v>
      </c>
      <c r="L193" s="14">
        <f>+I193*2.87%</f>
        <v>865.59199999999998</v>
      </c>
      <c r="M193" s="14">
        <f>I193*7.1%</f>
        <v>2141.3599999999997</v>
      </c>
      <c r="N193" s="14">
        <f>I193*1.15%</f>
        <v>346.84</v>
      </c>
      <c r="O193" s="14">
        <f>+I193*3.04%</f>
        <v>916.86400000000003</v>
      </c>
      <c r="P193" s="14">
        <f>I193*7.09%</f>
        <v>2138.3440000000001</v>
      </c>
      <c r="Q193" s="14">
        <v>0</v>
      </c>
      <c r="R193" s="14">
        <f>L193+M193+N193+O193+P193</f>
        <v>6409</v>
      </c>
      <c r="S193" s="14">
        <v>0</v>
      </c>
      <c r="T193" s="14">
        <f>+L193+O193+Q193+S193+J193+K193</f>
        <v>1782.4560000000001</v>
      </c>
      <c r="U193" s="14">
        <f>+P193+N193+M193</f>
        <v>4626.5439999999999</v>
      </c>
      <c r="V193" s="14">
        <f>+I193-T193</f>
        <v>28377.544000000002</v>
      </c>
      <c r="W193" s="9"/>
      <c r="X193"/>
      <c r="Y193"/>
      <c r="Z193"/>
      <c r="AA193" s="8"/>
      <c r="AB193"/>
      <c r="AC193" s="8"/>
      <c r="AD193"/>
      <c r="AE193"/>
      <c r="AF193"/>
      <c r="AG193"/>
      <c r="AH193" s="8"/>
      <c r="AI193" s="8"/>
    </row>
    <row r="194" spans="1:35" s="7" customFormat="1" ht="15" x14ac:dyDescent="0.25">
      <c r="A194" s="18">
        <v>175</v>
      </c>
      <c r="B194" s="30" t="s">
        <v>6</v>
      </c>
      <c r="C194" s="16" t="s">
        <v>487</v>
      </c>
      <c r="D194" s="16" t="s">
        <v>2</v>
      </c>
      <c r="E194" s="16" t="s">
        <v>5</v>
      </c>
      <c r="F194" s="16" t="s">
        <v>87</v>
      </c>
      <c r="G194" s="15">
        <v>44927</v>
      </c>
      <c r="H194" s="15" t="s">
        <v>4</v>
      </c>
      <c r="I194" s="14">
        <v>104400</v>
      </c>
      <c r="J194" s="14">
        <v>13140.36</v>
      </c>
      <c r="K194" s="14">
        <v>0</v>
      </c>
      <c r="L194" s="14">
        <f>+I194*2.87%</f>
        <v>2996.28</v>
      </c>
      <c r="M194" s="14">
        <f>I194*7.1%</f>
        <v>7412.4</v>
      </c>
      <c r="N194" s="14">
        <f>I194*1.15%</f>
        <v>1200.5999999999999</v>
      </c>
      <c r="O194" s="14">
        <f>+I194*3.04%</f>
        <v>3173.76</v>
      </c>
      <c r="P194" s="14">
        <f>I194*7.09%</f>
        <v>7401.96</v>
      </c>
      <c r="Q194" s="14">
        <v>0</v>
      </c>
      <c r="R194" s="14">
        <f>L194+M194+N194+O194+P194</f>
        <v>22185</v>
      </c>
      <c r="S194" s="14">
        <v>0</v>
      </c>
      <c r="T194" s="14">
        <f>+L194+O194+Q194+S194+J194+K194</f>
        <v>19310.400000000001</v>
      </c>
      <c r="U194" s="14">
        <f>+P194+N194+M194</f>
        <v>16014.96</v>
      </c>
      <c r="V194" s="14">
        <f>+I194-T194</f>
        <v>85089.600000000006</v>
      </c>
      <c r="W194" s="9"/>
      <c r="X194"/>
      <c r="Y194"/>
      <c r="Z194"/>
      <c r="AA194" s="8"/>
      <c r="AB194"/>
      <c r="AC194" s="8"/>
      <c r="AD194" s="8"/>
      <c r="AE194" s="8"/>
      <c r="AF194" s="8"/>
      <c r="AG194"/>
      <c r="AH194" s="8"/>
      <c r="AI194" s="8"/>
    </row>
    <row r="195" spans="1:35" s="7" customFormat="1" ht="15" x14ac:dyDescent="0.25">
      <c r="A195" s="18">
        <v>176</v>
      </c>
      <c r="B195" s="30" t="s">
        <v>6</v>
      </c>
      <c r="C195" s="16" t="s">
        <v>486</v>
      </c>
      <c r="D195" s="16" t="s">
        <v>2</v>
      </c>
      <c r="E195" s="16" t="s">
        <v>5</v>
      </c>
      <c r="F195" s="16" t="s">
        <v>87</v>
      </c>
      <c r="G195" s="15">
        <v>44927</v>
      </c>
      <c r="H195" s="15" t="s">
        <v>4</v>
      </c>
      <c r="I195" s="14">
        <v>34800</v>
      </c>
      <c r="J195" s="14">
        <v>0</v>
      </c>
      <c r="K195" s="14">
        <v>0</v>
      </c>
      <c r="L195" s="14">
        <f>+I195*2.87%</f>
        <v>998.76</v>
      </c>
      <c r="M195" s="14">
        <f>I195*7.1%</f>
        <v>2470.7999999999997</v>
      </c>
      <c r="N195" s="14">
        <f>I195*1.15%</f>
        <v>400.2</v>
      </c>
      <c r="O195" s="14">
        <f>+I195*3.04%</f>
        <v>1057.92</v>
      </c>
      <c r="P195" s="14">
        <f>I195*7.09%</f>
        <v>2467.3200000000002</v>
      </c>
      <c r="Q195" s="14">
        <v>0</v>
      </c>
      <c r="R195" s="14">
        <f>L195+M195+N195+O195+P195</f>
        <v>7395</v>
      </c>
      <c r="S195" s="14">
        <v>0</v>
      </c>
      <c r="T195" s="14">
        <f>+L195+O195+Q195+S195+J195+K195</f>
        <v>2056.6800000000003</v>
      </c>
      <c r="U195" s="14">
        <f>+P195+N195+M195</f>
        <v>5338.32</v>
      </c>
      <c r="V195" s="14">
        <f>+I195-T195</f>
        <v>32743.32</v>
      </c>
      <c r="W195" s="9"/>
      <c r="X195"/>
      <c r="Y195"/>
      <c r="Z195"/>
      <c r="AA195" s="8"/>
      <c r="AB195"/>
      <c r="AC195" s="8"/>
      <c r="AD195"/>
      <c r="AE195"/>
      <c r="AF195" s="8"/>
      <c r="AG195"/>
      <c r="AH195" s="8"/>
      <c r="AI195" s="8"/>
    </row>
    <row r="196" spans="1:35" s="7" customFormat="1" ht="15" x14ac:dyDescent="0.25">
      <c r="A196" s="18">
        <v>177</v>
      </c>
      <c r="B196" s="30" t="s">
        <v>6</v>
      </c>
      <c r="C196" s="16" t="s">
        <v>485</v>
      </c>
      <c r="D196" s="16" t="s">
        <v>2</v>
      </c>
      <c r="E196" s="16" t="s">
        <v>5</v>
      </c>
      <c r="F196" s="16" t="s">
        <v>92</v>
      </c>
      <c r="G196" s="15">
        <v>44927</v>
      </c>
      <c r="H196" s="15" t="s">
        <v>4</v>
      </c>
      <c r="I196" s="14">
        <v>104400</v>
      </c>
      <c r="J196" s="14">
        <v>13140.36</v>
      </c>
      <c r="K196" s="14">
        <v>0</v>
      </c>
      <c r="L196" s="14">
        <f>+I196*2.87%</f>
        <v>2996.28</v>
      </c>
      <c r="M196" s="14">
        <f>I196*7.1%</f>
        <v>7412.4</v>
      </c>
      <c r="N196" s="14">
        <f>I196*1.15%</f>
        <v>1200.5999999999999</v>
      </c>
      <c r="O196" s="14">
        <f>+I196*3.04%</f>
        <v>3173.76</v>
      </c>
      <c r="P196" s="14">
        <f>I196*7.09%</f>
        <v>7401.96</v>
      </c>
      <c r="Q196" s="14">
        <v>0</v>
      </c>
      <c r="R196" s="14">
        <f>L196+M196+N196+O196+P196</f>
        <v>22185</v>
      </c>
      <c r="S196" s="14">
        <v>0</v>
      </c>
      <c r="T196" s="14">
        <f>+L196+O196+Q196+S196+J196+K196</f>
        <v>19310.400000000001</v>
      </c>
      <c r="U196" s="14">
        <f>+P196+N196+M196</f>
        <v>16014.96</v>
      </c>
      <c r="V196" s="14">
        <f>+I196-T196</f>
        <v>85089.600000000006</v>
      </c>
      <c r="W196" s="9"/>
      <c r="X196"/>
      <c r="Y196"/>
      <c r="Z196"/>
      <c r="AA196" s="8"/>
      <c r="AB196"/>
      <c r="AC196" s="8"/>
      <c r="AD196" s="8"/>
      <c r="AE196" s="8"/>
      <c r="AF196" s="8"/>
      <c r="AG196"/>
      <c r="AH196" s="8"/>
      <c r="AI196" s="8"/>
    </row>
    <row r="197" spans="1:35" s="7" customFormat="1" ht="15" x14ac:dyDescent="0.25">
      <c r="A197" s="18">
        <v>178</v>
      </c>
      <c r="B197" s="30" t="s">
        <v>6</v>
      </c>
      <c r="C197" s="16" t="s">
        <v>484</v>
      </c>
      <c r="D197" s="16" t="s">
        <v>2</v>
      </c>
      <c r="E197" s="16" t="s">
        <v>5</v>
      </c>
      <c r="F197" s="16" t="s">
        <v>87</v>
      </c>
      <c r="G197" s="15">
        <v>44927</v>
      </c>
      <c r="H197" s="15" t="s">
        <v>4</v>
      </c>
      <c r="I197" s="14">
        <v>24000</v>
      </c>
      <c r="J197" s="14">
        <v>0</v>
      </c>
      <c r="K197" s="14">
        <v>0</v>
      </c>
      <c r="L197" s="14">
        <f>+I197*2.87%</f>
        <v>688.8</v>
      </c>
      <c r="M197" s="14">
        <f>I197*7.1%</f>
        <v>1703.9999999999998</v>
      </c>
      <c r="N197" s="14">
        <f>I197*1.15%</f>
        <v>276</v>
      </c>
      <c r="O197" s="14">
        <f>+I197*3.04%</f>
        <v>729.6</v>
      </c>
      <c r="P197" s="14">
        <f>I197*7.09%</f>
        <v>1701.6000000000001</v>
      </c>
      <c r="Q197" s="14">
        <v>0</v>
      </c>
      <c r="R197" s="14">
        <f>L197+M197+N197+O197+P197</f>
        <v>5100</v>
      </c>
      <c r="S197" s="14">
        <v>0</v>
      </c>
      <c r="T197" s="14">
        <f>+L197+O197+Q197+S197+J197+K197</f>
        <v>1418.4</v>
      </c>
      <c r="U197" s="14">
        <f>+P197+N197+M197</f>
        <v>3681.6</v>
      </c>
      <c r="V197" s="14">
        <f>+I197-T197</f>
        <v>22581.599999999999</v>
      </c>
      <c r="W197" s="9"/>
      <c r="X197"/>
      <c r="Y197"/>
      <c r="Z197"/>
      <c r="AA197" s="8"/>
      <c r="AB197"/>
      <c r="AC197" s="8"/>
      <c r="AD197"/>
      <c r="AE197"/>
      <c r="AF197"/>
      <c r="AG197"/>
      <c r="AH197" s="8"/>
      <c r="AI197" s="8"/>
    </row>
    <row r="198" spans="1:35" s="7" customFormat="1" ht="15" x14ac:dyDescent="0.25">
      <c r="A198" s="18">
        <v>179</v>
      </c>
      <c r="B198" s="30" t="s">
        <v>6</v>
      </c>
      <c r="C198" s="16" t="s">
        <v>483</v>
      </c>
      <c r="D198" s="16" t="s">
        <v>2</v>
      </c>
      <c r="E198" s="16" t="s">
        <v>5</v>
      </c>
      <c r="F198" s="16" t="s">
        <v>87</v>
      </c>
      <c r="G198" s="15">
        <v>44927</v>
      </c>
      <c r="H198" s="15" t="s">
        <v>4</v>
      </c>
      <c r="I198" s="14">
        <v>113400</v>
      </c>
      <c r="J198" s="14">
        <v>15257.38</v>
      </c>
      <c r="K198" s="14">
        <v>0</v>
      </c>
      <c r="L198" s="14">
        <f>+I198*2.87%</f>
        <v>3254.58</v>
      </c>
      <c r="M198" s="14">
        <f>I198*7.1%</f>
        <v>8051.4</v>
      </c>
      <c r="N198" s="14">
        <f>I198*1.15%</f>
        <v>1304.0999999999999</v>
      </c>
      <c r="O198" s="14">
        <f>+I198*3.04%</f>
        <v>3447.36</v>
      </c>
      <c r="P198" s="14">
        <f>I198*7.09%</f>
        <v>8040.06</v>
      </c>
      <c r="Q198" s="14">
        <v>0</v>
      </c>
      <c r="R198" s="14">
        <f>L198+M198+N198+O198+P198</f>
        <v>24097.5</v>
      </c>
      <c r="S198" s="14">
        <v>0</v>
      </c>
      <c r="T198" s="14">
        <f>+L198+O198+Q198+S198+J198+K198</f>
        <v>21959.32</v>
      </c>
      <c r="U198" s="14">
        <f>+P198+N198+M198</f>
        <v>17395.559999999998</v>
      </c>
      <c r="V198" s="14">
        <f>+I198-T198</f>
        <v>91440.68</v>
      </c>
      <c r="W198" s="9"/>
      <c r="X198"/>
      <c r="Y198"/>
      <c r="Z198"/>
      <c r="AA198" s="8"/>
      <c r="AB198"/>
      <c r="AC198" s="8"/>
      <c r="AD198" s="8"/>
      <c r="AE198" s="8"/>
      <c r="AF198" s="8"/>
      <c r="AG198"/>
      <c r="AH198" s="8"/>
      <c r="AI198" s="8"/>
    </row>
    <row r="199" spans="1:35" s="7" customFormat="1" ht="15" x14ac:dyDescent="0.25">
      <c r="A199" s="18">
        <v>180</v>
      </c>
      <c r="B199" s="30" t="s">
        <v>6</v>
      </c>
      <c r="C199" s="16" t="s">
        <v>482</v>
      </c>
      <c r="D199" s="16" t="s">
        <v>2</v>
      </c>
      <c r="E199" s="16" t="s">
        <v>5</v>
      </c>
      <c r="F199" s="16" t="s">
        <v>87</v>
      </c>
      <c r="G199" s="15">
        <v>44927</v>
      </c>
      <c r="H199" s="15" t="s">
        <v>4</v>
      </c>
      <c r="I199" s="14">
        <v>113400</v>
      </c>
      <c r="J199" s="14">
        <v>15257.38</v>
      </c>
      <c r="K199" s="14">
        <v>0</v>
      </c>
      <c r="L199" s="14">
        <f>+I199*2.87%</f>
        <v>3254.58</v>
      </c>
      <c r="M199" s="14">
        <f>I199*7.1%</f>
        <v>8051.4</v>
      </c>
      <c r="N199" s="14">
        <f>I199*1.15%</f>
        <v>1304.0999999999999</v>
      </c>
      <c r="O199" s="14">
        <f>+I199*3.04%</f>
        <v>3447.36</v>
      </c>
      <c r="P199" s="14">
        <f>I199*7.09%</f>
        <v>8040.06</v>
      </c>
      <c r="Q199" s="14">
        <v>0</v>
      </c>
      <c r="R199" s="14">
        <f>L199+M199+N199+O199+P199</f>
        <v>24097.5</v>
      </c>
      <c r="S199" s="14">
        <v>0</v>
      </c>
      <c r="T199" s="14">
        <f>+L199+O199+Q199+S199+J199+K199</f>
        <v>21959.32</v>
      </c>
      <c r="U199" s="14">
        <f>+P199+N199+M199</f>
        <v>17395.559999999998</v>
      </c>
      <c r="V199" s="14">
        <f>+I199-T199</f>
        <v>91440.68</v>
      </c>
      <c r="W199" s="9"/>
      <c r="X199"/>
      <c r="Y199"/>
      <c r="Z199"/>
      <c r="AA199" s="8"/>
      <c r="AB199"/>
      <c r="AC199" s="8"/>
      <c r="AD199" s="8"/>
      <c r="AE199" s="8"/>
      <c r="AF199" s="8"/>
      <c r="AG199"/>
      <c r="AH199" s="8"/>
      <c r="AI199" s="8"/>
    </row>
    <row r="200" spans="1:35" s="7" customFormat="1" ht="15" x14ac:dyDescent="0.25">
      <c r="A200" s="18">
        <v>181</v>
      </c>
      <c r="B200" s="30" t="s">
        <v>6</v>
      </c>
      <c r="C200" s="16" t="s">
        <v>481</v>
      </c>
      <c r="D200" s="16" t="s">
        <v>2</v>
      </c>
      <c r="E200" s="16" t="s">
        <v>5</v>
      </c>
      <c r="F200" s="16" t="s">
        <v>87</v>
      </c>
      <c r="G200" s="15">
        <v>44927</v>
      </c>
      <c r="H200" s="15" t="s">
        <v>4</v>
      </c>
      <c r="I200" s="14">
        <v>34800</v>
      </c>
      <c r="J200" s="14">
        <v>0</v>
      </c>
      <c r="K200" s="14">
        <v>0</v>
      </c>
      <c r="L200" s="14">
        <f>+I200*2.87%</f>
        <v>998.76</v>
      </c>
      <c r="M200" s="14">
        <f>I200*7.1%</f>
        <v>2470.7999999999997</v>
      </c>
      <c r="N200" s="14">
        <f>I200*1.15%</f>
        <v>400.2</v>
      </c>
      <c r="O200" s="14">
        <f>+I200*3.04%</f>
        <v>1057.92</v>
      </c>
      <c r="P200" s="14">
        <f>I200*7.09%</f>
        <v>2467.3200000000002</v>
      </c>
      <c r="Q200" s="14">
        <v>0</v>
      </c>
      <c r="R200" s="14">
        <f>L200+M200+N200+O200+P200</f>
        <v>7395</v>
      </c>
      <c r="S200" s="14">
        <v>0</v>
      </c>
      <c r="T200" s="14">
        <f>+L200+O200+Q200+S200+J200+K200</f>
        <v>2056.6800000000003</v>
      </c>
      <c r="U200" s="14">
        <f>+P200+N200+M200</f>
        <v>5338.32</v>
      </c>
      <c r="V200" s="14">
        <f>+I200-T200</f>
        <v>32743.32</v>
      </c>
      <c r="W200" s="9"/>
      <c r="X200"/>
      <c r="Y200"/>
      <c r="Z200"/>
      <c r="AA200" s="8"/>
      <c r="AB200"/>
      <c r="AC200" s="8"/>
      <c r="AD200"/>
      <c r="AE200"/>
      <c r="AF200" s="8"/>
      <c r="AG200"/>
      <c r="AH200" s="8"/>
      <c r="AI200" s="8"/>
    </row>
    <row r="201" spans="1:35" s="7" customFormat="1" ht="15" x14ac:dyDescent="0.25">
      <c r="A201" s="18">
        <v>182</v>
      </c>
      <c r="B201" s="30" t="s">
        <v>6</v>
      </c>
      <c r="C201" s="16" t="s">
        <v>480</v>
      </c>
      <c r="D201" s="16" t="s">
        <v>2</v>
      </c>
      <c r="E201" s="16" t="s">
        <v>5</v>
      </c>
      <c r="F201" s="16" t="s">
        <v>87</v>
      </c>
      <c r="G201" s="15">
        <v>44927</v>
      </c>
      <c r="H201" s="15" t="s">
        <v>4</v>
      </c>
      <c r="I201" s="14">
        <v>20880</v>
      </c>
      <c r="J201" s="14">
        <v>0</v>
      </c>
      <c r="K201" s="14">
        <v>0</v>
      </c>
      <c r="L201" s="14">
        <f>+I201*2.87%</f>
        <v>599.25599999999997</v>
      </c>
      <c r="M201" s="14">
        <f>I201*7.1%</f>
        <v>1482.4799999999998</v>
      </c>
      <c r="N201" s="14">
        <f>I201*1.15%</f>
        <v>240.12</v>
      </c>
      <c r="O201" s="14">
        <f>+I201*3.04%</f>
        <v>634.75199999999995</v>
      </c>
      <c r="P201" s="14">
        <f>I201*7.09%</f>
        <v>1480.3920000000001</v>
      </c>
      <c r="Q201" s="14">
        <v>0</v>
      </c>
      <c r="R201" s="14">
        <f>L201+M201+N201+O201+P201</f>
        <v>4437</v>
      </c>
      <c r="S201" s="14">
        <v>0</v>
      </c>
      <c r="T201" s="14">
        <f>+L201+O201+Q201+S201+J201+K201</f>
        <v>1234.0079999999998</v>
      </c>
      <c r="U201" s="14">
        <f>+P201+N201+M201</f>
        <v>3202.9920000000002</v>
      </c>
      <c r="V201" s="14">
        <f>+I201-T201</f>
        <v>19645.991999999998</v>
      </c>
      <c r="W201" s="9"/>
      <c r="X201"/>
      <c r="Y201"/>
      <c r="Z201"/>
      <c r="AA201" s="8"/>
      <c r="AB201"/>
      <c r="AC201" s="8"/>
      <c r="AD201"/>
      <c r="AE201"/>
      <c r="AF201"/>
      <c r="AG201"/>
      <c r="AH201" s="8"/>
      <c r="AI201" s="8"/>
    </row>
    <row r="202" spans="1:35" s="7" customFormat="1" ht="15" x14ac:dyDescent="0.25">
      <c r="A202" s="18">
        <v>183</v>
      </c>
      <c r="B202" s="30" t="s">
        <v>6</v>
      </c>
      <c r="C202" s="16" t="s">
        <v>479</v>
      </c>
      <c r="D202" s="16" t="s">
        <v>2</v>
      </c>
      <c r="E202" s="16" t="s">
        <v>5</v>
      </c>
      <c r="F202" s="16" t="s">
        <v>87</v>
      </c>
      <c r="G202" s="15">
        <v>44927</v>
      </c>
      <c r="H202" s="15" t="s">
        <v>4</v>
      </c>
      <c r="I202" s="14">
        <v>104400</v>
      </c>
      <c r="J202" s="14">
        <v>13140.36</v>
      </c>
      <c r="K202" s="14">
        <v>0</v>
      </c>
      <c r="L202" s="14">
        <f>+I202*2.87%</f>
        <v>2996.28</v>
      </c>
      <c r="M202" s="14">
        <f>I202*7.1%</f>
        <v>7412.4</v>
      </c>
      <c r="N202" s="14">
        <f>I202*1.15%</f>
        <v>1200.5999999999999</v>
      </c>
      <c r="O202" s="14">
        <f>+I202*3.04%</f>
        <v>3173.76</v>
      </c>
      <c r="P202" s="14">
        <f>I202*7.09%</f>
        <v>7401.96</v>
      </c>
      <c r="Q202" s="14">
        <v>0</v>
      </c>
      <c r="R202" s="14">
        <f>L202+M202+N202+O202+P202</f>
        <v>22185</v>
      </c>
      <c r="S202" s="14">
        <v>0</v>
      </c>
      <c r="T202" s="14">
        <f>+L202+O202+Q202+S202+J202+K202</f>
        <v>19310.400000000001</v>
      </c>
      <c r="U202" s="14">
        <f>+P202+N202+M202</f>
        <v>16014.96</v>
      </c>
      <c r="V202" s="14">
        <f>+I202-T202</f>
        <v>85089.600000000006</v>
      </c>
      <c r="W202" s="9"/>
      <c r="X202"/>
      <c r="Y202"/>
      <c r="Z202"/>
      <c r="AA202" s="8"/>
      <c r="AB202"/>
      <c r="AC202" s="8"/>
      <c r="AD202" s="8"/>
      <c r="AE202" s="8"/>
      <c r="AF202" s="8"/>
      <c r="AG202"/>
      <c r="AH202" s="8"/>
      <c r="AI202" s="8"/>
    </row>
    <row r="203" spans="1:35" s="7" customFormat="1" ht="15" x14ac:dyDescent="0.25">
      <c r="A203" s="18">
        <v>184</v>
      </c>
      <c r="B203" s="30" t="s">
        <v>6</v>
      </c>
      <c r="C203" s="16" t="s">
        <v>478</v>
      </c>
      <c r="D203" s="16" t="s">
        <v>2</v>
      </c>
      <c r="E203" s="16" t="s">
        <v>5</v>
      </c>
      <c r="F203" s="16" t="s">
        <v>92</v>
      </c>
      <c r="G203" s="15">
        <v>44927</v>
      </c>
      <c r="H203" s="15" t="s">
        <v>4</v>
      </c>
      <c r="I203" s="14">
        <v>113400</v>
      </c>
      <c r="J203" s="14">
        <v>15257.38</v>
      </c>
      <c r="K203" s="14">
        <v>0</v>
      </c>
      <c r="L203" s="14">
        <f>+I203*2.87%</f>
        <v>3254.58</v>
      </c>
      <c r="M203" s="14">
        <f>I203*7.1%</f>
        <v>8051.4</v>
      </c>
      <c r="N203" s="14">
        <f>I203*1.15%</f>
        <v>1304.0999999999999</v>
      </c>
      <c r="O203" s="14">
        <f>+I203*3.04%</f>
        <v>3447.36</v>
      </c>
      <c r="P203" s="14">
        <f>I203*7.09%</f>
        <v>8040.06</v>
      </c>
      <c r="Q203" s="14">
        <v>0</v>
      </c>
      <c r="R203" s="14">
        <f>L203+M203+N203+O203+P203</f>
        <v>24097.5</v>
      </c>
      <c r="S203" s="14">
        <v>0</v>
      </c>
      <c r="T203" s="14">
        <f>+L203+O203+Q203+S203+J203+K203</f>
        <v>21959.32</v>
      </c>
      <c r="U203" s="14">
        <f>+P203+N203+M203</f>
        <v>17395.559999999998</v>
      </c>
      <c r="V203" s="14">
        <f>+I203-T203</f>
        <v>91440.68</v>
      </c>
      <c r="W203" s="9"/>
      <c r="X203"/>
      <c r="Y203"/>
      <c r="Z203"/>
      <c r="AA203" s="8"/>
      <c r="AB203"/>
      <c r="AC203" s="8"/>
      <c r="AD203" s="8"/>
      <c r="AE203" s="8"/>
      <c r="AF203" s="8"/>
      <c r="AG203"/>
      <c r="AH203" s="8"/>
      <c r="AI203" s="8"/>
    </row>
    <row r="204" spans="1:35" s="7" customFormat="1" ht="15" x14ac:dyDescent="0.25">
      <c r="A204" s="18">
        <v>185</v>
      </c>
      <c r="B204" s="30" t="s">
        <v>6</v>
      </c>
      <c r="C204" s="16" t="s">
        <v>477</v>
      </c>
      <c r="D204" s="16" t="s">
        <v>2</v>
      </c>
      <c r="E204" s="16" t="s">
        <v>5</v>
      </c>
      <c r="F204" s="16" t="s">
        <v>92</v>
      </c>
      <c r="G204" s="15">
        <v>44927</v>
      </c>
      <c r="H204" s="15" t="s">
        <v>4</v>
      </c>
      <c r="I204" s="14">
        <v>104400</v>
      </c>
      <c r="J204" s="14">
        <v>13140.36</v>
      </c>
      <c r="K204" s="14">
        <v>0</v>
      </c>
      <c r="L204" s="14">
        <f>+I204*2.87%</f>
        <v>2996.28</v>
      </c>
      <c r="M204" s="14">
        <f>I204*7.1%</f>
        <v>7412.4</v>
      </c>
      <c r="N204" s="14">
        <f>I204*1.15%</f>
        <v>1200.5999999999999</v>
      </c>
      <c r="O204" s="14">
        <f>+I204*3.04%</f>
        <v>3173.76</v>
      </c>
      <c r="P204" s="14">
        <f>I204*7.09%</f>
        <v>7401.96</v>
      </c>
      <c r="Q204" s="14">
        <v>0</v>
      </c>
      <c r="R204" s="14">
        <f>L204+M204+N204+O204+P204</f>
        <v>22185</v>
      </c>
      <c r="S204" s="14">
        <v>0</v>
      </c>
      <c r="T204" s="14">
        <f>+L204+O204+Q204+S204+J204+K204</f>
        <v>19310.400000000001</v>
      </c>
      <c r="U204" s="14">
        <f>+P204+N204+M204</f>
        <v>16014.96</v>
      </c>
      <c r="V204" s="14">
        <f>+I204-T204</f>
        <v>85089.600000000006</v>
      </c>
      <c r="W204" s="9"/>
      <c r="X204"/>
      <c r="Y204"/>
      <c r="Z204"/>
      <c r="AA204" s="8"/>
      <c r="AB204"/>
      <c r="AC204" s="8"/>
      <c r="AD204" s="8"/>
      <c r="AE204" s="8"/>
      <c r="AF204" s="8"/>
      <c r="AG204"/>
      <c r="AH204" s="8"/>
      <c r="AI204" s="8"/>
    </row>
    <row r="205" spans="1:35" s="7" customFormat="1" ht="15" x14ac:dyDescent="0.25">
      <c r="A205" s="18">
        <v>186</v>
      </c>
      <c r="B205" s="30" t="s">
        <v>6</v>
      </c>
      <c r="C205" s="16" t="s">
        <v>476</v>
      </c>
      <c r="D205" s="16" t="s">
        <v>2</v>
      </c>
      <c r="E205" s="16" t="s">
        <v>5</v>
      </c>
      <c r="F205" s="16" t="s">
        <v>92</v>
      </c>
      <c r="G205" s="15">
        <v>44927</v>
      </c>
      <c r="H205" s="15" t="s">
        <v>4</v>
      </c>
      <c r="I205" s="14">
        <v>4640</v>
      </c>
      <c r="J205" s="14">
        <v>0</v>
      </c>
      <c r="K205" s="14">
        <v>0</v>
      </c>
      <c r="L205" s="14">
        <f>+I205*2.87%</f>
        <v>133.16800000000001</v>
      </c>
      <c r="M205" s="14">
        <f>I205*7.1%</f>
        <v>329.44</v>
      </c>
      <c r="N205" s="14">
        <f>I205*1.15%</f>
        <v>53.36</v>
      </c>
      <c r="O205" s="14">
        <f>+I205*3.04%</f>
        <v>141.05600000000001</v>
      </c>
      <c r="P205" s="14">
        <f>I205*7.09%</f>
        <v>328.976</v>
      </c>
      <c r="Q205" s="14">
        <v>0</v>
      </c>
      <c r="R205" s="14">
        <f>L205+M205+N205+O205+P205</f>
        <v>986</v>
      </c>
      <c r="S205" s="14">
        <v>0</v>
      </c>
      <c r="T205" s="14">
        <f>+L205+O205+Q205+S205+J205+K205</f>
        <v>274.22400000000005</v>
      </c>
      <c r="U205" s="14">
        <f>+P205+N205+M205</f>
        <v>711.77600000000007</v>
      </c>
      <c r="V205" s="14">
        <f>+I205-T205</f>
        <v>4365.7759999999998</v>
      </c>
      <c r="W205" s="9"/>
      <c r="X205"/>
      <c r="Y205"/>
      <c r="Z205"/>
      <c r="AA205" s="8"/>
      <c r="AB205"/>
      <c r="AC205" s="8"/>
      <c r="AD205"/>
      <c r="AE205"/>
      <c r="AF205"/>
      <c r="AG205"/>
      <c r="AH205"/>
      <c r="AI205" s="8"/>
    </row>
    <row r="206" spans="1:35" s="7" customFormat="1" ht="15" x14ac:dyDescent="0.25">
      <c r="A206" s="18">
        <v>187</v>
      </c>
      <c r="B206" s="30" t="s">
        <v>6</v>
      </c>
      <c r="C206" s="16" t="s">
        <v>475</v>
      </c>
      <c r="D206" s="16" t="s">
        <v>2</v>
      </c>
      <c r="E206" s="16" t="s">
        <v>5</v>
      </c>
      <c r="F206" s="16" t="s">
        <v>92</v>
      </c>
      <c r="G206" s="15">
        <v>44927</v>
      </c>
      <c r="H206" s="15" t="s">
        <v>4</v>
      </c>
      <c r="I206" s="14">
        <v>104400</v>
      </c>
      <c r="J206" s="14">
        <v>12762.25</v>
      </c>
      <c r="K206" s="14">
        <v>0</v>
      </c>
      <c r="L206" s="14">
        <f>+I206*2.87%</f>
        <v>2996.28</v>
      </c>
      <c r="M206" s="14">
        <f>I206*7.1%</f>
        <v>7412.4</v>
      </c>
      <c r="N206" s="14">
        <f>I206*1.15%</f>
        <v>1200.5999999999999</v>
      </c>
      <c r="O206" s="14">
        <f>+I206*3.04%</f>
        <v>3173.76</v>
      </c>
      <c r="P206" s="14">
        <f>I206*7.09%</f>
        <v>7401.96</v>
      </c>
      <c r="Q206" s="14">
        <v>1512.45</v>
      </c>
      <c r="R206" s="14">
        <f>L206+M206+N206+O206+P206</f>
        <v>22185</v>
      </c>
      <c r="S206" s="14">
        <v>0</v>
      </c>
      <c r="T206" s="14">
        <f>+L206+O206+Q206+S206+J206+K206</f>
        <v>20444.740000000002</v>
      </c>
      <c r="U206" s="14">
        <f>+P206+N206+M206</f>
        <v>16014.96</v>
      </c>
      <c r="V206" s="14">
        <f>+I206-T206</f>
        <v>83955.26</v>
      </c>
      <c r="W206" s="9"/>
      <c r="X206"/>
      <c r="Y206"/>
      <c r="Z206"/>
      <c r="AA206" s="8"/>
      <c r="AB206"/>
      <c r="AC206" s="8"/>
      <c r="AD206" s="8"/>
      <c r="AE206" s="8"/>
      <c r="AF206" s="8"/>
      <c r="AG206" s="8"/>
      <c r="AH206" s="8"/>
      <c r="AI206" s="8"/>
    </row>
    <row r="207" spans="1:35" s="7" customFormat="1" ht="15" x14ac:dyDescent="0.25">
      <c r="A207" s="18">
        <v>188</v>
      </c>
      <c r="B207" s="30" t="s">
        <v>6</v>
      </c>
      <c r="C207" s="16" t="s">
        <v>474</v>
      </c>
      <c r="D207" s="16" t="s">
        <v>2</v>
      </c>
      <c r="E207" s="16" t="s">
        <v>5</v>
      </c>
      <c r="F207" s="16" t="s">
        <v>92</v>
      </c>
      <c r="G207" s="15">
        <v>44927</v>
      </c>
      <c r="H207" s="15" t="s">
        <v>4</v>
      </c>
      <c r="I207" s="14">
        <v>6960</v>
      </c>
      <c r="J207" s="14">
        <v>0</v>
      </c>
      <c r="K207" s="14">
        <v>0</v>
      </c>
      <c r="L207" s="14">
        <f>+I207*2.87%</f>
        <v>199.75200000000001</v>
      </c>
      <c r="M207" s="14">
        <f>I207*7.1%</f>
        <v>494.15999999999997</v>
      </c>
      <c r="N207" s="14">
        <f>I207*1.15%</f>
        <v>80.039999999999992</v>
      </c>
      <c r="O207" s="14">
        <f>+I207*3.04%</f>
        <v>211.584</v>
      </c>
      <c r="P207" s="14">
        <f>I207*7.09%</f>
        <v>493.46400000000006</v>
      </c>
      <c r="Q207" s="14">
        <v>0</v>
      </c>
      <c r="R207" s="14">
        <f>L207+M207+N207+O207+P207</f>
        <v>1479</v>
      </c>
      <c r="S207" s="14">
        <v>0</v>
      </c>
      <c r="T207" s="14">
        <f>+L207+O207+Q207+S207+J207+K207</f>
        <v>411.33600000000001</v>
      </c>
      <c r="U207" s="14">
        <f>+P207+N207+M207</f>
        <v>1067.664</v>
      </c>
      <c r="V207" s="14">
        <f>+I207-T207</f>
        <v>6548.6639999999998</v>
      </c>
      <c r="W207" s="9"/>
      <c r="X207"/>
      <c r="Y207"/>
      <c r="Z207"/>
      <c r="AA207" s="8"/>
      <c r="AB207"/>
      <c r="AC207" s="8"/>
      <c r="AD207"/>
      <c r="AE207"/>
      <c r="AF207"/>
      <c r="AG207"/>
      <c r="AH207"/>
      <c r="AI207" s="8"/>
    </row>
    <row r="208" spans="1:35" s="7" customFormat="1" ht="15" x14ac:dyDescent="0.25">
      <c r="A208" s="18">
        <v>189</v>
      </c>
      <c r="B208" s="30" t="s">
        <v>6</v>
      </c>
      <c r="C208" s="16" t="s">
        <v>473</v>
      </c>
      <c r="D208" s="16" t="s">
        <v>2</v>
      </c>
      <c r="E208" s="16" t="s">
        <v>5</v>
      </c>
      <c r="F208" s="16" t="s">
        <v>92</v>
      </c>
      <c r="G208" s="15">
        <v>44927</v>
      </c>
      <c r="H208" s="15" t="s">
        <v>4</v>
      </c>
      <c r="I208" s="14">
        <v>88160</v>
      </c>
      <c r="J208" s="14">
        <v>9320.31</v>
      </c>
      <c r="K208" s="14">
        <v>0</v>
      </c>
      <c r="L208" s="14">
        <f>+I208*2.87%</f>
        <v>2530.192</v>
      </c>
      <c r="M208" s="14">
        <f>I208*7.1%</f>
        <v>6259.36</v>
      </c>
      <c r="N208" s="14">
        <f>I208*1.15%</f>
        <v>1013.84</v>
      </c>
      <c r="O208" s="14">
        <f>+I208*3.04%</f>
        <v>2680.0639999999999</v>
      </c>
      <c r="P208" s="14">
        <f>I208*7.09%</f>
        <v>6250.5440000000008</v>
      </c>
      <c r="Q208" s="14">
        <v>0</v>
      </c>
      <c r="R208" s="14">
        <f>L208+M208+N208+O208+P208</f>
        <v>18734</v>
      </c>
      <c r="S208" s="14">
        <v>0</v>
      </c>
      <c r="T208" s="14">
        <f>+L208+O208+Q208+S208+J208+K208</f>
        <v>14530.565999999999</v>
      </c>
      <c r="U208" s="14">
        <f>+P208+N208+M208</f>
        <v>13523.744000000001</v>
      </c>
      <c r="V208" s="14">
        <f>+I208-T208</f>
        <v>73629.434000000008</v>
      </c>
      <c r="W208" s="9"/>
      <c r="X208"/>
      <c r="Y208"/>
      <c r="Z208"/>
      <c r="AA208" s="8"/>
      <c r="AB208"/>
      <c r="AC208" s="8"/>
      <c r="AD208" s="8"/>
      <c r="AE208" s="8"/>
      <c r="AF208" s="8"/>
      <c r="AG208"/>
      <c r="AH208" s="8"/>
      <c r="AI208" s="8"/>
    </row>
    <row r="209" spans="1:35" s="7" customFormat="1" ht="15" x14ac:dyDescent="0.25">
      <c r="A209" s="18">
        <v>190</v>
      </c>
      <c r="B209" s="30" t="s">
        <v>6</v>
      </c>
      <c r="C209" s="16" t="s">
        <v>472</v>
      </c>
      <c r="D209" s="16" t="s">
        <v>2</v>
      </c>
      <c r="E209" s="16" t="s">
        <v>5</v>
      </c>
      <c r="F209" s="16" t="s">
        <v>92</v>
      </c>
      <c r="G209" s="15">
        <v>44927</v>
      </c>
      <c r="H209" s="15" t="s">
        <v>4</v>
      </c>
      <c r="I209" s="14">
        <v>32480</v>
      </c>
      <c r="J209" s="14">
        <v>0</v>
      </c>
      <c r="K209" s="14">
        <v>0</v>
      </c>
      <c r="L209" s="14">
        <f>+I209*2.87%</f>
        <v>932.17600000000004</v>
      </c>
      <c r="M209" s="14">
        <f>I209*7.1%</f>
        <v>2306.08</v>
      </c>
      <c r="N209" s="14">
        <f>I209*1.15%</f>
        <v>373.52</v>
      </c>
      <c r="O209" s="14">
        <f>+I209*3.04%</f>
        <v>987.39200000000005</v>
      </c>
      <c r="P209" s="14">
        <f>I209*7.09%</f>
        <v>2302.8320000000003</v>
      </c>
      <c r="Q209" s="14">
        <v>0</v>
      </c>
      <c r="R209" s="14">
        <f>L209+M209+N209+O209+P209</f>
        <v>6902</v>
      </c>
      <c r="S209" s="14">
        <v>0</v>
      </c>
      <c r="T209" s="14">
        <f>+L209+O209+Q209+S209+J209+K209</f>
        <v>1919.5680000000002</v>
      </c>
      <c r="U209" s="14">
        <f>+P209+N209+M209</f>
        <v>4982.4320000000007</v>
      </c>
      <c r="V209" s="14">
        <f>+I209-T209</f>
        <v>30560.432000000001</v>
      </c>
      <c r="W209" s="9"/>
      <c r="X209"/>
      <c r="Y209"/>
      <c r="Z209"/>
      <c r="AA209" s="8"/>
      <c r="AB209"/>
      <c r="AC209" s="8"/>
      <c r="AD209"/>
      <c r="AE209"/>
      <c r="AF209"/>
      <c r="AG209"/>
      <c r="AH209" s="8"/>
      <c r="AI209" s="8"/>
    </row>
    <row r="210" spans="1:35" s="7" customFormat="1" ht="15" x14ac:dyDescent="0.25">
      <c r="A210" s="18">
        <v>191</v>
      </c>
      <c r="B210" s="30" t="s">
        <v>6</v>
      </c>
      <c r="C210" s="16" t="s">
        <v>471</v>
      </c>
      <c r="D210" s="16" t="s">
        <v>2</v>
      </c>
      <c r="E210" s="16" t="s">
        <v>5</v>
      </c>
      <c r="F210" s="16" t="s">
        <v>87</v>
      </c>
      <c r="G210" s="15">
        <v>44927</v>
      </c>
      <c r="H210" s="15" t="s">
        <v>4</v>
      </c>
      <c r="I210" s="14">
        <v>46400</v>
      </c>
      <c r="J210" s="14">
        <v>0</v>
      </c>
      <c r="K210" s="14">
        <v>0</v>
      </c>
      <c r="L210" s="14">
        <f>+I210*2.87%</f>
        <v>1331.68</v>
      </c>
      <c r="M210" s="14">
        <f>I210*7.1%</f>
        <v>3294.3999999999996</v>
      </c>
      <c r="N210" s="14">
        <f>I210*1.15%</f>
        <v>533.6</v>
      </c>
      <c r="O210" s="14">
        <f>+I210*3.04%</f>
        <v>1410.56</v>
      </c>
      <c r="P210" s="14">
        <f>I210*7.09%</f>
        <v>3289.76</v>
      </c>
      <c r="Q210" s="14">
        <v>0</v>
      </c>
      <c r="R210" s="14">
        <f>L210+M210+N210+O210+P210</f>
        <v>9860</v>
      </c>
      <c r="S210" s="14">
        <v>0</v>
      </c>
      <c r="T210" s="14">
        <f>+L210+O210+Q210+S210+J210+K210</f>
        <v>2742.24</v>
      </c>
      <c r="U210" s="14">
        <f>+P210+N210+M210</f>
        <v>7117.76</v>
      </c>
      <c r="V210" s="14">
        <f>+I210-T210</f>
        <v>43657.760000000002</v>
      </c>
      <c r="W210" s="9"/>
      <c r="X210"/>
      <c r="Y210"/>
      <c r="Z210"/>
      <c r="AA210" s="8"/>
      <c r="AB210"/>
      <c r="AC210" s="8"/>
      <c r="AD210" s="8"/>
      <c r="AE210"/>
      <c r="AF210" s="8"/>
      <c r="AG210"/>
      <c r="AH210" s="8"/>
      <c r="AI210" s="8"/>
    </row>
    <row r="211" spans="1:35" s="7" customFormat="1" ht="15" x14ac:dyDescent="0.25">
      <c r="A211" s="18">
        <v>192</v>
      </c>
      <c r="B211" s="30" t="s">
        <v>6</v>
      </c>
      <c r="C211" s="16" t="s">
        <v>470</v>
      </c>
      <c r="D211" s="16" t="s">
        <v>2</v>
      </c>
      <c r="E211" s="16" t="s">
        <v>5</v>
      </c>
      <c r="F211" s="16" t="s">
        <v>87</v>
      </c>
      <c r="G211" s="15">
        <v>44927</v>
      </c>
      <c r="H211" s="15" t="s">
        <v>4</v>
      </c>
      <c r="I211" s="14">
        <v>34800</v>
      </c>
      <c r="J211" s="14">
        <v>0</v>
      </c>
      <c r="K211" s="14">
        <v>0</v>
      </c>
      <c r="L211" s="14">
        <f>+I211*2.87%</f>
        <v>998.76</v>
      </c>
      <c r="M211" s="14">
        <f>I211*7.1%</f>
        <v>2470.7999999999997</v>
      </c>
      <c r="N211" s="14">
        <f>I211*1.15%</f>
        <v>400.2</v>
      </c>
      <c r="O211" s="14">
        <f>+I211*3.04%</f>
        <v>1057.92</v>
      </c>
      <c r="P211" s="14">
        <f>I211*7.09%</f>
        <v>2467.3200000000002</v>
      </c>
      <c r="Q211" s="14">
        <v>0</v>
      </c>
      <c r="R211" s="14">
        <f>L211+M211+N211+O211+P211</f>
        <v>7395</v>
      </c>
      <c r="S211" s="14">
        <v>0</v>
      </c>
      <c r="T211" s="14">
        <f>+L211+O211+Q211+S211+J211+K211</f>
        <v>2056.6800000000003</v>
      </c>
      <c r="U211" s="14">
        <f>+P211+N211+M211</f>
        <v>5338.32</v>
      </c>
      <c r="V211" s="14">
        <f>+I211-T211</f>
        <v>32743.32</v>
      </c>
      <c r="W211" s="9"/>
      <c r="X211"/>
      <c r="Y211"/>
      <c r="Z211"/>
      <c r="AA211" s="8"/>
      <c r="AB211"/>
      <c r="AC211" s="8"/>
      <c r="AD211"/>
      <c r="AE211"/>
      <c r="AF211" s="8"/>
      <c r="AG211"/>
      <c r="AH211" s="8"/>
      <c r="AI211" s="8"/>
    </row>
    <row r="212" spans="1:35" s="7" customFormat="1" ht="15" x14ac:dyDescent="0.25">
      <c r="A212" s="18">
        <v>193</v>
      </c>
      <c r="B212" s="30" t="s">
        <v>6</v>
      </c>
      <c r="C212" s="16" t="s">
        <v>469</v>
      </c>
      <c r="D212" s="16" t="s">
        <v>2</v>
      </c>
      <c r="E212" s="16" t="s">
        <v>5</v>
      </c>
      <c r="F212" s="16" t="s">
        <v>92</v>
      </c>
      <c r="G212" s="15">
        <v>44927</v>
      </c>
      <c r="H212" s="15" t="s">
        <v>4</v>
      </c>
      <c r="I212" s="14">
        <v>34800</v>
      </c>
      <c r="J212" s="14">
        <v>0</v>
      </c>
      <c r="K212" s="14">
        <v>0</v>
      </c>
      <c r="L212" s="14">
        <f>+I212*2.87%</f>
        <v>998.76</v>
      </c>
      <c r="M212" s="14">
        <f>I212*7.1%</f>
        <v>2470.7999999999997</v>
      </c>
      <c r="N212" s="14">
        <f>I212*1.15%</f>
        <v>400.2</v>
      </c>
      <c r="O212" s="14">
        <f>+I212*3.04%</f>
        <v>1057.92</v>
      </c>
      <c r="P212" s="14">
        <f>I212*7.09%</f>
        <v>2467.3200000000002</v>
      </c>
      <c r="Q212" s="14">
        <v>0</v>
      </c>
      <c r="R212" s="14">
        <f>L212+M212+N212+O212+P212</f>
        <v>7395</v>
      </c>
      <c r="S212" s="14">
        <v>0</v>
      </c>
      <c r="T212" s="14">
        <f>+L212+O212+Q212+S212+J212+K212</f>
        <v>2056.6800000000003</v>
      </c>
      <c r="U212" s="14">
        <f>+P212+N212+M212</f>
        <v>5338.32</v>
      </c>
      <c r="V212" s="14">
        <f>+I212-T212</f>
        <v>32743.32</v>
      </c>
      <c r="W212" s="9"/>
      <c r="X212"/>
      <c r="Y212"/>
      <c r="Z212"/>
      <c r="AA212" s="8"/>
      <c r="AB212"/>
      <c r="AC212" s="8"/>
      <c r="AD212"/>
      <c r="AE212"/>
      <c r="AF212" s="8"/>
      <c r="AG212"/>
      <c r="AH212" s="8"/>
      <c r="AI212" s="8"/>
    </row>
    <row r="213" spans="1:35" s="7" customFormat="1" ht="15" x14ac:dyDescent="0.25">
      <c r="A213" s="18">
        <v>194</v>
      </c>
      <c r="B213" s="30" t="s">
        <v>6</v>
      </c>
      <c r="C213" s="16" t="s">
        <v>468</v>
      </c>
      <c r="D213" s="16" t="s">
        <v>2</v>
      </c>
      <c r="E213" s="16" t="s">
        <v>5</v>
      </c>
      <c r="F213" s="16" t="s">
        <v>92</v>
      </c>
      <c r="G213" s="15">
        <v>44927</v>
      </c>
      <c r="H213" s="15" t="s">
        <v>4</v>
      </c>
      <c r="I213" s="14">
        <v>69600</v>
      </c>
      <c r="J213" s="14">
        <v>0</v>
      </c>
      <c r="K213" s="14">
        <v>0</v>
      </c>
      <c r="L213" s="14">
        <f>+I213*2.87%</f>
        <v>1997.52</v>
      </c>
      <c r="M213" s="14">
        <f>I213*7.1%</f>
        <v>4941.5999999999995</v>
      </c>
      <c r="N213" s="14">
        <f>I213*1.15%</f>
        <v>800.4</v>
      </c>
      <c r="O213" s="14">
        <f>+I213*3.04%</f>
        <v>2115.84</v>
      </c>
      <c r="P213" s="14">
        <f>I213*7.09%</f>
        <v>4934.6400000000003</v>
      </c>
      <c r="Q213" s="14">
        <v>0</v>
      </c>
      <c r="R213" s="14">
        <f>L213+M213+N213+O213+P213</f>
        <v>14790</v>
      </c>
      <c r="S213" s="14">
        <v>0</v>
      </c>
      <c r="T213" s="14">
        <f>+L213+O213+Q213+S213+J213+K213</f>
        <v>4113.3600000000006</v>
      </c>
      <c r="U213" s="14">
        <f>+P213+N213+M213</f>
        <v>10676.64</v>
      </c>
      <c r="V213" s="14">
        <f>+I213-T213</f>
        <v>65486.64</v>
      </c>
      <c r="W213" s="9"/>
      <c r="X213"/>
      <c r="Y213"/>
      <c r="Z213"/>
      <c r="AA213" s="8"/>
      <c r="AB213"/>
      <c r="AC213" s="8"/>
      <c r="AD213" s="8"/>
      <c r="AE213"/>
      <c r="AF213" s="8"/>
      <c r="AG213"/>
      <c r="AH213" s="8"/>
      <c r="AI213" s="8"/>
    </row>
    <row r="214" spans="1:35" s="7" customFormat="1" ht="15" x14ac:dyDescent="0.25">
      <c r="A214" s="18">
        <v>195</v>
      </c>
      <c r="B214" s="30" t="s">
        <v>6</v>
      </c>
      <c r="C214" s="16" t="s">
        <v>467</v>
      </c>
      <c r="D214" s="16" t="s">
        <v>2</v>
      </c>
      <c r="E214" s="16" t="s">
        <v>5</v>
      </c>
      <c r="F214" s="16" t="s">
        <v>87</v>
      </c>
      <c r="G214" s="15">
        <v>44927</v>
      </c>
      <c r="H214" s="15" t="s">
        <v>4</v>
      </c>
      <c r="I214" s="14">
        <v>34800</v>
      </c>
      <c r="J214" s="14">
        <v>0</v>
      </c>
      <c r="K214" s="14">
        <v>0</v>
      </c>
      <c r="L214" s="14">
        <f>+I214*2.87%</f>
        <v>998.76</v>
      </c>
      <c r="M214" s="14">
        <f>I214*7.1%</f>
        <v>2470.7999999999997</v>
      </c>
      <c r="N214" s="14">
        <f>I214*1.15%</f>
        <v>400.2</v>
      </c>
      <c r="O214" s="14">
        <f>+I214*3.04%</f>
        <v>1057.92</v>
      </c>
      <c r="P214" s="14">
        <f>I214*7.09%</f>
        <v>2467.3200000000002</v>
      </c>
      <c r="Q214" s="14">
        <v>0</v>
      </c>
      <c r="R214" s="14">
        <f>L214+M214+N214+O214+P214</f>
        <v>7395</v>
      </c>
      <c r="S214" s="14">
        <v>0</v>
      </c>
      <c r="T214" s="14">
        <f>+L214+O214+Q214+S214+J214+K214</f>
        <v>2056.6800000000003</v>
      </c>
      <c r="U214" s="14">
        <f>+P214+N214+M214</f>
        <v>5338.32</v>
      </c>
      <c r="V214" s="14">
        <f>+I214-T214</f>
        <v>32743.32</v>
      </c>
      <c r="W214" s="9"/>
      <c r="X214"/>
      <c r="Y214"/>
      <c r="Z214"/>
      <c r="AA214" s="8"/>
      <c r="AB214"/>
      <c r="AC214" s="8"/>
      <c r="AD214"/>
      <c r="AE214"/>
      <c r="AF214" s="8"/>
      <c r="AG214"/>
      <c r="AH214" s="8"/>
      <c r="AI214" s="8"/>
    </row>
    <row r="215" spans="1:35" s="7" customFormat="1" ht="15" x14ac:dyDescent="0.25">
      <c r="A215" s="18">
        <v>196</v>
      </c>
      <c r="B215" s="30" t="s">
        <v>6</v>
      </c>
      <c r="C215" s="16" t="s">
        <v>466</v>
      </c>
      <c r="D215" s="16" t="s">
        <v>2</v>
      </c>
      <c r="E215" s="16" t="s">
        <v>5</v>
      </c>
      <c r="F215" s="16" t="s">
        <v>87</v>
      </c>
      <c r="G215" s="15">
        <v>44927</v>
      </c>
      <c r="H215" s="15" t="s">
        <v>4</v>
      </c>
      <c r="I215" s="14">
        <v>104400</v>
      </c>
      <c r="J215" s="14">
        <v>13140.36</v>
      </c>
      <c r="K215" s="14">
        <v>0</v>
      </c>
      <c r="L215" s="14">
        <f>+I215*2.87%</f>
        <v>2996.28</v>
      </c>
      <c r="M215" s="14">
        <f>I215*7.1%</f>
        <v>7412.4</v>
      </c>
      <c r="N215" s="14">
        <f>I215*1.15%</f>
        <v>1200.5999999999999</v>
      </c>
      <c r="O215" s="14">
        <f>+I215*3.04%</f>
        <v>3173.76</v>
      </c>
      <c r="P215" s="14">
        <f>I215*7.09%</f>
        <v>7401.96</v>
      </c>
      <c r="Q215" s="14">
        <v>0</v>
      </c>
      <c r="R215" s="14">
        <f>L215+M215+N215+O215+P215</f>
        <v>22185</v>
      </c>
      <c r="S215" s="14">
        <v>0</v>
      </c>
      <c r="T215" s="14">
        <f>+L215+O215+Q215+S215+J215+K215</f>
        <v>19310.400000000001</v>
      </c>
      <c r="U215" s="14">
        <f>+P215+N215+M215</f>
        <v>16014.96</v>
      </c>
      <c r="V215" s="14">
        <f>+I215-T215</f>
        <v>85089.600000000006</v>
      </c>
      <c r="W215" s="9"/>
      <c r="X215"/>
      <c r="Y215"/>
      <c r="Z215"/>
      <c r="AA215" s="8"/>
      <c r="AB215"/>
      <c r="AC215" s="8"/>
      <c r="AD215" s="8"/>
      <c r="AE215" s="8"/>
      <c r="AF215" s="8"/>
      <c r="AG215"/>
      <c r="AH215" s="8"/>
      <c r="AI215" s="8"/>
    </row>
    <row r="216" spans="1:35" s="7" customFormat="1" ht="15" x14ac:dyDescent="0.25">
      <c r="A216" s="18">
        <v>197</v>
      </c>
      <c r="B216" s="30" t="s">
        <v>6</v>
      </c>
      <c r="C216" s="16" t="s">
        <v>465</v>
      </c>
      <c r="D216" s="16" t="s">
        <v>2</v>
      </c>
      <c r="E216" s="16" t="s">
        <v>5</v>
      </c>
      <c r="F216" s="16" t="s">
        <v>92</v>
      </c>
      <c r="G216" s="15">
        <v>44927</v>
      </c>
      <c r="H216" s="15" t="s">
        <v>4</v>
      </c>
      <c r="I216" s="14">
        <v>34800</v>
      </c>
      <c r="J216" s="14">
        <v>0</v>
      </c>
      <c r="K216" s="14">
        <v>0</v>
      </c>
      <c r="L216" s="14">
        <f>+I216*2.87%</f>
        <v>998.76</v>
      </c>
      <c r="M216" s="14">
        <f>I216*7.1%</f>
        <v>2470.7999999999997</v>
      </c>
      <c r="N216" s="14">
        <f>I216*1.15%</f>
        <v>400.2</v>
      </c>
      <c r="O216" s="14">
        <f>+I216*3.04%</f>
        <v>1057.92</v>
      </c>
      <c r="P216" s="14">
        <f>I216*7.09%</f>
        <v>2467.3200000000002</v>
      </c>
      <c r="Q216" s="14">
        <v>0</v>
      </c>
      <c r="R216" s="14">
        <f>L216+M216+N216+O216+P216</f>
        <v>7395</v>
      </c>
      <c r="S216" s="14">
        <v>0</v>
      </c>
      <c r="T216" s="14">
        <f>+L216+O216+Q216+S216+J216+K216</f>
        <v>2056.6800000000003</v>
      </c>
      <c r="U216" s="14">
        <f>+P216+N216+M216</f>
        <v>5338.32</v>
      </c>
      <c r="V216" s="14">
        <f>+I216-T216</f>
        <v>32743.32</v>
      </c>
      <c r="W216" s="9"/>
      <c r="X216"/>
      <c r="Y216"/>
      <c r="Z216"/>
      <c r="AA216" s="8"/>
      <c r="AB216"/>
      <c r="AC216" s="8"/>
      <c r="AD216"/>
      <c r="AE216"/>
      <c r="AF216" s="8"/>
      <c r="AG216"/>
      <c r="AH216" s="8"/>
      <c r="AI216" s="8"/>
    </row>
    <row r="217" spans="1:35" s="7" customFormat="1" ht="15" x14ac:dyDescent="0.25">
      <c r="A217" s="18">
        <v>198</v>
      </c>
      <c r="B217" s="30" t="s">
        <v>6</v>
      </c>
      <c r="C217" s="16" t="s">
        <v>464</v>
      </c>
      <c r="D217" s="16" t="s">
        <v>2</v>
      </c>
      <c r="E217" s="16" t="s">
        <v>5</v>
      </c>
      <c r="F217" s="16" t="s">
        <v>92</v>
      </c>
      <c r="G217" s="15">
        <v>44927</v>
      </c>
      <c r="H217" s="15" t="s">
        <v>4</v>
      </c>
      <c r="I217" s="14">
        <v>32480</v>
      </c>
      <c r="J217" s="14">
        <v>0</v>
      </c>
      <c r="K217" s="14">
        <v>0</v>
      </c>
      <c r="L217" s="14">
        <f>+I217*2.87%</f>
        <v>932.17600000000004</v>
      </c>
      <c r="M217" s="14">
        <f>I217*7.1%</f>
        <v>2306.08</v>
      </c>
      <c r="N217" s="14">
        <f>I217*1.15%</f>
        <v>373.52</v>
      </c>
      <c r="O217" s="14">
        <f>+I217*3.04%</f>
        <v>987.39200000000005</v>
      </c>
      <c r="P217" s="14">
        <f>I217*7.09%</f>
        <v>2302.8320000000003</v>
      </c>
      <c r="Q217" s="14">
        <v>0</v>
      </c>
      <c r="R217" s="14">
        <f>L217+M217+N217+O217+P217</f>
        <v>6902</v>
      </c>
      <c r="S217" s="14">
        <v>0</v>
      </c>
      <c r="T217" s="14">
        <f>+L217+O217+Q217+S217+J217+K217</f>
        <v>1919.5680000000002</v>
      </c>
      <c r="U217" s="14">
        <f>+P217+N217+M217</f>
        <v>4982.4320000000007</v>
      </c>
      <c r="V217" s="14">
        <f>+I217-T217</f>
        <v>30560.432000000001</v>
      </c>
      <c r="W217" s="9"/>
      <c r="X217"/>
      <c r="Y217"/>
      <c r="Z217"/>
      <c r="AA217" s="8"/>
      <c r="AB217"/>
      <c r="AC217" s="8"/>
      <c r="AD217"/>
      <c r="AE217"/>
      <c r="AF217"/>
      <c r="AG217"/>
      <c r="AH217" s="8"/>
      <c r="AI217" s="8"/>
    </row>
    <row r="218" spans="1:35" s="7" customFormat="1" ht="15" x14ac:dyDescent="0.25">
      <c r="A218" s="18">
        <v>199</v>
      </c>
      <c r="B218" s="30" t="s">
        <v>6</v>
      </c>
      <c r="C218" s="16" t="s">
        <v>463</v>
      </c>
      <c r="D218" s="16" t="s">
        <v>2</v>
      </c>
      <c r="E218" s="16" t="s">
        <v>5</v>
      </c>
      <c r="F218" s="16" t="s">
        <v>92</v>
      </c>
      <c r="G218" s="15">
        <v>44927</v>
      </c>
      <c r="H218" s="15" t="s">
        <v>4</v>
      </c>
      <c r="I218" s="14">
        <v>58000</v>
      </c>
      <c r="J218" s="14">
        <v>3110.32</v>
      </c>
      <c r="K218" s="14">
        <v>0</v>
      </c>
      <c r="L218" s="14">
        <f>+I218*2.87%</f>
        <v>1664.6</v>
      </c>
      <c r="M218" s="14">
        <f>I218*7.1%</f>
        <v>4118</v>
      </c>
      <c r="N218" s="14">
        <f>I218*1.15%</f>
        <v>667</v>
      </c>
      <c r="O218" s="14">
        <f>+I218*3.04%</f>
        <v>1763.2</v>
      </c>
      <c r="P218" s="14">
        <f>I218*7.09%</f>
        <v>4112.2</v>
      </c>
      <c r="Q218" s="14">
        <v>0</v>
      </c>
      <c r="R218" s="14">
        <f>L218+M218+N218+O218+P218</f>
        <v>12325</v>
      </c>
      <c r="S218" s="14">
        <v>0</v>
      </c>
      <c r="T218" s="14">
        <f>+L218+O218+Q218+S218+J218+K218</f>
        <v>6538.1200000000008</v>
      </c>
      <c r="U218" s="14">
        <f>+P218+N218+M218</f>
        <v>8897.2000000000007</v>
      </c>
      <c r="V218" s="14">
        <f>+I218-T218</f>
        <v>51461.88</v>
      </c>
      <c r="W218" s="9"/>
      <c r="X218"/>
      <c r="Y218"/>
      <c r="Z218"/>
      <c r="AA218" s="8"/>
      <c r="AB218"/>
      <c r="AC218" s="8"/>
      <c r="AD218" s="8"/>
      <c r="AE218" s="8"/>
      <c r="AF218" s="8"/>
      <c r="AG218"/>
      <c r="AH218" s="8"/>
      <c r="AI218" s="8"/>
    </row>
    <row r="219" spans="1:35" s="7" customFormat="1" ht="15" x14ac:dyDescent="0.25">
      <c r="A219" s="18">
        <v>200</v>
      </c>
      <c r="B219" s="30" t="s">
        <v>6</v>
      </c>
      <c r="C219" s="16" t="s">
        <v>462</v>
      </c>
      <c r="D219" s="16" t="s">
        <v>2</v>
      </c>
      <c r="E219" s="16" t="s">
        <v>5</v>
      </c>
      <c r="F219" s="16" t="s">
        <v>87</v>
      </c>
      <c r="G219" s="15">
        <v>44927</v>
      </c>
      <c r="H219" s="15" t="s">
        <v>4</v>
      </c>
      <c r="I219" s="14">
        <v>92800</v>
      </c>
      <c r="J219" s="14">
        <v>10411.75</v>
      </c>
      <c r="K219" s="14">
        <v>0</v>
      </c>
      <c r="L219" s="14">
        <f>+I219*2.87%</f>
        <v>2663.36</v>
      </c>
      <c r="M219" s="14">
        <f>I219*7.1%</f>
        <v>6588.7999999999993</v>
      </c>
      <c r="N219" s="14">
        <f>I219*1.15%</f>
        <v>1067.2</v>
      </c>
      <c r="O219" s="14">
        <f>+I219*3.04%</f>
        <v>2821.12</v>
      </c>
      <c r="P219" s="14">
        <f>I219*7.09%</f>
        <v>6579.52</v>
      </c>
      <c r="Q219" s="14">
        <v>0</v>
      </c>
      <c r="R219" s="14">
        <f>L219+M219+N219+O219+P219</f>
        <v>19720</v>
      </c>
      <c r="S219" s="14">
        <v>0</v>
      </c>
      <c r="T219" s="14">
        <f>+L219+O219+Q219+S219+J219+K219</f>
        <v>15896.23</v>
      </c>
      <c r="U219" s="14">
        <f>+P219+N219+M219</f>
        <v>14235.52</v>
      </c>
      <c r="V219" s="14">
        <f>+I219-T219</f>
        <v>76903.77</v>
      </c>
      <c r="W219" s="9"/>
      <c r="X219"/>
      <c r="Y219"/>
      <c r="Z219"/>
      <c r="AA219" s="8"/>
      <c r="AB219"/>
      <c r="AC219" s="8"/>
      <c r="AD219" s="8"/>
      <c r="AE219" s="8"/>
      <c r="AF219" s="8"/>
      <c r="AG219"/>
      <c r="AH219" s="8"/>
      <c r="AI219" s="8"/>
    </row>
    <row r="220" spans="1:35" s="7" customFormat="1" ht="15" x14ac:dyDescent="0.25">
      <c r="A220" s="18">
        <v>201</v>
      </c>
      <c r="B220" s="30" t="s">
        <v>6</v>
      </c>
      <c r="C220" s="16" t="s">
        <v>461</v>
      </c>
      <c r="D220" s="16" t="s">
        <v>2</v>
      </c>
      <c r="E220" s="16" t="s">
        <v>5</v>
      </c>
      <c r="F220" s="16" t="s">
        <v>87</v>
      </c>
      <c r="G220" s="15">
        <v>44927</v>
      </c>
      <c r="H220" s="15" t="s">
        <v>4</v>
      </c>
      <c r="I220" s="14">
        <v>99760</v>
      </c>
      <c r="J220" s="14">
        <v>12048.92</v>
      </c>
      <c r="K220" s="14">
        <v>0</v>
      </c>
      <c r="L220" s="14">
        <f>+I220*2.87%</f>
        <v>2863.1120000000001</v>
      </c>
      <c r="M220" s="14">
        <f>I220*7.1%</f>
        <v>7082.9599999999991</v>
      </c>
      <c r="N220" s="14">
        <f>I220*1.15%</f>
        <v>1147.24</v>
      </c>
      <c r="O220" s="14">
        <f>+I220*3.04%</f>
        <v>3032.7040000000002</v>
      </c>
      <c r="P220" s="14">
        <f>I220*7.09%</f>
        <v>7072.9840000000004</v>
      </c>
      <c r="Q220" s="14">
        <v>0</v>
      </c>
      <c r="R220" s="14">
        <f>L220+M220+N220+O220+P220</f>
        <v>21199</v>
      </c>
      <c r="S220" s="14">
        <v>5094.82</v>
      </c>
      <c r="T220" s="14">
        <f>+L220+O220+Q220+S220+J220+K220</f>
        <v>23039.556</v>
      </c>
      <c r="U220" s="14">
        <f>+P220+N220+M220</f>
        <v>15303.183999999999</v>
      </c>
      <c r="V220" s="14">
        <f>+I220-T220</f>
        <v>76720.444000000003</v>
      </c>
      <c r="W220" s="9"/>
      <c r="X220"/>
      <c r="Y220"/>
      <c r="Z220"/>
      <c r="AA220" s="8"/>
      <c r="AB220"/>
      <c r="AC220" s="8"/>
      <c r="AD220" s="8"/>
      <c r="AE220" s="8"/>
      <c r="AF220" s="8"/>
      <c r="AG220" s="8"/>
      <c r="AH220" s="8"/>
      <c r="AI220" s="8"/>
    </row>
    <row r="221" spans="1:35" s="7" customFormat="1" ht="15" x14ac:dyDescent="0.25">
      <c r="A221" s="18">
        <v>202</v>
      </c>
      <c r="B221" s="30" t="s">
        <v>6</v>
      </c>
      <c r="C221" s="16" t="s">
        <v>460</v>
      </c>
      <c r="D221" s="16" t="s">
        <v>2</v>
      </c>
      <c r="E221" s="16" t="s">
        <v>5</v>
      </c>
      <c r="F221" s="16" t="s">
        <v>92</v>
      </c>
      <c r="G221" s="15">
        <v>44927</v>
      </c>
      <c r="H221" s="15" t="s">
        <v>4</v>
      </c>
      <c r="I221" s="14">
        <v>48000</v>
      </c>
      <c r="J221" s="14">
        <v>1571.73</v>
      </c>
      <c r="K221" s="14">
        <v>0</v>
      </c>
      <c r="L221" s="14">
        <f>+I221*2.87%</f>
        <v>1377.6</v>
      </c>
      <c r="M221" s="14">
        <f>I221*7.1%</f>
        <v>3407.9999999999995</v>
      </c>
      <c r="N221" s="14">
        <f>I221*1.15%</f>
        <v>552</v>
      </c>
      <c r="O221" s="14">
        <f>+I221*3.04%</f>
        <v>1459.2</v>
      </c>
      <c r="P221" s="14">
        <f>I221*7.09%</f>
        <v>3403.2000000000003</v>
      </c>
      <c r="Q221" s="14">
        <v>0</v>
      </c>
      <c r="R221" s="14">
        <f>L221+M221+N221+O221+P221</f>
        <v>10200</v>
      </c>
      <c r="S221" s="14">
        <v>0</v>
      </c>
      <c r="T221" s="14">
        <f>+L221+O221+Q221+S221+J221+K221</f>
        <v>4408.5300000000007</v>
      </c>
      <c r="U221" s="14">
        <f>+P221+N221+M221</f>
        <v>7363.2</v>
      </c>
      <c r="V221" s="14">
        <f>+I221-T221</f>
        <v>43591.47</v>
      </c>
      <c r="W221" s="9"/>
      <c r="X221"/>
      <c r="Y221"/>
      <c r="Z221"/>
      <c r="AA221" s="8"/>
      <c r="AB221"/>
      <c r="AC221" s="8"/>
      <c r="AD221" s="8"/>
      <c r="AE221" s="8"/>
      <c r="AF221" s="8"/>
      <c r="AG221"/>
      <c r="AH221" s="8"/>
      <c r="AI221" s="8"/>
    </row>
    <row r="222" spans="1:35" s="7" customFormat="1" ht="15" x14ac:dyDescent="0.25">
      <c r="A222" s="18">
        <v>203</v>
      </c>
      <c r="B222" s="30" t="s">
        <v>6</v>
      </c>
      <c r="C222" s="16" t="s">
        <v>459</v>
      </c>
      <c r="D222" s="16" t="s">
        <v>2</v>
      </c>
      <c r="E222" s="16" t="s">
        <v>5</v>
      </c>
      <c r="F222" s="16" t="s">
        <v>92</v>
      </c>
      <c r="G222" s="15">
        <v>44927</v>
      </c>
      <c r="H222" s="15" t="s">
        <v>4</v>
      </c>
      <c r="I222" s="14">
        <v>93240</v>
      </c>
      <c r="J222" s="14">
        <v>10515.25</v>
      </c>
      <c r="K222" s="14">
        <v>0</v>
      </c>
      <c r="L222" s="14">
        <f>+I222*2.87%</f>
        <v>2675.9879999999998</v>
      </c>
      <c r="M222" s="14">
        <f>I222*7.1%</f>
        <v>6620.0399999999991</v>
      </c>
      <c r="N222" s="14">
        <f>I222*1.15%</f>
        <v>1072.26</v>
      </c>
      <c r="O222" s="14">
        <f>+I222*3.04%</f>
        <v>2834.4960000000001</v>
      </c>
      <c r="P222" s="14">
        <f>I222*7.09%</f>
        <v>6610.7160000000003</v>
      </c>
      <c r="Q222" s="14">
        <v>0</v>
      </c>
      <c r="R222" s="14">
        <f>L222+M222+N222+O222+P222</f>
        <v>19813.5</v>
      </c>
      <c r="S222" s="14">
        <v>0</v>
      </c>
      <c r="T222" s="14">
        <f>+L222+O222+Q222+S222+J222+K222</f>
        <v>16025.734</v>
      </c>
      <c r="U222" s="14">
        <f>+P222+N222+M222</f>
        <v>14303.016</v>
      </c>
      <c r="V222" s="14">
        <f>+I222-T222</f>
        <v>77214.266000000003</v>
      </c>
      <c r="W222" s="9"/>
      <c r="X222"/>
      <c r="Y222"/>
      <c r="Z222"/>
      <c r="AA222" s="8"/>
      <c r="AB222"/>
      <c r="AC222" s="8"/>
      <c r="AD222" s="8"/>
      <c r="AE222" s="8"/>
      <c r="AF222" s="8"/>
      <c r="AG222"/>
      <c r="AH222" s="8"/>
      <c r="AI222" s="8"/>
    </row>
    <row r="223" spans="1:35" s="7" customFormat="1" ht="15" x14ac:dyDescent="0.25">
      <c r="A223" s="18">
        <v>204</v>
      </c>
      <c r="B223" s="30" t="s">
        <v>6</v>
      </c>
      <c r="C223" s="16" t="s">
        <v>458</v>
      </c>
      <c r="D223" s="16" t="s">
        <v>2</v>
      </c>
      <c r="E223" s="16" t="s">
        <v>5</v>
      </c>
      <c r="F223" s="16" t="s">
        <v>87</v>
      </c>
      <c r="G223" s="15">
        <v>44927</v>
      </c>
      <c r="H223" s="15" t="s">
        <v>4</v>
      </c>
      <c r="I223" s="14">
        <v>69600</v>
      </c>
      <c r="J223" s="14">
        <v>5293.2</v>
      </c>
      <c r="K223" s="14">
        <v>0</v>
      </c>
      <c r="L223" s="14">
        <f>+I223*2.87%</f>
        <v>1997.52</v>
      </c>
      <c r="M223" s="14">
        <f>I223*7.1%</f>
        <v>4941.5999999999995</v>
      </c>
      <c r="N223" s="14">
        <f>I223*1.15%</f>
        <v>800.4</v>
      </c>
      <c r="O223" s="14">
        <f>+I223*3.04%</f>
        <v>2115.84</v>
      </c>
      <c r="P223" s="14">
        <f>I223*7.09%</f>
        <v>4934.6400000000003</v>
      </c>
      <c r="Q223" s="14">
        <v>0</v>
      </c>
      <c r="R223" s="14">
        <f>L223+M223+N223+O223+P223</f>
        <v>14790</v>
      </c>
      <c r="S223" s="14">
        <v>0</v>
      </c>
      <c r="T223" s="14">
        <f>+L223+O223+Q223+S223+J223+K223</f>
        <v>9406.5600000000013</v>
      </c>
      <c r="U223" s="14">
        <f>+P223+N223+M223</f>
        <v>10676.64</v>
      </c>
      <c r="V223" s="14">
        <f>+I223-T223</f>
        <v>60193.440000000002</v>
      </c>
      <c r="W223" s="9"/>
      <c r="X223"/>
      <c r="Y223"/>
      <c r="Z223"/>
      <c r="AA223" s="8"/>
      <c r="AB223"/>
      <c r="AC223" s="8"/>
      <c r="AD223" s="8"/>
      <c r="AE223" s="8"/>
      <c r="AF223" s="8"/>
      <c r="AG223"/>
      <c r="AH223" s="8"/>
      <c r="AI223" s="8"/>
    </row>
    <row r="224" spans="1:35" s="7" customFormat="1" ht="15" x14ac:dyDescent="0.25">
      <c r="A224" s="18">
        <v>205</v>
      </c>
      <c r="B224" s="30" t="s">
        <v>6</v>
      </c>
      <c r="C224" s="16" t="s">
        <v>457</v>
      </c>
      <c r="D224" s="16" t="s">
        <v>2</v>
      </c>
      <c r="E224" s="16" t="s">
        <v>5</v>
      </c>
      <c r="F224" s="16" t="s">
        <v>87</v>
      </c>
      <c r="G224" s="15">
        <v>44927</v>
      </c>
      <c r="H224" s="15" t="s">
        <v>4</v>
      </c>
      <c r="I224" s="14">
        <v>43200</v>
      </c>
      <c r="J224" s="14">
        <v>667.41</v>
      </c>
      <c r="K224" s="14">
        <v>0</v>
      </c>
      <c r="L224" s="14">
        <f>+I224*2.87%</f>
        <v>1239.8399999999999</v>
      </c>
      <c r="M224" s="14">
        <f>I224*7.1%</f>
        <v>3067.2</v>
      </c>
      <c r="N224" s="14">
        <f>I224*1.15%</f>
        <v>496.8</v>
      </c>
      <c r="O224" s="14">
        <f>+I224*3.04%</f>
        <v>1313.28</v>
      </c>
      <c r="P224" s="14">
        <f>I224*7.09%</f>
        <v>3062.88</v>
      </c>
      <c r="Q224" s="14">
        <v>1512.45</v>
      </c>
      <c r="R224" s="14">
        <f>L224+M224+N224+O224+P224</f>
        <v>9180</v>
      </c>
      <c r="S224" s="14"/>
      <c r="T224" s="14">
        <f>+L224+O224+Q224+S224+J224+K224</f>
        <v>4732.9799999999996</v>
      </c>
      <c r="U224" s="14">
        <f>+P224+N224+M224</f>
        <v>6626.88</v>
      </c>
      <c r="V224" s="14">
        <f>+I224-T224</f>
        <v>38467.020000000004</v>
      </c>
      <c r="W224" s="9"/>
      <c r="X224"/>
      <c r="Y224"/>
      <c r="Z224"/>
      <c r="AA224" s="8"/>
      <c r="AB224"/>
      <c r="AC224" s="8"/>
      <c r="AD224" s="8"/>
      <c r="AE224"/>
      <c r="AF224" s="8"/>
      <c r="AG224" s="8"/>
      <c r="AH224" s="8"/>
      <c r="AI224" s="8"/>
    </row>
    <row r="225" spans="1:35" s="7" customFormat="1" ht="15" x14ac:dyDescent="0.25">
      <c r="A225" s="18">
        <v>206</v>
      </c>
      <c r="B225" s="30" t="s">
        <v>6</v>
      </c>
      <c r="C225" s="16" t="s">
        <v>456</v>
      </c>
      <c r="D225" s="16" t="s">
        <v>2</v>
      </c>
      <c r="E225" s="16" t="s">
        <v>5</v>
      </c>
      <c r="F225" s="16" t="s">
        <v>87</v>
      </c>
      <c r="G225" s="15">
        <v>44927</v>
      </c>
      <c r="H225" s="15" t="s">
        <v>4</v>
      </c>
      <c r="I225" s="14">
        <v>34800</v>
      </c>
      <c r="J225" s="14">
        <v>0</v>
      </c>
      <c r="K225" s="14">
        <v>0</v>
      </c>
      <c r="L225" s="14">
        <f>+I225*2.87%</f>
        <v>998.76</v>
      </c>
      <c r="M225" s="14">
        <f>I225*7.1%</f>
        <v>2470.7999999999997</v>
      </c>
      <c r="N225" s="14">
        <f>I225*1.15%</f>
        <v>400.2</v>
      </c>
      <c r="O225" s="14">
        <f>+I225*3.04%</f>
        <v>1057.92</v>
      </c>
      <c r="P225" s="14">
        <f>I225*7.09%</f>
        <v>2467.3200000000002</v>
      </c>
      <c r="Q225" s="14">
        <v>0</v>
      </c>
      <c r="R225" s="14">
        <f>L225+M225+N225+O225+P225</f>
        <v>7395</v>
      </c>
      <c r="S225" s="14">
        <v>0</v>
      </c>
      <c r="T225" s="14">
        <f>+L225+O225+Q225+S225+J225+K225</f>
        <v>2056.6800000000003</v>
      </c>
      <c r="U225" s="14">
        <f>+P225+N225+M225</f>
        <v>5338.32</v>
      </c>
      <c r="V225" s="14">
        <f>+I225-T225</f>
        <v>32743.32</v>
      </c>
      <c r="W225" s="9"/>
      <c r="X225"/>
      <c r="Y225"/>
      <c r="Z225"/>
      <c r="AA225" s="8"/>
      <c r="AB225"/>
      <c r="AC225" s="8"/>
      <c r="AD225"/>
      <c r="AE225"/>
      <c r="AF225" s="8"/>
      <c r="AG225"/>
      <c r="AH225" s="8"/>
      <c r="AI225" s="8"/>
    </row>
    <row r="226" spans="1:35" s="7" customFormat="1" ht="15" x14ac:dyDescent="0.25">
      <c r="A226" s="18">
        <v>207</v>
      </c>
      <c r="B226" s="30" t="s">
        <v>6</v>
      </c>
      <c r="C226" s="16" t="s">
        <v>455</v>
      </c>
      <c r="D226" s="16" t="s">
        <v>2</v>
      </c>
      <c r="E226" s="16" t="s">
        <v>5</v>
      </c>
      <c r="F226" s="16" t="s">
        <v>87</v>
      </c>
      <c r="G226" s="15">
        <v>44927</v>
      </c>
      <c r="H226" s="15" t="s">
        <v>4</v>
      </c>
      <c r="I226" s="14">
        <v>26400</v>
      </c>
      <c r="J226" s="14">
        <v>0</v>
      </c>
      <c r="K226" s="14">
        <v>0</v>
      </c>
      <c r="L226" s="14">
        <f>+I226*2.87%</f>
        <v>757.68</v>
      </c>
      <c r="M226" s="14">
        <f>I226*7.1%</f>
        <v>1874.3999999999999</v>
      </c>
      <c r="N226" s="14">
        <f>I226*1.15%</f>
        <v>303.60000000000002</v>
      </c>
      <c r="O226" s="14">
        <f>+I226*3.04%</f>
        <v>802.56</v>
      </c>
      <c r="P226" s="14">
        <f>I226*7.09%</f>
        <v>1871.7600000000002</v>
      </c>
      <c r="Q226" s="14">
        <v>0</v>
      </c>
      <c r="R226" s="14">
        <f>L226+M226+N226+O226+P226</f>
        <v>5610</v>
      </c>
      <c r="S226" s="14">
        <v>0</v>
      </c>
      <c r="T226" s="14">
        <f>+L226+O226+Q226+S226+J226+K226</f>
        <v>1560.2399999999998</v>
      </c>
      <c r="U226" s="14">
        <f>+P226+N226+M226</f>
        <v>4049.76</v>
      </c>
      <c r="V226" s="14">
        <f>+I226-T226</f>
        <v>24839.760000000002</v>
      </c>
      <c r="W226" s="9"/>
      <c r="X226"/>
      <c r="Y226"/>
      <c r="Z226"/>
      <c r="AA226" s="8"/>
      <c r="AB226"/>
      <c r="AC226" s="8"/>
      <c r="AD226"/>
      <c r="AE226"/>
      <c r="AF226"/>
      <c r="AG226"/>
      <c r="AH226" s="8"/>
      <c r="AI226" s="8"/>
    </row>
    <row r="227" spans="1:35" s="7" customFormat="1" ht="15" x14ac:dyDescent="0.25">
      <c r="A227" s="18">
        <v>208</v>
      </c>
      <c r="B227" s="30" t="s">
        <v>6</v>
      </c>
      <c r="C227" s="16" t="s">
        <v>454</v>
      </c>
      <c r="D227" s="16" t="s">
        <v>2</v>
      </c>
      <c r="E227" s="16" t="s">
        <v>5</v>
      </c>
      <c r="F227" s="16" t="s">
        <v>87</v>
      </c>
      <c r="G227" s="15">
        <v>44927</v>
      </c>
      <c r="H227" s="15" t="s">
        <v>4</v>
      </c>
      <c r="I227" s="14">
        <v>52800</v>
      </c>
      <c r="J227" s="14">
        <v>2249.1799999999998</v>
      </c>
      <c r="K227" s="14">
        <v>0</v>
      </c>
      <c r="L227" s="14">
        <f>+I227*2.87%</f>
        <v>1515.36</v>
      </c>
      <c r="M227" s="14">
        <f>I227*7.1%</f>
        <v>3748.7999999999997</v>
      </c>
      <c r="N227" s="14">
        <f>I227*1.15%</f>
        <v>607.20000000000005</v>
      </c>
      <c r="O227" s="14">
        <f>+I227*3.04%</f>
        <v>1605.12</v>
      </c>
      <c r="P227" s="14">
        <f>I227*7.09%</f>
        <v>3743.5200000000004</v>
      </c>
      <c r="Q227" s="14">
        <v>0</v>
      </c>
      <c r="R227" s="14">
        <f>L227+M227+N227+O227+P227</f>
        <v>11220</v>
      </c>
      <c r="S227" s="14">
        <v>0</v>
      </c>
      <c r="T227" s="14">
        <f>+L227+O227+Q227+S227+J227+K227</f>
        <v>5369.66</v>
      </c>
      <c r="U227" s="14">
        <f>+P227+N227+M227</f>
        <v>8099.52</v>
      </c>
      <c r="V227" s="14">
        <f>+I227-T227</f>
        <v>47430.34</v>
      </c>
      <c r="W227" s="9"/>
      <c r="X227"/>
      <c r="Y227"/>
      <c r="Z227"/>
      <c r="AA227" s="8"/>
      <c r="AB227"/>
      <c r="AC227" s="8"/>
      <c r="AD227" s="8"/>
      <c r="AE227" s="8"/>
      <c r="AF227" s="8"/>
      <c r="AG227"/>
      <c r="AH227" s="8"/>
      <c r="AI227" s="8"/>
    </row>
    <row r="228" spans="1:35" s="7" customFormat="1" ht="15" x14ac:dyDescent="0.25">
      <c r="A228" s="18">
        <v>209</v>
      </c>
      <c r="B228" s="30" t="s">
        <v>6</v>
      </c>
      <c r="C228" s="16" t="s">
        <v>453</v>
      </c>
      <c r="D228" s="16" t="s">
        <v>2</v>
      </c>
      <c r="E228" s="16" t="s">
        <v>5</v>
      </c>
      <c r="F228" s="16" t="s">
        <v>92</v>
      </c>
      <c r="G228" s="15">
        <v>44927</v>
      </c>
      <c r="H228" s="15" t="s">
        <v>4</v>
      </c>
      <c r="I228" s="14">
        <v>42840</v>
      </c>
      <c r="J228" s="14">
        <v>843.47</v>
      </c>
      <c r="K228" s="14">
        <v>0</v>
      </c>
      <c r="L228" s="14">
        <f>+I228*2.87%</f>
        <v>1229.508</v>
      </c>
      <c r="M228" s="14">
        <f>I228*7.1%</f>
        <v>3041.64</v>
      </c>
      <c r="N228" s="14">
        <f>I228*1.15%</f>
        <v>492.65999999999997</v>
      </c>
      <c r="O228" s="14">
        <f>+I228*3.04%</f>
        <v>1302.336</v>
      </c>
      <c r="P228" s="14">
        <f>I228*7.09%</f>
        <v>3037.3560000000002</v>
      </c>
      <c r="Q228" s="14">
        <v>0</v>
      </c>
      <c r="R228" s="14">
        <f>L228+M228+N228+O228+P228</f>
        <v>9103.5</v>
      </c>
      <c r="S228" s="14">
        <v>0</v>
      </c>
      <c r="T228" s="14">
        <f>+L228+O228+Q228+S228+J228+K228</f>
        <v>3375.3140000000003</v>
      </c>
      <c r="U228" s="14">
        <f>+P228+N228+M228</f>
        <v>6571.6559999999999</v>
      </c>
      <c r="V228" s="14">
        <f>+I228-T228</f>
        <v>39464.686000000002</v>
      </c>
      <c r="W228" s="9"/>
      <c r="X228"/>
      <c r="Y228"/>
      <c r="Z228"/>
      <c r="AA228" s="8"/>
      <c r="AB228"/>
      <c r="AC228" s="8"/>
      <c r="AD228" s="8"/>
      <c r="AE228"/>
      <c r="AF228" s="8"/>
      <c r="AG228"/>
      <c r="AH228" s="8"/>
      <c r="AI228" s="8"/>
    </row>
    <row r="229" spans="1:35" s="7" customFormat="1" ht="15" x14ac:dyDescent="0.25">
      <c r="A229" s="18">
        <v>210</v>
      </c>
      <c r="B229" s="30" t="s">
        <v>6</v>
      </c>
      <c r="C229" s="16" t="s">
        <v>452</v>
      </c>
      <c r="D229" s="16" t="s">
        <v>2</v>
      </c>
      <c r="E229" s="16" t="s">
        <v>5</v>
      </c>
      <c r="F229" s="16" t="s">
        <v>87</v>
      </c>
      <c r="G229" s="15">
        <v>44927</v>
      </c>
      <c r="H229" s="15" t="s">
        <v>4</v>
      </c>
      <c r="I229" s="14">
        <v>39440</v>
      </c>
      <c r="J229" s="14">
        <v>363.61</v>
      </c>
      <c r="K229" s="14">
        <v>0</v>
      </c>
      <c r="L229" s="14">
        <f>+I229*2.87%</f>
        <v>1131.9279999999999</v>
      </c>
      <c r="M229" s="14">
        <f>I229*7.1%</f>
        <v>2800.24</v>
      </c>
      <c r="N229" s="14">
        <f>I229*1.15%</f>
        <v>453.56</v>
      </c>
      <c r="O229" s="14">
        <f>+I229*3.04%</f>
        <v>1198.9759999999999</v>
      </c>
      <c r="P229" s="14">
        <f>I229*7.09%</f>
        <v>2796.2960000000003</v>
      </c>
      <c r="Q229" s="14">
        <v>0</v>
      </c>
      <c r="R229" s="14">
        <f>L229+M229+N229+O229+P229</f>
        <v>8381</v>
      </c>
      <c r="S229" s="14">
        <v>0</v>
      </c>
      <c r="T229" s="14">
        <f>+L229+O229+Q229+S229+J229+K229</f>
        <v>2694.5139999999997</v>
      </c>
      <c r="U229" s="14">
        <f>+P229+N229+M229</f>
        <v>6050.0959999999995</v>
      </c>
      <c r="V229" s="14">
        <f>+I229-T229</f>
        <v>36745.485999999997</v>
      </c>
      <c r="W229" s="9"/>
      <c r="X229"/>
      <c r="Y229"/>
      <c r="Z229"/>
      <c r="AA229" s="8"/>
      <c r="AB229"/>
      <c r="AC229" s="8"/>
      <c r="AD229" s="8"/>
      <c r="AE229"/>
      <c r="AF229" s="8"/>
      <c r="AG229"/>
      <c r="AH229" s="8"/>
      <c r="AI229" s="8"/>
    </row>
    <row r="230" spans="1:35" s="7" customFormat="1" ht="15" x14ac:dyDescent="0.25">
      <c r="A230" s="18">
        <v>211</v>
      </c>
      <c r="B230" s="30" t="s">
        <v>6</v>
      </c>
      <c r="C230" s="16" t="s">
        <v>451</v>
      </c>
      <c r="D230" s="16" t="s">
        <v>2</v>
      </c>
      <c r="E230" s="16" t="s">
        <v>5</v>
      </c>
      <c r="F230" s="16" t="s">
        <v>87</v>
      </c>
      <c r="G230" s="15">
        <v>44927</v>
      </c>
      <c r="H230" s="15" t="s">
        <v>4</v>
      </c>
      <c r="I230" s="14">
        <v>99760</v>
      </c>
      <c r="J230" s="14">
        <v>12048.92</v>
      </c>
      <c r="K230" s="14">
        <v>0</v>
      </c>
      <c r="L230" s="14">
        <f>+I230*2.87%</f>
        <v>2863.1120000000001</v>
      </c>
      <c r="M230" s="14">
        <f>I230*7.1%</f>
        <v>7082.9599999999991</v>
      </c>
      <c r="N230" s="14">
        <f>I230*1.15%</f>
        <v>1147.24</v>
      </c>
      <c r="O230" s="14">
        <f>+I230*3.04%</f>
        <v>3032.7040000000002</v>
      </c>
      <c r="P230" s="14">
        <f>I230*7.09%</f>
        <v>7072.9840000000004</v>
      </c>
      <c r="Q230" s="14">
        <v>0</v>
      </c>
      <c r="R230" s="14">
        <f>L230+M230+N230+O230+P230</f>
        <v>21199</v>
      </c>
      <c r="S230" s="14">
        <v>0</v>
      </c>
      <c r="T230" s="14">
        <f>+L230+O230+Q230+S230+J230+K230</f>
        <v>17944.736000000001</v>
      </c>
      <c r="U230" s="14">
        <f>+P230+N230+M230</f>
        <v>15303.183999999999</v>
      </c>
      <c r="V230" s="14">
        <f>+I230-T230</f>
        <v>81815.263999999996</v>
      </c>
      <c r="W230" s="9"/>
      <c r="X230"/>
      <c r="Y230"/>
      <c r="Z230"/>
      <c r="AA230" s="8"/>
      <c r="AB230"/>
      <c r="AC230" s="8"/>
      <c r="AD230" s="8"/>
      <c r="AE230" s="8"/>
      <c r="AF230" s="8"/>
      <c r="AG230"/>
      <c r="AH230" s="8"/>
      <c r="AI230" s="8"/>
    </row>
    <row r="231" spans="1:35" s="7" customFormat="1" ht="15" x14ac:dyDescent="0.25">
      <c r="A231" s="18">
        <v>212</v>
      </c>
      <c r="B231" s="30" t="s">
        <v>6</v>
      </c>
      <c r="C231" s="16" t="s">
        <v>450</v>
      </c>
      <c r="D231" s="16" t="s">
        <v>2</v>
      </c>
      <c r="E231" s="16" t="s">
        <v>5</v>
      </c>
      <c r="F231" s="16" t="s">
        <v>87</v>
      </c>
      <c r="G231" s="15">
        <v>44927</v>
      </c>
      <c r="H231" s="15" t="s">
        <v>4</v>
      </c>
      <c r="I231" s="14">
        <v>93240</v>
      </c>
      <c r="J231" s="14">
        <v>0</v>
      </c>
      <c r="K231" s="14">
        <v>0</v>
      </c>
      <c r="L231" s="14">
        <f>+I231*2.87%</f>
        <v>2675.9879999999998</v>
      </c>
      <c r="M231" s="14">
        <f>I231*7.1%</f>
        <v>6620.0399999999991</v>
      </c>
      <c r="N231" s="14">
        <f>I231*1.15%</f>
        <v>1072.26</v>
      </c>
      <c r="O231" s="14">
        <f>+I231*3.04%</f>
        <v>2834.4960000000001</v>
      </c>
      <c r="P231" s="14">
        <f>I231*7.09%</f>
        <v>6610.7160000000003</v>
      </c>
      <c r="Q231" s="14">
        <v>0</v>
      </c>
      <c r="R231" s="14">
        <f>L231+M231+N231+O231+P231</f>
        <v>19813.5</v>
      </c>
      <c r="S231" s="14">
        <v>0</v>
      </c>
      <c r="T231" s="14">
        <f>+L231+O231+Q231+S231+J231+K231</f>
        <v>5510.4840000000004</v>
      </c>
      <c r="U231" s="14">
        <f>+P231+N231+M231</f>
        <v>14303.016</v>
      </c>
      <c r="V231" s="14">
        <f>+I231-T231</f>
        <v>87729.516000000003</v>
      </c>
      <c r="W231" s="9"/>
      <c r="X231"/>
      <c r="Y231"/>
      <c r="Z231"/>
      <c r="AA231" s="8"/>
      <c r="AB231"/>
      <c r="AC231" s="8"/>
      <c r="AD231" s="8"/>
      <c r="AE231"/>
      <c r="AF231" s="8"/>
      <c r="AG231"/>
      <c r="AH231" s="8"/>
      <c r="AI231" s="8"/>
    </row>
    <row r="232" spans="1:35" s="7" customFormat="1" ht="15" x14ac:dyDescent="0.25">
      <c r="A232" s="18">
        <v>213</v>
      </c>
      <c r="B232" s="30" t="s">
        <v>6</v>
      </c>
      <c r="C232" s="16" t="s">
        <v>449</v>
      </c>
      <c r="D232" s="16" t="s">
        <v>2</v>
      </c>
      <c r="E232" s="16" t="s">
        <v>5</v>
      </c>
      <c r="F232" s="16" t="s">
        <v>87</v>
      </c>
      <c r="G232" s="15">
        <v>44927</v>
      </c>
      <c r="H232" s="15" t="s">
        <v>4</v>
      </c>
      <c r="I232" s="14">
        <v>69600</v>
      </c>
      <c r="J232" s="14">
        <v>5293.2</v>
      </c>
      <c r="K232" s="14">
        <v>0</v>
      </c>
      <c r="L232" s="14">
        <f>+I232*2.87%</f>
        <v>1997.52</v>
      </c>
      <c r="M232" s="14">
        <f>I232*7.1%</f>
        <v>4941.5999999999995</v>
      </c>
      <c r="N232" s="14">
        <f>I232*1.15%</f>
        <v>800.4</v>
      </c>
      <c r="O232" s="14">
        <f>+I232*3.04%</f>
        <v>2115.84</v>
      </c>
      <c r="P232" s="14">
        <f>I232*7.09%</f>
        <v>4934.6400000000003</v>
      </c>
      <c r="Q232" s="14">
        <v>0</v>
      </c>
      <c r="R232" s="14">
        <f>L232+M232+N232+O232+P232</f>
        <v>14790</v>
      </c>
      <c r="S232" s="14">
        <v>0</v>
      </c>
      <c r="T232" s="14">
        <f>+L232+O232+Q232+S232+J232+K232</f>
        <v>9406.5600000000013</v>
      </c>
      <c r="U232" s="14">
        <f>+P232+N232+M232</f>
        <v>10676.64</v>
      </c>
      <c r="V232" s="14">
        <f>+I232-T232</f>
        <v>60193.440000000002</v>
      </c>
      <c r="W232" s="9"/>
      <c r="X232"/>
      <c r="Y232"/>
      <c r="Z232"/>
      <c r="AA232" s="8"/>
      <c r="AB232"/>
      <c r="AC232" s="8"/>
      <c r="AD232" s="8"/>
      <c r="AE232" s="8"/>
      <c r="AF232" s="8"/>
      <c r="AG232"/>
      <c r="AH232" s="8"/>
      <c r="AI232" s="8"/>
    </row>
    <row r="233" spans="1:35" s="7" customFormat="1" ht="15" x14ac:dyDescent="0.25">
      <c r="A233" s="18">
        <v>214</v>
      </c>
      <c r="B233" s="30" t="s">
        <v>6</v>
      </c>
      <c r="C233" s="16" t="s">
        <v>448</v>
      </c>
      <c r="D233" s="16" t="s">
        <v>2</v>
      </c>
      <c r="E233" s="16" t="s">
        <v>5</v>
      </c>
      <c r="F233" s="16" t="s">
        <v>92</v>
      </c>
      <c r="G233" s="15">
        <v>44927</v>
      </c>
      <c r="H233" s="15" t="s">
        <v>4</v>
      </c>
      <c r="I233" s="14">
        <v>58000</v>
      </c>
      <c r="J233" s="14">
        <v>3110.32</v>
      </c>
      <c r="K233" s="14">
        <v>0</v>
      </c>
      <c r="L233" s="14">
        <f>+I233*2.87%</f>
        <v>1664.6</v>
      </c>
      <c r="M233" s="14">
        <f>I233*7.1%</f>
        <v>4118</v>
      </c>
      <c r="N233" s="14">
        <f>I233*1.15%</f>
        <v>667</v>
      </c>
      <c r="O233" s="14">
        <f>+I233*3.04%</f>
        <v>1763.2</v>
      </c>
      <c r="P233" s="14">
        <f>I233*7.09%</f>
        <v>4112.2</v>
      </c>
      <c r="Q233" s="14">
        <v>0</v>
      </c>
      <c r="R233" s="14">
        <f>L233+M233+N233+O233+P233</f>
        <v>12325</v>
      </c>
      <c r="S233" s="14">
        <v>0</v>
      </c>
      <c r="T233" s="14">
        <f>+L233+O233+Q233+S233+J233+K233</f>
        <v>6538.1200000000008</v>
      </c>
      <c r="U233" s="14">
        <f>+P233+N233+M233</f>
        <v>8897.2000000000007</v>
      </c>
      <c r="V233" s="14">
        <f>+I233-T233</f>
        <v>51461.88</v>
      </c>
      <c r="W233" s="9"/>
      <c r="X233"/>
      <c r="Y233"/>
      <c r="Z233"/>
      <c r="AA233" s="8"/>
      <c r="AB233"/>
      <c r="AC233" s="8"/>
      <c r="AD233" s="8"/>
      <c r="AE233" s="8"/>
      <c r="AF233" s="8"/>
      <c r="AG233"/>
      <c r="AH233" s="8"/>
      <c r="AI233" s="8"/>
    </row>
    <row r="234" spans="1:35" s="7" customFormat="1" ht="15" x14ac:dyDescent="0.25">
      <c r="A234" s="18">
        <v>215</v>
      </c>
      <c r="B234" s="30" t="s">
        <v>6</v>
      </c>
      <c r="C234" s="16" t="s">
        <v>447</v>
      </c>
      <c r="D234" s="16" t="s">
        <v>2</v>
      </c>
      <c r="E234" s="16" t="s">
        <v>5</v>
      </c>
      <c r="F234" s="16" t="s">
        <v>87</v>
      </c>
      <c r="G234" s="15">
        <v>44927</v>
      </c>
      <c r="H234" s="15" t="s">
        <v>4</v>
      </c>
      <c r="I234" s="14">
        <v>26400</v>
      </c>
      <c r="J234" s="14">
        <v>0</v>
      </c>
      <c r="K234" s="14">
        <v>0</v>
      </c>
      <c r="L234" s="14">
        <f>+I234*2.87%</f>
        <v>757.68</v>
      </c>
      <c r="M234" s="14">
        <f>I234*7.1%</f>
        <v>1874.3999999999999</v>
      </c>
      <c r="N234" s="14">
        <f>I234*1.15%</f>
        <v>303.60000000000002</v>
      </c>
      <c r="O234" s="14">
        <f>+I234*3.04%</f>
        <v>802.56</v>
      </c>
      <c r="P234" s="14">
        <f>I234*7.09%</f>
        <v>1871.7600000000002</v>
      </c>
      <c r="Q234" s="14">
        <v>0</v>
      </c>
      <c r="R234" s="14">
        <f>L234+M234+N234+O234+P234</f>
        <v>5610</v>
      </c>
      <c r="S234" s="14">
        <v>483.54</v>
      </c>
      <c r="T234" s="14">
        <f>+L234+O234+Q234+S234+J234+K234</f>
        <v>2043.7799999999997</v>
      </c>
      <c r="U234" s="14">
        <f>+P234+N234+M234</f>
        <v>4049.76</v>
      </c>
      <c r="V234" s="14">
        <f>+I234-T234</f>
        <v>24356.22</v>
      </c>
      <c r="W234" s="9"/>
      <c r="X234"/>
      <c r="Y234"/>
      <c r="Z234"/>
      <c r="AA234" s="8"/>
      <c r="AB234"/>
      <c r="AC234" s="8"/>
      <c r="AD234"/>
      <c r="AE234"/>
      <c r="AF234"/>
      <c r="AG234"/>
      <c r="AH234" s="8"/>
      <c r="AI234" s="8"/>
    </row>
    <row r="235" spans="1:35" s="7" customFormat="1" ht="15" x14ac:dyDescent="0.25">
      <c r="A235" s="18">
        <v>216</v>
      </c>
      <c r="B235" s="30" t="s">
        <v>6</v>
      </c>
      <c r="C235" s="16" t="s">
        <v>446</v>
      </c>
      <c r="D235" s="16" t="s">
        <v>2</v>
      </c>
      <c r="E235" s="16" t="s">
        <v>5</v>
      </c>
      <c r="F235" s="16" t="s">
        <v>92</v>
      </c>
      <c r="G235" s="15">
        <v>44927</v>
      </c>
      <c r="H235" s="15" t="s">
        <v>4</v>
      </c>
      <c r="I235" s="14">
        <v>88160</v>
      </c>
      <c r="J235" s="14">
        <v>9320.31</v>
      </c>
      <c r="K235" s="14">
        <v>0</v>
      </c>
      <c r="L235" s="14">
        <f>+I235*2.87%</f>
        <v>2530.192</v>
      </c>
      <c r="M235" s="14">
        <f>I235*7.1%</f>
        <v>6259.36</v>
      </c>
      <c r="N235" s="14">
        <f>I235*1.15%</f>
        <v>1013.84</v>
      </c>
      <c r="O235" s="14">
        <f>+I235*3.04%</f>
        <v>2680.0639999999999</v>
      </c>
      <c r="P235" s="14">
        <f>I235*7.09%</f>
        <v>6250.5440000000008</v>
      </c>
      <c r="Q235" s="14">
        <v>0</v>
      </c>
      <c r="R235" s="14">
        <f>L235+M235+N235+O235+P235</f>
        <v>18734</v>
      </c>
      <c r="S235" s="14">
        <v>0</v>
      </c>
      <c r="T235" s="14">
        <f>+L235+O235+Q235+S235+J235+K235</f>
        <v>14530.565999999999</v>
      </c>
      <c r="U235" s="14">
        <f>+P235+N235+M235</f>
        <v>13523.744000000001</v>
      </c>
      <c r="V235" s="14">
        <f>+I235-T235</f>
        <v>73629.434000000008</v>
      </c>
      <c r="W235" s="9"/>
      <c r="X235"/>
      <c r="Y235"/>
      <c r="Z235"/>
      <c r="AA235" s="8"/>
      <c r="AB235"/>
      <c r="AC235" s="8"/>
      <c r="AD235" s="8"/>
      <c r="AE235" s="8"/>
      <c r="AF235" s="8"/>
      <c r="AG235"/>
      <c r="AH235" s="8"/>
      <c r="AI235" s="8"/>
    </row>
    <row r="236" spans="1:35" s="7" customFormat="1" ht="15" x14ac:dyDescent="0.25">
      <c r="A236" s="18">
        <v>217</v>
      </c>
      <c r="B236" s="30" t="s">
        <v>6</v>
      </c>
      <c r="C236" s="16" t="s">
        <v>445</v>
      </c>
      <c r="D236" s="16" t="s">
        <v>2</v>
      </c>
      <c r="E236" s="16" t="s">
        <v>5</v>
      </c>
      <c r="F236" s="16" t="s">
        <v>87</v>
      </c>
      <c r="G236" s="15">
        <v>44927</v>
      </c>
      <c r="H236" s="15" t="s">
        <v>4</v>
      </c>
      <c r="I236" s="14">
        <v>27840</v>
      </c>
      <c r="J236" s="14">
        <v>0</v>
      </c>
      <c r="K236" s="14">
        <v>0</v>
      </c>
      <c r="L236" s="14">
        <f>+I236*2.87%</f>
        <v>799.00800000000004</v>
      </c>
      <c r="M236" s="14">
        <f>I236*7.1%</f>
        <v>1976.6399999999999</v>
      </c>
      <c r="N236" s="14">
        <f>I236*1.15%</f>
        <v>320.15999999999997</v>
      </c>
      <c r="O236" s="14">
        <f>+I236*3.04%</f>
        <v>846.33600000000001</v>
      </c>
      <c r="P236" s="14">
        <f>I236*7.09%</f>
        <v>1973.8560000000002</v>
      </c>
      <c r="Q236" s="14">
        <v>0</v>
      </c>
      <c r="R236" s="14">
        <f>L236+M236+N236+O236+P236</f>
        <v>5916</v>
      </c>
      <c r="S236" s="14">
        <v>0</v>
      </c>
      <c r="T236" s="14">
        <f>+L236+O236+Q236+S236+J236+K236</f>
        <v>1645.3440000000001</v>
      </c>
      <c r="U236" s="14">
        <f>+P236+N236+M236</f>
        <v>4270.6559999999999</v>
      </c>
      <c r="V236" s="14">
        <f>+I236-T236</f>
        <v>26194.655999999999</v>
      </c>
      <c r="W236" s="9"/>
      <c r="X236"/>
      <c r="Y236"/>
      <c r="Z236"/>
      <c r="AA236" s="8"/>
      <c r="AB236"/>
      <c r="AC236" s="8"/>
      <c r="AD236"/>
      <c r="AE236"/>
      <c r="AF236"/>
      <c r="AG236"/>
      <c r="AH236" s="8"/>
      <c r="AI236" s="8"/>
    </row>
    <row r="237" spans="1:35" s="7" customFormat="1" ht="15" x14ac:dyDescent="0.25">
      <c r="A237" s="18">
        <v>218</v>
      </c>
      <c r="B237" s="30" t="s">
        <v>6</v>
      </c>
      <c r="C237" s="16" t="s">
        <v>444</v>
      </c>
      <c r="D237" s="16" t="s">
        <v>2</v>
      </c>
      <c r="E237" s="16" t="s">
        <v>5</v>
      </c>
      <c r="F237" s="16" t="s">
        <v>92</v>
      </c>
      <c r="G237" s="15">
        <v>44927</v>
      </c>
      <c r="H237" s="15" t="s">
        <v>4</v>
      </c>
      <c r="I237" s="14">
        <v>16240</v>
      </c>
      <c r="J237" s="14">
        <v>0</v>
      </c>
      <c r="K237" s="14">
        <v>0</v>
      </c>
      <c r="L237" s="14">
        <f>+I237*2.87%</f>
        <v>466.08800000000002</v>
      </c>
      <c r="M237" s="14">
        <f>I237*7.1%</f>
        <v>1153.04</v>
      </c>
      <c r="N237" s="14">
        <f>I237*1.15%</f>
        <v>186.76</v>
      </c>
      <c r="O237" s="14">
        <f>+I237*3.04%</f>
        <v>493.69600000000003</v>
      </c>
      <c r="P237" s="14">
        <f>I237*7.09%</f>
        <v>1151.4160000000002</v>
      </c>
      <c r="Q237" s="14">
        <v>0</v>
      </c>
      <c r="R237" s="14">
        <f>L237+M237+N237+O237+P237</f>
        <v>3451</v>
      </c>
      <c r="S237" s="14">
        <v>0</v>
      </c>
      <c r="T237" s="14">
        <f>+L237+O237+Q237+S237+J237+K237</f>
        <v>959.78400000000011</v>
      </c>
      <c r="U237" s="14">
        <f>+P237+N237+M237</f>
        <v>2491.2160000000003</v>
      </c>
      <c r="V237" s="14">
        <f>+I237-T237</f>
        <v>15280.216</v>
      </c>
      <c r="W237" s="9"/>
      <c r="X237"/>
      <c r="Y237"/>
      <c r="Z237"/>
      <c r="AA237" s="8"/>
      <c r="AB237"/>
      <c r="AC237" s="8"/>
      <c r="AD237"/>
      <c r="AE237"/>
      <c r="AF237"/>
      <c r="AG237"/>
      <c r="AH237"/>
      <c r="AI237" s="8"/>
    </row>
    <row r="238" spans="1:35" s="7" customFormat="1" ht="15" x14ac:dyDescent="0.25">
      <c r="A238" s="18">
        <v>219</v>
      </c>
      <c r="B238" s="30" t="s">
        <v>6</v>
      </c>
      <c r="C238" s="16" t="s">
        <v>443</v>
      </c>
      <c r="D238" s="16" t="s">
        <v>2</v>
      </c>
      <c r="E238" s="16" t="s">
        <v>5</v>
      </c>
      <c r="F238" s="16" t="s">
        <v>92</v>
      </c>
      <c r="G238" s="15">
        <v>44927</v>
      </c>
      <c r="H238" s="15" t="s">
        <v>4</v>
      </c>
      <c r="I238" s="14">
        <v>65520</v>
      </c>
      <c r="J238" s="14">
        <v>4525.43</v>
      </c>
      <c r="K238" s="14">
        <v>0</v>
      </c>
      <c r="L238" s="14">
        <f>+I238*2.87%</f>
        <v>1880.424</v>
      </c>
      <c r="M238" s="14">
        <f>I238*7.1%</f>
        <v>4651.9199999999992</v>
      </c>
      <c r="N238" s="14">
        <f>I238*1.15%</f>
        <v>753.48</v>
      </c>
      <c r="O238" s="14">
        <f>+I238*3.04%</f>
        <v>1991.808</v>
      </c>
      <c r="P238" s="14">
        <f>I238*7.09%</f>
        <v>4645.3680000000004</v>
      </c>
      <c r="Q238" s="14">
        <v>0</v>
      </c>
      <c r="R238" s="14">
        <f>L238+M238+N238+O238+P238</f>
        <v>13922.999999999998</v>
      </c>
      <c r="S238" s="14">
        <v>0</v>
      </c>
      <c r="T238" s="14">
        <f>+L238+O238+Q238+S238+J238+K238</f>
        <v>8397.6620000000003</v>
      </c>
      <c r="U238" s="14">
        <f>+P238+N238+M238</f>
        <v>10050.768</v>
      </c>
      <c r="V238" s="14">
        <f>+I238-T238</f>
        <v>57122.338000000003</v>
      </c>
      <c r="W238" s="9"/>
      <c r="X238"/>
      <c r="Y238"/>
      <c r="Z238"/>
      <c r="AA238" s="8"/>
      <c r="AB238"/>
      <c r="AC238" s="8"/>
      <c r="AD238" s="8"/>
      <c r="AE238" s="8"/>
      <c r="AF238" s="8"/>
      <c r="AG238"/>
      <c r="AH238" s="8"/>
      <c r="AI238" s="8"/>
    </row>
    <row r="239" spans="1:35" s="7" customFormat="1" ht="15" x14ac:dyDescent="0.25">
      <c r="A239" s="18">
        <v>220</v>
      </c>
      <c r="B239" s="30" t="s">
        <v>6</v>
      </c>
      <c r="C239" s="16" t="s">
        <v>442</v>
      </c>
      <c r="D239" s="16" t="s">
        <v>2</v>
      </c>
      <c r="E239" s="16" t="s">
        <v>5</v>
      </c>
      <c r="F239" s="16" t="s">
        <v>92</v>
      </c>
      <c r="G239" s="15">
        <v>44927</v>
      </c>
      <c r="H239" s="15" t="s">
        <v>4</v>
      </c>
      <c r="I239" s="14">
        <v>104400</v>
      </c>
      <c r="J239" s="14">
        <v>13140.36</v>
      </c>
      <c r="K239" s="14">
        <v>0</v>
      </c>
      <c r="L239" s="14">
        <f>+I239*2.87%</f>
        <v>2996.28</v>
      </c>
      <c r="M239" s="14">
        <f>I239*7.1%</f>
        <v>7412.4</v>
      </c>
      <c r="N239" s="14">
        <f>I239*1.15%</f>
        <v>1200.5999999999999</v>
      </c>
      <c r="O239" s="14">
        <f>+I239*3.04%</f>
        <v>3173.76</v>
      </c>
      <c r="P239" s="14">
        <f>I239*7.09%</f>
        <v>7401.96</v>
      </c>
      <c r="Q239" s="14">
        <v>0</v>
      </c>
      <c r="R239" s="14">
        <f>L239+M239+N239+O239+P239</f>
        <v>22185</v>
      </c>
      <c r="S239" s="14">
        <v>0</v>
      </c>
      <c r="T239" s="14">
        <f>+L239+O239+Q239+S239+J239+K239</f>
        <v>19310.400000000001</v>
      </c>
      <c r="U239" s="14">
        <f>+P239+N239+M239</f>
        <v>16014.96</v>
      </c>
      <c r="V239" s="14">
        <f>+I239-T239</f>
        <v>85089.600000000006</v>
      </c>
      <c r="W239" s="9"/>
      <c r="X239"/>
      <c r="Y239"/>
      <c r="Z239"/>
      <c r="AA239" s="8"/>
      <c r="AB239"/>
      <c r="AC239" s="8"/>
      <c r="AD239" s="8"/>
      <c r="AE239" s="8"/>
      <c r="AF239" s="8"/>
      <c r="AG239"/>
      <c r="AH239" s="8"/>
      <c r="AI239" s="8"/>
    </row>
    <row r="240" spans="1:35" s="7" customFormat="1" ht="15" x14ac:dyDescent="0.25">
      <c r="A240" s="18">
        <v>221</v>
      </c>
      <c r="B240" s="30" t="s">
        <v>6</v>
      </c>
      <c r="C240" s="16" t="s">
        <v>441</v>
      </c>
      <c r="D240" s="16" t="s">
        <v>2</v>
      </c>
      <c r="E240" s="16" t="s">
        <v>5</v>
      </c>
      <c r="F240" s="16" t="s">
        <v>92</v>
      </c>
      <c r="G240" s="15">
        <v>44927</v>
      </c>
      <c r="H240" s="15" t="s">
        <v>4</v>
      </c>
      <c r="I240" s="14">
        <v>102080</v>
      </c>
      <c r="J240" s="14">
        <v>12594.64</v>
      </c>
      <c r="K240" s="14">
        <v>0</v>
      </c>
      <c r="L240" s="14">
        <f>+I240*2.87%</f>
        <v>2929.6959999999999</v>
      </c>
      <c r="M240" s="14">
        <f>I240*7.1%</f>
        <v>7247.6799999999994</v>
      </c>
      <c r="N240" s="14">
        <f>I240*1.15%</f>
        <v>1173.92</v>
      </c>
      <c r="O240" s="14">
        <f>+I240*3.04%</f>
        <v>3103.232</v>
      </c>
      <c r="P240" s="14">
        <f>I240*7.09%</f>
        <v>7237.4720000000007</v>
      </c>
      <c r="Q240" s="14">
        <v>0</v>
      </c>
      <c r="R240" s="14">
        <f>L240+M240+N240+O240+P240</f>
        <v>21692</v>
      </c>
      <c r="S240" s="14">
        <v>5123.34</v>
      </c>
      <c r="T240" s="14">
        <f>+L240+O240+Q240+S240+J240+K240</f>
        <v>23750.907999999999</v>
      </c>
      <c r="U240" s="14">
        <f>+P240+N240+M240</f>
        <v>15659.072</v>
      </c>
      <c r="V240" s="14">
        <f>+I240-T240</f>
        <v>78329.092000000004</v>
      </c>
      <c r="W240" s="9"/>
      <c r="X240"/>
      <c r="Y240"/>
      <c r="Z240"/>
      <c r="AA240" s="8"/>
      <c r="AB240"/>
      <c r="AC240" s="8"/>
      <c r="AD240" s="8"/>
      <c r="AE240" s="8"/>
      <c r="AF240" s="8"/>
      <c r="AG240" s="8"/>
      <c r="AH240" s="8"/>
      <c r="AI240" s="8"/>
    </row>
    <row r="241" spans="1:35" s="7" customFormat="1" ht="15" x14ac:dyDescent="0.25">
      <c r="A241" s="18">
        <v>222</v>
      </c>
      <c r="B241" s="30" t="s">
        <v>6</v>
      </c>
      <c r="C241" s="16" t="s">
        <v>440</v>
      </c>
      <c r="D241" s="16" t="s">
        <v>2</v>
      </c>
      <c r="E241" s="16" t="s">
        <v>5</v>
      </c>
      <c r="F241" s="16" t="s">
        <v>87</v>
      </c>
      <c r="G241" s="15">
        <v>44927</v>
      </c>
      <c r="H241" s="15" t="s">
        <v>4</v>
      </c>
      <c r="I241" s="14">
        <v>30240</v>
      </c>
      <c r="J241" s="14">
        <v>0</v>
      </c>
      <c r="K241" s="14">
        <v>0</v>
      </c>
      <c r="L241" s="14">
        <f>+I241*2.87%</f>
        <v>867.88800000000003</v>
      </c>
      <c r="M241" s="14">
        <f>I241*7.1%</f>
        <v>2147.04</v>
      </c>
      <c r="N241" s="14">
        <f>I241*1.15%</f>
        <v>347.76</v>
      </c>
      <c r="O241" s="14">
        <f>+I241*3.04%</f>
        <v>919.29600000000005</v>
      </c>
      <c r="P241" s="14">
        <f>I241*7.09%</f>
        <v>2144.0160000000001</v>
      </c>
      <c r="Q241" s="14">
        <v>0</v>
      </c>
      <c r="R241" s="14">
        <f>L241+M241+N241+O241+P241</f>
        <v>6426</v>
      </c>
      <c r="S241" s="14">
        <v>0</v>
      </c>
      <c r="T241" s="14">
        <f>+L241+O241+Q241+S241+J241+K241</f>
        <v>1787.1840000000002</v>
      </c>
      <c r="U241" s="14">
        <f>+P241+N241+M241</f>
        <v>4638.8159999999998</v>
      </c>
      <c r="V241" s="14">
        <f>+I241-T241</f>
        <v>28452.815999999999</v>
      </c>
      <c r="W241" s="9"/>
      <c r="X241"/>
      <c r="Y241"/>
      <c r="Z241"/>
      <c r="AA241" s="8"/>
      <c r="AB241"/>
      <c r="AC241" s="8"/>
      <c r="AD241"/>
      <c r="AE241"/>
      <c r="AF241"/>
      <c r="AG241"/>
      <c r="AH241" s="8"/>
      <c r="AI241" s="8"/>
    </row>
    <row r="242" spans="1:35" s="7" customFormat="1" ht="15" x14ac:dyDescent="0.25">
      <c r="A242" s="18">
        <v>223</v>
      </c>
      <c r="B242" s="30" t="s">
        <v>6</v>
      </c>
      <c r="C242" s="16" t="s">
        <v>439</v>
      </c>
      <c r="D242" s="16" t="s">
        <v>2</v>
      </c>
      <c r="E242" s="16" t="s">
        <v>5</v>
      </c>
      <c r="F242" s="16" t="s">
        <v>92</v>
      </c>
      <c r="G242" s="15">
        <v>44927</v>
      </c>
      <c r="H242" s="15" t="s">
        <v>4</v>
      </c>
      <c r="I242" s="14">
        <v>23200</v>
      </c>
      <c r="J242" s="14">
        <v>0</v>
      </c>
      <c r="K242" s="14">
        <v>0</v>
      </c>
      <c r="L242" s="14">
        <f>+I242*2.87%</f>
        <v>665.84</v>
      </c>
      <c r="M242" s="14">
        <f>I242*7.1%</f>
        <v>1647.1999999999998</v>
      </c>
      <c r="N242" s="14">
        <f>I242*1.15%</f>
        <v>266.8</v>
      </c>
      <c r="O242" s="14">
        <f>+I242*3.04%</f>
        <v>705.28</v>
      </c>
      <c r="P242" s="14">
        <f>I242*7.09%</f>
        <v>1644.88</v>
      </c>
      <c r="Q242" s="14">
        <v>0</v>
      </c>
      <c r="R242" s="14">
        <f>L242+M242+N242+O242+P242</f>
        <v>4930</v>
      </c>
      <c r="S242" s="14">
        <v>0</v>
      </c>
      <c r="T242" s="14">
        <f>+L242+O242+Q242+S242+J242+K242</f>
        <v>1371.12</v>
      </c>
      <c r="U242" s="14">
        <f>+P242+N242+M242</f>
        <v>3558.88</v>
      </c>
      <c r="V242" s="14">
        <f>+I242-T242</f>
        <v>21828.880000000001</v>
      </c>
      <c r="W242" s="9"/>
      <c r="X242"/>
      <c r="Y242"/>
      <c r="Z242"/>
      <c r="AA242" s="8"/>
      <c r="AB242"/>
      <c r="AC242" s="8"/>
      <c r="AD242"/>
      <c r="AE242"/>
      <c r="AF242"/>
      <c r="AG242"/>
      <c r="AH242" s="8"/>
      <c r="AI242" s="8"/>
    </row>
    <row r="243" spans="1:35" s="7" customFormat="1" ht="15" x14ac:dyDescent="0.25">
      <c r="A243" s="18">
        <v>224</v>
      </c>
      <c r="B243" s="30" t="s">
        <v>6</v>
      </c>
      <c r="C243" s="16" t="s">
        <v>438</v>
      </c>
      <c r="D243" s="16" t="s">
        <v>2</v>
      </c>
      <c r="E243" s="16" t="s">
        <v>5</v>
      </c>
      <c r="F243" s="16" t="s">
        <v>87</v>
      </c>
      <c r="G243" s="15">
        <v>44927</v>
      </c>
      <c r="H243" s="15" t="s">
        <v>4</v>
      </c>
      <c r="I243" s="14">
        <v>32480</v>
      </c>
      <c r="J243" s="14">
        <v>0</v>
      </c>
      <c r="K243" s="14">
        <v>0</v>
      </c>
      <c r="L243" s="14">
        <f>+I243*2.87%</f>
        <v>932.17600000000004</v>
      </c>
      <c r="M243" s="14">
        <f>I243*7.1%</f>
        <v>2306.08</v>
      </c>
      <c r="N243" s="14">
        <f>I243*1.15%</f>
        <v>373.52</v>
      </c>
      <c r="O243" s="14">
        <f>+I243*3.04%</f>
        <v>987.39200000000005</v>
      </c>
      <c r="P243" s="14">
        <f>I243*7.09%</f>
        <v>2302.8320000000003</v>
      </c>
      <c r="Q243" s="14">
        <v>0</v>
      </c>
      <c r="R243" s="14">
        <f>L243+M243+N243+O243+P243</f>
        <v>6902</v>
      </c>
      <c r="S243" s="14">
        <v>0</v>
      </c>
      <c r="T243" s="14">
        <f>+L243+O243+Q243+S243+J243+K243</f>
        <v>1919.5680000000002</v>
      </c>
      <c r="U243" s="14">
        <f>+P243+N243+M243</f>
        <v>4982.4320000000007</v>
      </c>
      <c r="V243" s="14">
        <f>+I243-T243</f>
        <v>30560.432000000001</v>
      </c>
      <c r="W243" s="9"/>
      <c r="X243"/>
      <c r="Y243"/>
      <c r="Z243"/>
      <c r="AA243" s="8"/>
      <c r="AB243"/>
      <c r="AC243" s="8"/>
      <c r="AD243"/>
      <c r="AE243"/>
      <c r="AF243"/>
      <c r="AG243"/>
      <c r="AH243" s="8"/>
      <c r="AI243" s="8"/>
    </row>
    <row r="244" spans="1:35" s="7" customFormat="1" ht="15" x14ac:dyDescent="0.25">
      <c r="A244" s="18">
        <v>225</v>
      </c>
      <c r="B244" s="30" t="s">
        <v>6</v>
      </c>
      <c r="C244" s="16" t="s">
        <v>437</v>
      </c>
      <c r="D244" s="16" t="s">
        <v>2</v>
      </c>
      <c r="E244" s="16" t="s">
        <v>5</v>
      </c>
      <c r="F244" s="16" t="s">
        <v>92</v>
      </c>
      <c r="G244" s="15">
        <v>44927</v>
      </c>
      <c r="H244" s="15" t="s">
        <v>4</v>
      </c>
      <c r="I244" s="14">
        <v>52800</v>
      </c>
      <c r="J244" s="14">
        <v>2249.1799999999998</v>
      </c>
      <c r="K244" s="14">
        <v>0</v>
      </c>
      <c r="L244" s="14">
        <f>+I244*2.87%</f>
        <v>1515.36</v>
      </c>
      <c r="M244" s="14">
        <f>I244*7.1%</f>
        <v>3748.7999999999997</v>
      </c>
      <c r="N244" s="14">
        <f>I244*1.15%</f>
        <v>607.20000000000005</v>
      </c>
      <c r="O244" s="14">
        <f>+I244*3.04%</f>
        <v>1605.12</v>
      </c>
      <c r="P244" s="14">
        <f>I244*7.09%</f>
        <v>3743.5200000000004</v>
      </c>
      <c r="Q244" s="14">
        <v>0</v>
      </c>
      <c r="R244" s="14">
        <f>L244+M244+N244+O244+P244</f>
        <v>11220</v>
      </c>
      <c r="S244" s="14">
        <v>0</v>
      </c>
      <c r="T244" s="14">
        <f>+L244+O244+Q244+S244+J244+K244</f>
        <v>5369.66</v>
      </c>
      <c r="U244" s="14">
        <f>+P244+N244+M244</f>
        <v>8099.52</v>
      </c>
      <c r="V244" s="14">
        <f>+I244-T244</f>
        <v>47430.34</v>
      </c>
      <c r="W244" s="9"/>
      <c r="X244"/>
      <c r="Y244"/>
      <c r="Z244"/>
      <c r="AA244" s="8"/>
      <c r="AB244"/>
      <c r="AC244" s="8"/>
      <c r="AD244" s="8"/>
      <c r="AE244" s="8"/>
      <c r="AF244" s="8"/>
      <c r="AG244"/>
      <c r="AH244" s="8"/>
      <c r="AI244" s="8"/>
    </row>
    <row r="245" spans="1:35" s="7" customFormat="1" ht="15" x14ac:dyDescent="0.25">
      <c r="A245" s="18">
        <v>226</v>
      </c>
      <c r="B245" s="30" t="s">
        <v>6</v>
      </c>
      <c r="C245" s="16" t="s">
        <v>436</v>
      </c>
      <c r="D245" s="16" t="s">
        <v>2</v>
      </c>
      <c r="E245" s="16" t="s">
        <v>5</v>
      </c>
      <c r="F245" s="16" t="s">
        <v>87</v>
      </c>
      <c r="G245" s="15">
        <v>44927</v>
      </c>
      <c r="H245" s="15" t="s">
        <v>4</v>
      </c>
      <c r="I245" s="14">
        <v>52800</v>
      </c>
      <c r="J245" s="14">
        <v>2249.1799999999998</v>
      </c>
      <c r="K245" s="14">
        <v>0</v>
      </c>
      <c r="L245" s="14">
        <f>+I245*2.87%</f>
        <v>1515.36</v>
      </c>
      <c r="M245" s="14">
        <f>I245*7.1%</f>
        <v>3748.7999999999997</v>
      </c>
      <c r="N245" s="14">
        <f>I245*1.15%</f>
        <v>607.20000000000005</v>
      </c>
      <c r="O245" s="14">
        <f>+I245*3.04%</f>
        <v>1605.12</v>
      </c>
      <c r="P245" s="14">
        <f>I245*7.09%</f>
        <v>3743.5200000000004</v>
      </c>
      <c r="Q245" s="14">
        <v>0</v>
      </c>
      <c r="R245" s="14">
        <f>L245+M245+N245+O245+P245</f>
        <v>11220</v>
      </c>
      <c r="S245" s="14">
        <v>0</v>
      </c>
      <c r="T245" s="14">
        <f>+L245+O245+Q245+S245+J245+K245</f>
        <v>5369.66</v>
      </c>
      <c r="U245" s="14">
        <f>+P245+N245+M245</f>
        <v>8099.52</v>
      </c>
      <c r="V245" s="14">
        <f>+I245-T245</f>
        <v>47430.34</v>
      </c>
      <c r="W245" s="9"/>
      <c r="X245"/>
      <c r="Y245"/>
      <c r="Z245"/>
      <c r="AA245" s="8"/>
      <c r="AB245"/>
      <c r="AC245" s="8"/>
      <c r="AD245" s="8"/>
      <c r="AE245" s="8"/>
      <c r="AF245" s="8"/>
      <c r="AG245"/>
      <c r="AH245" s="8"/>
      <c r="AI245" s="8"/>
    </row>
    <row r="246" spans="1:35" s="7" customFormat="1" ht="15" x14ac:dyDescent="0.25">
      <c r="A246" s="18">
        <v>227</v>
      </c>
      <c r="B246" s="30" t="s">
        <v>6</v>
      </c>
      <c r="C246" s="16" t="s">
        <v>435</v>
      </c>
      <c r="D246" s="16" t="s">
        <v>2</v>
      </c>
      <c r="E246" s="16" t="s">
        <v>5</v>
      </c>
      <c r="F246" s="16" t="s">
        <v>87</v>
      </c>
      <c r="G246" s="15">
        <v>44927</v>
      </c>
      <c r="H246" s="15" t="s">
        <v>4</v>
      </c>
      <c r="I246" s="14">
        <v>26400</v>
      </c>
      <c r="J246" s="14">
        <v>0</v>
      </c>
      <c r="K246" s="14">
        <v>0</v>
      </c>
      <c r="L246" s="14">
        <f>+I246*2.87%</f>
        <v>757.68</v>
      </c>
      <c r="M246" s="14">
        <f>I246*7.1%</f>
        <v>1874.3999999999999</v>
      </c>
      <c r="N246" s="14">
        <f>I246*1.15%</f>
        <v>303.60000000000002</v>
      </c>
      <c r="O246" s="14">
        <f>+I246*3.04%</f>
        <v>802.56</v>
      </c>
      <c r="P246" s="14">
        <f>I246*7.09%</f>
        <v>1871.7600000000002</v>
      </c>
      <c r="Q246" s="14">
        <v>0</v>
      </c>
      <c r="R246" s="14">
        <f>L246+M246+N246+O246+P246</f>
        <v>5610</v>
      </c>
      <c r="S246" s="14">
        <v>0</v>
      </c>
      <c r="T246" s="14">
        <f>+L246+O246+Q246+S246+J246+K246</f>
        <v>1560.2399999999998</v>
      </c>
      <c r="U246" s="14">
        <f>+P246+N246+M246</f>
        <v>4049.76</v>
      </c>
      <c r="V246" s="14">
        <f>+I246-T246</f>
        <v>24839.760000000002</v>
      </c>
      <c r="W246" s="9"/>
      <c r="X246"/>
      <c r="Y246"/>
      <c r="Z246"/>
      <c r="AA246" s="8"/>
      <c r="AB246"/>
      <c r="AC246" s="8"/>
      <c r="AD246"/>
      <c r="AE246"/>
      <c r="AF246"/>
      <c r="AG246"/>
      <c r="AH246" s="8"/>
      <c r="AI246" s="8"/>
    </row>
    <row r="247" spans="1:35" s="7" customFormat="1" ht="15" x14ac:dyDescent="0.25">
      <c r="A247" s="18">
        <v>228</v>
      </c>
      <c r="B247" s="30" t="s">
        <v>6</v>
      </c>
      <c r="C247" s="16" t="s">
        <v>434</v>
      </c>
      <c r="D247" s="16" t="s">
        <v>2</v>
      </c>
      <c r="E247" s="16" t="s">
        <v>5</v>
      </c>
      <c r="F247" s="16" t="s">
        <v>92</v>
      </c>
      <c r="G247" s="15">
        <v>44927</v>
      </c>
      <c r="H247" s="15" t="s">
        <v>4</v>
      </c>
      <c r="I247" s="14">
        <v>69600</v>
      </c>
      <c r="J247" s="14">
        <v>5293.2</v>
      </c>
      <c r="K247" s="14">
        <v>0</v>
      </c>
      <c r="L247" s="14">
        <f>+I247*2.87%</f>
        <v>1997.52</v>
      </c>
      <c r="M247" s="14">
        <f>I247*7.1%</f>
        <v>4941.5999999999995</v>
      </c>
      <c r="N247" s="14">
        <f>I247*1.15%</f>
        <v>800.4</v>
      </c>
      <c r="O247" s="14">
        <f>+I247*3.04%</f>
        <v>2115.84</v>
      </c>
      <c r="P247" s="14">
        <f>I247*7.09%</f>
        <v>4934.6400000000003</v>
      </c>
      <c r="Q247" s="14">
        <v>0</v>
      </c>
      <c r="R247" s="14">
        <f>L247+M247+N247+O247+P247</f>
        <v>14790</v>
      </c>
      <c r="S247" s="14">
        <v>0</v>
      </c>
      <c r="T247" s="14">
        <f>+L247+O247+Q247+S247+J247+K247</f>
        <v>9406.5600000000013</v>
      </c>
      <c r="U247" s="14">
        <f>+P247+N247+M247</f>
        <v>10676.64</v>
      </c>
      <c r="V247" s="14">
        <f>+I247-T247</f>
        <v>60193.440000000002</v>
      </c>
      <c r="W247" s="9"/>
      <c r="X247"/>
      <c r="Y247"/>
      <c r="Z247"/>
      <c r="AA247" s="8"/>
      <c r="AB247"/>
      <c r="AC247" s="8"/>
      <c r="AD247" s="8"/>
      <c r="AE247" s="8"/>
      <c r="AF247" s="8"/>
      <c r="AG247"/>
      <c r="AH247" s="8"/>
      <c r="AI247" s="8"/>
    </row>
    <row r="248" spans="1:35" s="7" customFormat="1" ht="15" x14ac:dyDescent="0.25">
      <c r="A248" s="18">
        <v>229</v>
      </c>
      <c r="B248" s="30" t="s">
        <v>6</v>
      </c>
      <c r="C248" s="16" t="s">
        <v>433</v>
      </c>
      <c r="D248" s="16" t="s">
        <v>2</v>
      </c>
      <c r="E248" s="16" t="s">
        <v>5</v>
      </c>
      <c r="F248" s="16" t="s">
        <v>87</v>
      </c>
      <c r="G248" s="15">
        <v>44927</v>
      </c>
      <c r="H248" s="15" t="s">
        <v>4</v>
      </c>
      <c r="I248" s="14">
        <v>13920</v>
      </c>
      <c r="J248" s="14">
        <v>0</v>
      </c>
      <c r="K248" s="14">
        <v>0</v>
      </c>
      <c r="L248" s="14">
        <f>+I248*2.87%</f>
        <v>399.50400000000002</v>
      </c>
      <c r="M248" s="14">
        <f>I248*7.1%</f>
        <v>988.31999999999994</v>
      </c>
      <c r="N248" s="14">
        <f>I248*1.15%</f>
        <v>160.07999999999998</v>
      </c>
      <c r="O248" s="14">
        <f>+I248*3.04%</f>
        <v>423.16800000000001</v>
      </c>
      <c r="P248" s="14">
        <f>I248*7.09%</f>
        <v>986.92800000000011</v>
      </c>
      <c r="Q248" s="14">
        <v>0</v>
      </c>
      <c r="R248" s="14">
        <f>L248+M248+N248+O248+P248</f>
        <v>2958</v>
      </c>
      <c r="S248" s="14">
        <v>0</v>
      </c>
      <c r="T248" s="14">
        <f>+L248+O248+Q248+S248+J248+K248</f>
        <v>822.67200000000003</v>
      </c>
      <c r="U248" s="14">
        <f>+P248+N248+M248</f>
        <v>2135.328</v>
      </c>
      <c r="V248" s="14">
        <f>+I248-T248</f>
        <v>13097.328</v>
      </c>
      <c r="W248" s="9"/>
      <c r="X248"/>
      <c r="Y248"/>
      <c r="Z248"/>
      <c r="AA248" s="8"/>
      <c r="AB248"/>
      <c r="AC248" s="8"/>
      <c r="AD248"/>
      <c r="AE248"/>
      <c r="AF248"/>
      <c r="AG248"/>
      <c r="AH248"/>
      <c r="AI248" s="8"/>
    </row>
    <row r="249" spans="1:35" s="7" customFormat="1" ht="15" x14ac:dyDescent="0.25">
      <c r="A249" s="18">
        <v>230</v>
      </c>
      <c r="B249" s="30" t="s">
        <v>6</v>
      </c>
      <c r="C249" s="16" t="s">
        <v>432</v>
      </c>
      <c r="D249" s="16" t="s">
        <v>2</v>
      </c>
      <c r="E249" s="16" t="s">
        <v>5</v>
      </c>
      <c r="F249" s="16" t="s">
        <v>92</v>
      </c>
      <c r="G249" s="15">
        <v>44927</v>
      </c>
      <c r="H249" s="15" t="s">
        <v>4</v>
      </c>
      <c r="I249" s="14">
        <v>52800</v>
      </c>
      <c r="J249" s="14">
        <v>2249.1799999999998</v>
      </c>
      <c r="K249" s="14">
        <v>0</v>
      </c>
      <c r="L249" s="14">
        <f>+I249*2.87%</f>
        <v>1515.36</v>
      </c>
      <c r="M249" s="14">
        <f>I249*7.1%</f>
        <v>3748.7999999999997</v>
      </c>
      <c r="N249" s="14">
        <f>I249*1.15%</f>
        <v>607.20000000000005</v>
      </c>
      <c r="O249" s="14">
        <f>+I249*3.04%</f>
        <v>1605.12</v>
      </c>
      <c r="P249" s="14">
        <f>I249*7.09%</f>
        <v>3743.5200000000004</v>
      </c>
      <c r="Q249" s="14">
        <v>0</v>
      </c>
      <c r="R249" s="14">
        <f>L249+M249+N249+O249+P249</f>
        <v>11220</v>
      </c>
      <c r="S249" s="14">
        <v>0</v>
      </c>
      <c r="T249" s="14">
        <f>+L249+O249+Q249+S249+J249+K249</f>
        <v>5369.66</v>
      </c>
      <c r="U249" s="14">
        <f>+P249+N249+M249</f>
        <v>8099.52</v>
      </c>
      <c r="V249" s="14">
        <f>+I249-T249</f>
        <v>47430.34</v>
      </c>
      <c r="W249" s="9"/>
      <c r="X249"/>
      <c r="Y249"/>
      <c r="Z249"/>
      <c r="AA249" s="8"/>
      <c r="AB249"/>
      <c r="AC249" s="8"/>
      <c r="AD249" s="8"/>
      <c r="AE249" s="8"/>
      <c r="AF249" s="8"/>
      <c r="AG249"/>
      <c r="AH249" s="8"/>
      <c r="AI249" s="8"/>
    </row>
    <row r="250" spans="1:35" s="7" customFormat="1" ht="15" x14ac:dyDescent="0.25">
      <c r="A250" s="18">
        <v>231</v>
      </c>
      <c r="B250" s="30" t="s">
        <v>6</v>
      </c>
      <c r="C250" s="16" t="s">
        <v>431</v>
      </c>
      <c r="D250" s="16" t="s">
        <v>2</v>
      </c>
      <c r="E250" s="16" t="s">
        <v>5</v>
      </c>
      <c r="F250" s="16" t="s">
        <v>87</v>
      </c>
      <c r="G250" s="15">
        <v>44927</v>
      </c>
      <c r="H250" s="15" t="s">
        <v>4</v>
      </c>
      <c r="I250" s="14">
        <v>35200</v>
      </c>
      <c r="J250" s="14">
        <v>0</v>
      </c>
      <c r="K250" s="14">
        <v>0</v>
      </c>
      <c r="L250" s="14">
        <f>+I250*2.87%</f>
        <v>1010.24</v>
      </c>
      <c r="M250" s="14">
        <f>I250*7.1%</f>
        <v>2499.1999999999998</v>
      </c>
      <c r="N250" s="14">
        <f>I250*1.15%</f>
        <v>404.8</v>
      </c>
      <c r="O250" s="14">
        <f>+I250*3.04%</f>
        <v>1070.08</v>
      </c>
      <c r="P250" s="14">
        <f>I250*7.09%</f>
        <v>2495.6800000000003</v>
      </c>
      <c r="Q250" s="14">
        <v>0</v>
      </c>
      <c r="R250" s="14">
        <f>L250+M250+N250+O250+P250</f>
        <v>7480</v>
      </c>
      <c r="S250" s="14">
        <v>0</v>
      </c>
      <c r="T250" s="14">
        <f>+L250+O250+Q250+S250+J250+K250</f>
        <v>2080.3199999999997</v>
      </c>
      <c r="U250" s="14">
        <f>+P250+N250+M250</f>
        <v>5399.68</v>
      </c>
      <c r="V250" s="14">
        <f>+I250-T250</f>
        <v>33119.68</v>
      </c>
      <c r="W250" s="9"/>
      <c r="X250"/>
      <c r="Y250"/>
      <c r="Z250"/>
      <c r="AA250" s="8"/>
      <c r="AB250"/>
      <c r="AC250" s="8"/>
      <c r="AD250" s="8"/>
      <c r="AE250"/>
      <c r="AF250" s="8"/>
      <c r="AG250"/>
      <c r="AH250" s="8"/>
      <c r="AI250" s="8"/>
    </row>
    <row r="251" spans="1:35" s="7" customFormat="1" ht="15" x14ac:dyDescent="0.25">
      <c r="A251" s="18">
        <v>232</v>
      </c>
      <c r="B251" s="30" t="s">
        <v>6</v>
      </c>
      <c r="C251" s="16" t="s">
        <v>430</v>
      </c>
      <c r="D251" s="16" t="s">
        <v>2</v>
      </c>
      <c r="E251" s="16" t="s">
        <v>5</v>
      </c>
      <c r="F251" s="16" t="s">
        <v>87</v>
      </c>
      <c r="G251" s="15">
        <v>44927</v>
      </c>
      <c r="H251" s="15" t="s">
        <v>4</v>
      </c>
      <c r="I251" s="14">
        <v>52800</v>
      </c>
      <c r="J251" s="14">
        <v>2249.1799999999998</v>
      </c>
      <c r="K251" s="14">
        <v>0</v>
      </c>
      <c r="L251" s="14">
        <f>+I251*2.87%</f>
        <v>1515.36</v>
      </c>
      <c r="M251" s="14">
        <f>I251*7.1%</f>
        <v>3748.7999999999997</v>
      </c>
      <c r="N251" s="14">
        <f>I251*1.15%</f>
        <v>607.20000000000005</v>
      </c>
      <c r="O251" s="14">
        <f>+I251*3.04%</f>
        <v>1605.12</v>
      </c>
      <c r="P251" s="14">
        <f>I251*7.09%</f>
        <v>3743.5200000000004</v>
      </c>
      <c r="Q251" s="14">
        <v>0</v>
      </c>
      <c r="R251" s="14">
        <f>L251+M251+N251+O251+P251</f>
        <v>11220</v>
      </c>
      <c r="S251" s="14">
        <v>0</v>
      </c>
      <c r="T251" s="14">
        <f>+L251+O251+Q251+S251+J251+K251</f>
        <v>5369.66</v>
      </c>
      <c r="U251" s="14">
        <f>+P251+N251+M251</f>
        <v>8099.52</v>
      </c>
      <c r="V251" s="14">
        <f>+I251-T251</f>
        <v>47430.34</v>
      </c>
      <c r="W251" s="9"/>
      <c r="X251"/>
      <c r="Y251"/>
      <c r="Z251"/>
      <c r="AA251" s="8"/>
      <c r="AB251"/>
      <c r="AC251" s="8"/>
      <c r="AD251" s="8"/>
      <c r="AE251" s="8"/>
      <c r="AF251" s="8"/>
      <c r="AG251"/>
      <c r="AH251" s="8"/>
      <c r="AI251" s="8"/>
    </row>
    <row r="252" spans="1:35" s="7" customFormat="1" ht="15" x14ac:dyDescent="0.25">
      <c r="A252" s="18">
        <v>233</v>
      </c>
      <c r="B252" s="30" t="s">
        <v>6</v>
      </c>
      <c r="C252" s="16" t="s">
        <v>429</v>
      </c>
      <c r="D252" s="16" t="s">
        <v>2</v>
      </c>
      <c r="E252" s="16" t="s">
        <v>5</v>
      </c>
      <c r="F252" s="16" t="s">
        <v>87</v>
      </c>
      <c r="G252" s="15">
        <v>44927</v>
      </c>
      <c r="H252" s="15" t="s">
        <v>4</v>
      </c>
      <c r="I252" s="14">
        <v>74240</v>
      </c>
      <c r="J252" s="14">
        <v>6166.36</v>
      </c>
      <c r="K252" s="14">
        <v>0</v>
      </c>
      <c r="L252" s="14">
        <f>+I252*2.87%</f>
        <v>2130.6880000000001</v>
      </c>
      <c r="M252" s="14">
        <f>I252*7.1%</f>
        <v>5271.04</v>
      </c>
      <c r="N252" s="14">
        <f>I252*1.15%</f>
        <v>853.76</v>
      </c>
      <c r="O252" s="14">
        <f>+I252*3.04%</f>
        <v>2256.8960000000002</v>
      </c>
      <c r="P252" s="14">
        <f>I252*7.09%</f>
        <v>5263.616</v>
      </c>
      <c r="Q252" s="14">
        <v>0</v>
      </c>
      <c r="R252" s="14">
        <f>L252+M252+N252+O252+P252</f>
        <v>15776</v>
      </c>
      <c r="S252" s="14">
        <v>0</v>
      </c>
      <c r="T252" s="14">
        <f>+L252+O252+Q252+S252+J252+K252</f>
        <v>10553.944</v>
      </c>
      <c r="U252" s="14">
        <f>+P252+N252+M252</f>
        <v>11388.416000000001</v>
      </c>
      <c r="V252" s="14">
        <f>+I252-T252</f>
        <v>63686.055999999997</v>
      </c>
      <c r="W252" s="9"/>
      <c r="X252"/>
      <c r="Y252"/>
      <c r="Z252"/>
      <c r="AA252" s="8"/>
      <c r="AB252"/>
      <c r="AC252" s="8"/>
      <c r="AD252" s="8"/>
      <c r="AE252" s="8"/>
      <c r="AF252" s="8"/>
      <c r="AG252"/>
      <c r="AH252" s="8"/>
      <c r="AI252" s="8"/>
    </row>
    <row r="253" spans="1:35" s="7" customFormat="1" ht="15" x14ac:dyDescent="0.25">
      <c r="A253" s="18">
        <v>234</v>
      </c>
      <c r="B253" s="30" t="s">
        <v>6</v>
      </c>
      <c r="C253" s="16" t="s">
        <v>428</v>
      </c>
      <c r="D253" s="16" t="s">
        <v>2</v>
      </c>
      <c r="E253" s="16" t="s">
        <v>5</v>
      </c>
      <c r="F253" s="16" t="s">
        <v>92</v>
      </c>
      <c r="G253" s="15">
        <v>44927</v>
      </c>
      <c r="H253" s="15" t="s">
        <v>4</v>
      </c>
      <c r="I253" s="14">
        <v>52800</v>
      </c>
      <c r="J253" s="14">
        <v>2249.1799999999998</v>
      </c>
      <c r="K253" s="14">
        <v>0</v>
      </c>
      <c r="L253" s="14">
        <f>+I253*2.87%</f>
        <v>1515.36</v>
      </c>
      <c r="M253" s="14">
        <f>I253*7.1%</f>
        <v>3748.7999999999997</v>
      </c>
      <c r="N253" s="14">
        <f>I253*1.15%</f>
        <v>607.20000000000005</v>
      </c>
      <c r="O253" s="14">
        <f>+I253*3.04%</f>
        <v>1605.12</v>
      </c>
      <c r="P253" s="14">
        <f>I253*7.09%</f>
        <v>3743.5200000000004</v>
      </c>
      <c r="Q253" s="14">
        <v>0</v>
      </c>
      <c r="R253" s="14">
        <f>L253+M253+N253+O253+P253</f>
        <v>11220</v>
      </c>
      <c r="S253" s="14">
        <v>0</v>
      </c>
      <c r="T253" s="14">
        <f>+L253+O253+Q253+S253+J253+K253</f>
        <v>5369.66</v>
      </c>
      <c r="U253" s="14">
        <f>+P253+N253+M253</f>
        <v>8099.52</v>
      </c>
      <c r="V253" s="14">
        <f>+I253-T253</f>
        <v>47430.34</v>
      </c>
      <c r="W253" s="9"/>
      <c r="X253"/>
      <c r="Y253"/>
      <c r="Z253"/>
      <c r="AA253" s="8"/>
      <c r="AB253"/>
      <c r="AC253" s="8"/>
      <c r="AD253" s="8"/>
      <c r="AE253" s="8"/>
      <c r="AF253" s="8"/>
      <c r="AG253"/>
      <c r="AH253" s="8"/>
      <c r="AI253" s="8"/>
    </row>
    <row r="254" spans="1:35" s="7" customFormat="1" ht="15" x14ac:dyDescent="0.25">
      <c r="A254" s="18">
        <v>235</v>
      </c>
      <c r="B254" s="30" t="s">
        <v>6</v>
      </c>
      <c r="C254" s="16" t="s">
        <v>427</v>
      </c>
      <c r="D254" s="16" t="s">
        <v>2</v>
      </c>
      <c r="E254" s="16" t="s">
        <v>5</v>
      </c>
      <c r="F254" s="16" t="s">
        <v>92</v>
      </c>
      <c r="G254" s="15">
        <v>44927</v>
      </c>
      <c r="H254" s="15" t="s">
        <v>4</v>
      </c>
      <c r="I254" s="14">
        <v>52800</v>
      </c>
      <c r="J254" s="14">
        <v>2249.1799999999998</v>
      </c>
      <c r="K254" s="14">
        <v>0</v>
      </c>
      <c r="L254" s="14">
        <f>+I254*2.87%</f>
        <v>1515.36</v>
      </c>
      <c r="M254" s="14">
        <f>I254*7.1%</f>
        <v>3748.7999999999997</v>
      </c>
      <c r="N254" s="14">
        <f>I254*1.15%</f>
        <v>607.20000000000005</v>
      </c>
      <c r="O254" s="14">
        <f>+I254*3.04%</f>
        <v>1605.12</v>
      </c>
      <c r="P254" s="14">
        <f>I254*7.09%</f>
        <v>3743.5200000000004</v>
      </c>
      <c r="Q254" s="14">
        <v>0</v>
      </c>
      <c r="R254" s="14">
        <f>L254+M254+N254+O254+P254</f>
        <v>11220</v>
      </c>
      <c r="S254" s="14">
        <v>0</v>
      </c>
      <c r="T254" s="14">
        <f>+L254+O254+Q254+S254+J254+K254</f>
        <v>5369.66</v>
      </c>
      <c r="U254" s="14">
        <f>+P254+N254+M254</f>
        <v>8099.52</v>
      </c>
      <c r="V254" s="14">
        <f>+I254-T254</f>
        <v>47430.34</v>
      </c>
      <c r="W254" s="9"/>
      <c r="X254"/>
      <c r="Y254"/>
      <c r="Z254"/>
      <c r="AA254" s="8"/>
      <c r="AB254"/>
      <c r="AC254" s="8"/>
      <c r="AD254" s="8"/>
      <c r="AE254" s="8"/>
      <c r="AF254" s="8"/>
      <c r="AG254"/>
      <c r="AH254" s="8"/>
      <c r="AI254" s="8"/>
    </row>
    <row r="255" spans="1:35" s="7" customFormat="1" ht="15" x14ac:dyDescent="0.25">
      <c r="A255" s="18">
        <v>236</v>
      </c>
      <c r="B255" s="30" t="s">
        <v>6</v>
      </c>
      <c r="C255" s="16" t="s">
        <v>426</v>
      </c>
      <c r="D255" s="16" t="s">
        <v>2</v>
      </c>
      <c r="E255" s="16" t="s">
        <v>5</v>
      </c>
      <c r="F255" s="16" t="s">
        <v>92</v>
      </c>
      <c r="G255" s="15">
        <v>44927</v>
      </c>
      <c r="H255" s="15" t="s">
        <v>4</v>
      </c>
      <c r="I255" s="14">
        <v>52800</v>
      </c>
      <c r="J255" s="14">
        <v>2249.1799999999998</v>
      </c>
      <c r="K255" s="14">
        <v>0</v>
      </c>
      <c r="L255" s="14">
        <f>+I255*2.87%</f>
        <v>1515.36</v>
      </c>
      <c r="M255" s="14">
        <f>I255*7.1%</f>
        <v>3748.7999999999997</v>
      </c>
      <c r="N255" s="14">
        <f>I255*1.15%</f>
        <v>607.20000000000005</v>
      </c>
      <c r="O255" s="14">
        <f>+I255*3.04%</f>
        <v>1605.12</v>
      </c>
      <c r="P255" s="14">
        <f>I255*7.09%</f>
        <v>3743.5200000000004</v>
      </c>
      <c r="Q255" s="14">
        <v>0</v>
      </c>
      <c r="R255" s="14">
        <f>L255+M255+N255+O255+P255</f>
        <v>11220</v>
      </c>
      <c r="S255" s="14">
        <v>0</v>
      </c>
      <c r="T255" s="14">
        <f>+L255+O255+Q255+S255+J255+K255</f>
        <v>5369.66</v>
      </c>
      <c r="U255" s="14">
        <f>+P255+N255+M255</f>
        <v>8099.52</v>
      </c>
      <c r="V255" s="14">
        <f>+I255-T255</f>
        <v>47430.34</v>
      </c>
      <c r="W255" s="9"/>
      <c r="X255"/>
      <c r="Y255"/>
      <c r="Z255"/>
      <c r="AA255" s="8"/>
      <c r="AB255"/>
      <c r="AC255" s="8"/>
      <c r="AD255" s="8"/>
      <c r="AE255" s="8"/>
      <c r="AF255" s="8"/>
      <c r="AG255"/>
      <c r="AH255" s="8"/>
      <c r="AI255" s="8"/>
    </row>
    <row r="256" spans="1:35" s="7" customFormat="1" ht="15" x14ac:dyDescent="0.25">
      <c r="A256" s="18">
        <v>237</v>
      </c>
      <c r="B256" s="30" t="s">
        <v>6</v>
      </c>
      <c r="C256" s="16" t="s">
        <v>425</v>
      </c>
      <c r="D256" s="16" t="s">
        <v>2</v>
      </c>
      <c r="E256" s="16" t="s">
        <v>5</v>
      </c>
      <c r="F256" s="16" t="s">
        <v>92</v>
      </c>
      <c r="G256" s="15">
        <v>44927</v>
      </c>
      <c r="H256" s="15" t="s">
        <v>4</v>
      </c>
      <c r="I256" s="14">
        <v>27720</v>
      </c>
      <c r="J256" s="14">
        <v>0</v>
      </c>
      <c r="K256" s="14">
        <v>0</v>
      </c>
      <c r="L256" s="14">
        <f>+I256*2.87%</f>
        <v>795.56399999999996</v>
      </c>
      <c r="M256" s="14">
        <f>I256*7.1%</f>
        <v>1968.12</v>
      </c>
      <c r="N256" s="14">
        <f>I256*1.15%</f>
        <v>318.77999999999997</v>
      </c>
      <c r="O256" s="14">
        <f>+I256*3.04%</f>
        <v>842.68799999999999</v>
      </c>
      <c r="P256" s="14">
        <f>I256*7.09%</f>
        <v>1965.3480000000002</v>
      </c>
      <c r="Q256" s="14">
        <v>0</v>
      </c>
      <c r="R256" s="14">
        <f>L256+M256+N256+O256+P256</f>
        <v>5890.5</v>
      </c>
      <c r="S256" s="14">
        <v>0</v>
      </c>
      <c r="T256" s="14">
        <f>+L256+O256+Q256+S256+J256+K256</f>
        <v>1638.252</v>
      </c>
      <c r="U256" s="14">
        <f>+P256+N256+M256</f>
        <v>4252.2479999999996</v>
      </c>
      <c r="V256" s="14">
        <f>+I256-T256</f>
        <v>26081.748</v>
      </c>
      <c r="W256" s="9"/>
      <c r="X256"/>
      <c r="Y256"/>
      <c r="Z256"/>
      <c r="AA256" s="8"/>
      <c r="AB256"/>
      <c r="AC256" s="8"/>
      <c r="AD256"/>
      <c r="AE256"/>
      <c r="AF256"/>
      <c r="AG256"/>
      <c r="AH256" s="8"/>
      <c r="AI256" s="8"/>
    </row>
    <row r="257" spans="1:35" s="7" customFormat="1" ht="15" x14ac:dyDescent="0.25">
      <c r="A257" s="18">
        <v>238</v>
      </c>
      <c r="B257" s="30" t="s">
        <v>6</v>
      </c>
      <c r="C257" s="16" t="s">
        <v>424</v>
      </c>
      <c r="D257" s="16" t="s">
        <v>2</v>
      </c>
      <c r="E257" s="16" t="s">
        <v>5</v>
      </c>
      <c r="F257" s="16" t="s">
        <v>87</v>
      </c>
      <c r="G257" s="15">
        <v>44927</v>
      </c>
      <c r="H257" s="15" t="s">
        <v>4</v>
      </c>
      <c r="I257" s="14">
        <v>9600</v>
      </c>
      <c r="J257" s="14">
        <v>0</v>
      </c>
      <c r="K257" s="14">
        <v>0</v>
      </c>
      <c r="L257" s="14">
        <f>+I257*2.87%</f>
        <v>275.52</v>
      </c>
      <c r="M257" s="14">
        <f>I257*7.1%</f>
        <v>681.59999999999991</v>
      </c>
      <c r="N257" s="14">
        <f>I257*1.15%</f>
        <v>110.39999999999999</v>
      </c>
      <c r="O257" s="14">
        <f>+I257*3.04%</f>
        <v>291.83999999999997</v>
      </c>
      <c r="P257" s="14">
        <f>I257*7.09%</f>
        <v>680.6400000000001</v>
      </c>
      <c r="Q257" s="14">
        <v>0</v>
      </c>
      <c r="R257" s="14">
        <f>L257+M257+N257+O257+P257</f>
        <v>2040</v>
      </c>
      <c r="S257" s="14">
        <v>0</v>
      </c>
      <c r="T257" s="14">
        <f>+L257+O257+Q257+S257+J257+K257</f>
        <v>567.3599999999999</v>
      </c>
      <c r="U257" s="14">
        <f>+P257+N257+M257</f>
        <v>1472.6399999999999</v>
      </c>
      <c r="V257" s="14">
        <f>+I257-T257</f>
        <v>9032.64</v>
      </c>
      <c r="W257" s="9"/>
      <c r="X257"/>
      <c r="Y257"/>
      <c r="Z257"/>
      <c r="AA257" s="8"/>
      <c r="AB257"/>
      <c r="AC257" s="8"/>
      <c r="AD257"/>
      <c r="AE257"/>
      <c r="AF257"/>
      <c r="AG257"/>
      <c r="AH257"/>
      <c r="AI257" s="8"/>
    </row>
    <row r="258" spans="1:35" s="7" customFormat="1" ht="15" x14ac:dyDescent="0.25">
      <c r="A258" s="18">
        <v>239</v>
      </c>
      <c r="B258" s="30" t="s">
        <v>6</v>
      </c>
      <c r="C258" s="16" t="s">
        <v>423</v>
      </c>
      <c r="D258" s="16" t="s">
        <v>2</v>
      </c>
      <c r="E258" s="16" t="s">
        <v>5</v>
      </c>
      <c r="F258" s="16" t="s">
        <v>92</v>
      </c>
      <c r="G258" s="15">
        <v>44927</v>
      </c>
      <c r="H258" s="15" t="s">
        <v>4</v>
      </c>
      <c r="I258" s="14">
        <v>10560</v>
      </c>
      <c r="J258" s="14">
        <v>0</v>
      </c>
      <c r="K258" s="14">
        <v>0</v>
      </c>
      <c r="L258" s="14">
        <f>+I258*2.87%</f>
        <v>303.072</v>
      </c>
      <c r="M258" s="14">
        <f>I258*7.1%</f>
        <v>749.75999999999988</v>
      </c>
      <c r="N258" s="14">
        <f>I258*1.15%</f>
        <v>121.44</v>
      </c>
      <c r="O258" s="14">
        <f>+I258*3.04%</f>
        <v>321.024</v>
      </c>
      <c r="P258" s="14">
        <f>I258*7.09%</f>
        <v>748.70400000000006</v>
      </c>
      <c r="Q258" s="14">
        <v>0</v>
      </c>
      <c r="R258" s="14">
        <f>L258+M258+N258+O258+P258</f>
        <v>2244</v>
      </c>
      <c r="S258" s="14">
        <v>0</v>
      </c>
      <c r="T258" s="14">
        <f>+L258+O258+Q258+S258+J258+K258</f>
        <v>624.096</v>
      </c>
      <c r="U258" s="14">
        <f>+P258+N258+M258</f>
        <v>1619.904</v>
      </c>
      <c r="V258" s="14">
        <f>+I258-T258</f>
        <v>9935.9040000000005</v>
      </c>
      <c r="W258" s="9"/>
      <c r="X258"/>
      <c r="Y258"/>
      <c r="Z258"/>
      <c r="AA258" s="8"/>
      <c r="AB258"/>
      <c r="AC258" s="8"/>
      <c r="AD258"/>
      <c r="AE258"/>
      <c r="AF258"/>
      <c r="AG258"/>
      <c r="AH258"/>
      <c r="AI258" s="8"/>
    </row>
    <row r="259" spans="1:35" s="7" customFormat="1" ht="15" x14ac:dyDescent="0.25">
      <c r="A259" s="18">
        <v>240</v>
      </c>
      <c r="B259" s="30" t="s">
        <v>6</v>
      </c>
      <c r="C259" s="16" t="s">
        <v>422</v>
      </c>
      <c r="D259" s="16" t="s">
        <v>2</v>
      </c>
      <c r="E259" s="16" t="s">
        <v>5</v>
      </c>
      <c r="F259" s="16" t="s">
        <v>92</v>
      </c>
      <c r="G259" s="15">
        <v>44927</v>
      </c>
      <c r="H259" s="15" t="s">
        <v>4</v>
      </c>
      <c r="I259" s="14">
        <v>2320</v>
      </c>
      <c r="J259" s="14">
        <v>0</v>
      </c>
      <c r="K259" s="14">
        <v>0</v>
      </c>
      <c r="L259" s="14">
        <f>+I259*2.87%</f>
        <v>66.584000000000003</v>
      </c>
      <c r="M259" s="14">
        <f>I259*7.1%</f>
        <v>164.72</v>
      </c>
      <c r="N259" s="14">
        <f>I259*1.15%</f>
        <v>26.68</v>
      </c>
      <c r="O259" s="14">
        <f>+I259*3.04%</f>
        <v>70.528000000000006</v>
      </c>
      <c r="P259" s="14">
        <f>I259*7.09%</f>
        <v>164.488</v>
      </c>
      <c r="Q259" s="14">
        <v>0</v>
      </c>
      <c r="R259" s="14">
        <f>L259+M259+N259+O259+P259</f>
        <v>493</v>
      </c>
      <c r="S259" s="14">
        <v>0</v>
      </c>
      <c r="T259" s="14">
        <f>+L259+O259+Q259+S259+J259+K259</f>
        <v>137.11200000000002</v>
      </c>
      <c r="U259" s="14">
        <f>+P259+N259+M259</f>
        <v>355.88800000000003</v>
      </c>
      <c r="V259" s="14">
        <f>+I259-T259</f>
        <v>2182.8879999999999</v>
      </c>
      <c r="W259" s="9"/>
      <c r="X259"/>
      <c r="Y259"/>
      <c r="Z259"/>
      <c r="AA259" s="8"/>
      <c r="AB259"/>
      <c r="AC259" s="8"/>
      <c r="AD259"/>
      <c r="AE259"/>
      <c r="AF259"/>
      <c r="AG259"/>
      <c r="AH259"/>
      <c r="AI259" s="8"/>
    </row>
    <row r="260" spans="1:35" s="7" customFormat="1" ht="15" x14ac:dyDescent="0.25">
      <c r="A260" s="18">
        <v>241</v>
      </c>
      <c r="B260" s="30" t="s">
        <v>6</v>
      </c>
      <c r="C260" s="16" t="s">
        <v>421</v>
      </c>
      <c r="D260" s="16" t="s">
        <v>2</v>
      </c>
      <c r="E260" s="16" t="s">
        <v>5</v>
      </c>
      <c r="F260" s="16" t="s">
        <v>92</v>
      </c>
      <c r="G260" s="15">
        <v>44927</v>
      </c>
      <c r="H260" s="15" t="s">
        <v>4</v>
      </c>
      <c r="I260" s="14">
        <v>14080</v>
      </c>
      <c r="J260" s="14">
        <v>0</v>
      </c>
      <c r="K260" s="14">
        <v>0</v>
      </c>
      <c r="L260" s="14">
        <f>+I260*2.87%</f>
        <v>404.096</v>
      </c>
      <c r="M260" s="14">
        <f>I260*7.1%</f>
        <v>999.68</v>
      </c>
      <c r="N260" s="14">
        <f>I260*1.15%</f>
        <v>161.91999999999999</v>
      </c>
      <c r="O260" s="14">
        <f>+I260*3.04%</f>
        <v>428.03199999999998</v>
      </c>
      <c r="P260" s="14">
        <f>I260*7.09%</f>
        <v>998.27200000000005</v>
      </c>
      <c r="Q260" s="14">
        <v>0</v>
      </c>
      <c r="R260" s="14">
        <f>L260+M260+N260+O260+P260</f>
        <v>2992</v>
      </c>
      <c r="S260" s="14">
        <v>0</v>
      </c>
      <c r="T260" s="14">
        <f>+L260+O260+Q260+S260+J260+K260</f>
        <v>832.12799999999993</v>
      </c>
      <c r="U260" s="14">
        <f>+P260+N260+M260</f>
        <v>2159.8719999999998</v>
      </c>
      <c r="V260" s="14">
        <f>+I260-T260</f>
        <v>13247.871999999999</v>
      </c>
      <c r="W260" s="9"/>
      <c r="X260"/>
      <c r="Y260"/>
      <c r="Z260"/>
      <c r="AA260" s="8"/>
      <c r="AB260"/>
      <c r="AC260" s="8"/>
      <c r="AD260"/>
      <c r="AE260"/>
      <c r="AF260"/>
      <c r="AG260"/>
      <c r="AH260"/>
      <c r="AI260" s="8"/>
    </row>
    <row r="261" spans="1:35" s="7" customFormat="1" ht="15" x14ac:dyDescent="0.25">
      <c r="A261" s="18">
        <v>242</v>
      </c>
      <c r="B261" s="30" t="s">
        <v>6</v>
      </c>
      <c r="C261" s="16" t="s">
        <v>420</v>
      </c>
      <c r="D261" s="16" t="s">
        <v>2</v>
      </c>
      <c r="E261" s="16" t="s">
        <v>5</v>
      </c>
      <c r="F261" s="16" t="s">
        <v>92</v>
      </c>
      <c r="G261" s="15">
        <v>44927</v>
      </c>
      <c r="H261" s="15" t="s">
        <v>4</v>
      </c>
      <c r="I261" s="14">
        <v>52800</v>
      </c>
      <c r="J261" s="14">
        <v>2249.1799999999998</v>
      </c>
      <c r="K261" s="14">
        <v>0</v>
      </c>
      <c r="L261" s="14">
        <f>+I261*2.87%</f>
        <v>1515.36</v>
      </c>
      <c r="M261" s="14">
        <f>I261*7.1%</f>
        <v>3748.7999999999997</v>
      </c>
      <c r="N261" s="14">
        <f>I261*1.15%</f>
        <v>607.20000000000005</v>
      </c>
      <c r="O261" s="14">
        <f>+I261*3.04%</f>
        <v>1605.12</v>
      </c>
      <c r="P261" s="14">
        <f>I261*7.09%</f>
        <v>3743.5200000000004</v>
      </c>
      <c r="Q261" s="14">
        <v>0</v>
      </c>
      <c r="R261" s="14">
        <f>L261+M261+N261+O261+P261</f>
        <v>11220</v>
      </c>
      <c r="S261" s="14">
        <v>0</v>
      </c>
      <c r="T261" s="14">
        <f>+L261+O261+Q261+S261+J261+K261</f>
        <v>5369.66</v>
      </c>
      <c r="U261" s="14">
        <f>+P261+N261+M261</f>
        <v>8099.52</v>
      </c>
      <c r="V261" s="14">
        <f>+I261-T261</f>
        <v>47430.34</v>
      </c>
      <c r="W261" s="9"/>
      <c r="X261"/>
      <c r="Y261"/>
      <c r="Z261"/>
      <c r="AA261" s="8"/>
      <c r="AB261"/>
      <c r="AC261" s="8"/>
      <c r="AD261" s="8"/>
      <c r="AE261" s="8"/>
      <c r="AF261" s="8"/>
      <c r="AG261"/>
      <c r="AH261" s="8"/>
      <c r="AI261" s="8"/>
    </row>
    <row r="262" spans="1:35" s="7" customFormat="1" ht="15" x14ac:dyDescent="0.25">
      <c r="A262" s="18">
        <v>243</v>
      </c>
      <c r="B262" s="30" t="s">
        <v>6</v>
      </c>
      <c r="C262" s="16" t="s">
        <v>419</v>
      </c>
      <c r="D262" s="16" t="s">
        <v>2</v>
      </c>
      <c r="E262" s="16" t="s">
        <v>5</v>
      </c>
      <c r="F262" s="16" t="s">
        <v>92</v>
      </c>
      <c r="G262" s="15">
        <v>44927</v>
      </c>
      <c r="H262" s="15" t="s">
        <v>4</v>
      </c>
      <c r="I262" s="14">
        <v>52800</v>
      </c>
      <c r="J262" s="14">
        <v>2249.1799999999998</v>
      </c>
      <c r="K262" s="14">
        <v>0</v>
      </c>
      <c r="L262" s="14">
        <f>+I262*2.87%</f>
        <v>1515.36</v>
      </c>
      <c r="M262" s="14">
        <f>I262*7.1%</f>
        <v>3748.7999999999997</v>
      </c>
      <c r="N262" s="14">
        <f>I262*1.15%</f>
        <v>607.20000000000005</v>
      </c>
      <c r="O262" s="14">
        <f>+I262*3.04%</f>
        <v>1605.12</v>
      </c>
      <c r="P262" s="14">
        <f>I262*7.09%</f>
        <v>3743.5200000000004</v>
      </c>
      <c r="Q262" s="14">
        <v>0</v>
      </c>
      <c r="R262" s="14">
        <f>L262+M262+N262+O262+P262</f>
        <v>11220</v>
      </c>
      <c r="S262" s="14">
        <v>0</v>
      </c>
      <c r="T262" s="14">
        <f>+L262+O262+Q262+S262+J262+K262</f>
        <v>5369.66</v>
      </c>
      <c r="U262" s="14">
        <f>+P262+N262+M262</f>
        <v>8099.52</v>
      </c>
      <c r="V262" s="14">
        <f>+I262-T262</f>
        <v>47430.34</v>
      </c>
      <c r="W262" s="9"/>
      <c r="X262"/>
      <c r="Y262"/>
      <c r="Z262"/>
      <c r="AA262" s="8"/>
      <c r="AB262"/>
      <c r="AC262" s="8"/>
      <c r="AD262" s="8"/>
      <c r="AE262" s="8"/>
      <c r="AF262" s="8"/>
      <c r="AG262"/>
      <c r="AH262" s="8"/>
      <c r="AI262" s="8"/>
    </row>
    <row r="263" spans="1:35" s="7" customFormat="1" ht="15" x14ac:dyDescent="0.25">
      <c r="A263" s="18">
        <v>244</v>
      </c>
      <c r="B263" s="30" t="s">
        <v>6</v>
      </c>
      <c r="C263" s="16" t="s">
        <v>418</v>
      </c>
      <c r="D263" s="16" t="s">
        <v>2</v>
      </c>
      <c r="E263" s="16" t="s">
        <v>5</v>
      </c>
      <c r="F263" s="16" t="s">
        <v>87</v>
      </c>
      <c r="G263" s="15">
        <v>44927</v>
      </c>
      <c r="H263" s="15" t="s">
        <v>4</v>
      </c>
      <c r="I263" s="14">
        <v>76560</v>
      </c>
      <c r="J263" s="14">
        <v>6602.94</v>
      </c>
      <c r="K263" s="14">
        <v>0</v>
      </c>
      <c r="L263" s="14">
        <f>+I263*2.87%</f>
        <v>2197.2719999999999</v>
      </c>
      <c r="M263" s="14">
        <f>I263*7.1%</f>
        <v>5435.7599999999993</v>
      </c>
      <c r="N263" s="14">
        <f>I263*1.15%</f>
        <v>880.43999999999994</v>
      </c>
      <c r="O263" s="14">
        <f>+I263*3.04%</f>
        <v>2327.424</v>
      </c>
      <c r="P263" s="14">
        <f>I263*7.09%</f>
        <v>5428.1040000000003</v>
      </c>
      <c r="Q263" s="14">
        <v>0</v>
      </c>
      <c r="R263" s="14">
        <f>L263+M263+N263+O263+P263</f>
        <v>16269</v>
      </c>
      <c r="S263" s="14">
        <v>0</v>
      </c>
      <c r="T263" s="14">
        <f>+L263+O263+Q263+S263+J263+K263</f>
        <v>11127.635999999999</v>
      </c>
      <c r="U263" s="14">
        <f>+P263+N263+M263</f>
        <v>11744.304</v>
      </c>
      <c r="V263" s="14">
        <f>+I263-T263</f>
        <v>65432.364000000001</v>
      </c>
      <c r="W263" s="9"/>
      <c r="X263"/>
      <c r="Y263"/>
      <c r="Z263"/>
      <c r="AA263" s="8"/>
      <c r="AB263"/>
      <c r="AC263" s="8"/>
      <c r="AD263" s="8"/>
      <c r="AE263" s="8"/>
      <c r="AF263" s="8"/>
      <c r="AG263"/>
      <c r="AH263" s="8"/>
      <c r="AI263" s="8"/>
    </row>
    <row r="264" spans="1:35" s="7" customFormat="1" ht="15" x14ac:dyDescent="0.25">
      <c r="A264" s="18">
        <v>245</v>
      </c>
      <c r="B264" s="30" t="s">
        <v>6</v>
      </c>
      <c r="C264" s="16" t="s">
        <v>417</v>
      </c>
      <c r="D264" s="16" t="s">
        <v>2</v>
      </c>
      <c r="E264" s="16" t="s">
        <v>5</v>
      </c>
      <c r="F264" s="16" t="s">
        <v>92</v>
      </c>
      <c r="G264" s="15">
        <v>44927</v>
      </c>
      <c r="H264" s="15" t="s">
        <v>4</v>
      </c>
      <c r="I264" s="14">
        <v>55680</v>
      </c>
      <c r="J264" s="14">
        <v>2673.74</v>
      </c>
      <c r="K264" s="14">
        <v>0</v>
      </c>
      <c r="L264" s="14">
        <f>+I264*2.87%</f>
        <v>1598.0160000000001</v>
      </c>
      <c r="M264" s="14">
        <f>I264*7.1%</f>
        <v>3953.2799999999997</v>
      </c>
      <c r="N264" s="14">
        <f>I264*1.15%</f>
        <v>640.31999999999994</v>
      </c>
      <c r="O264" s="14">
        <f>+I264*3.04%</f>
        <v>1692.672</v>
      </c>
      <c r="P264" s="14">
        <f>I264*7.09%</f>
        <v>3947.7120000000004</v>
      </c>
      <c r="Q264" s="14">
        <v>0</v>
      </c>
      <c r="R264" s="14">
        <f>L264+M264+N264+O264+P264</f>
        <v>11832</v>
      </c>
      <c r="S264" s="14">
        <v>0</v>
      </c>
      <c r="T264" s="14">
        <f>+L264+O264+Q264+S264+J264+K264</f>
        <v>5964.4279999999999</v>
      </c>
      <c r="U264" s="14">
        <f>+P264+N264+M264</f>
        <v>8541.3119999999999</v>
      </c>
      <c r="V264" s="14">
        <f>+I264-T264</f>
        <v>49715.572</v>
      </c>
      <c r="W264" s="9"/>
      <c r="X264"/>
      <c r="Y264"/>
      <c r="Z264"/>
      <c r="AA264" s="8"/>
      <c r="AB264"/>
      <c r="AC264" s="8"/>
      <c r="AD264" s="8"/>
      <c r="AE264" s="8"/>
      <c r="AF264" s="8"/>
      <c r="AG264"/>
      <c r="AH264" s="8"/>
      <c r="AI264" s="8"/>
    </row>
    <row r="265" spans="1:35" s="7" customFormat="1" ht="15" x14ac:dyDescent="0.25">
      <c r="A265" s="18">
        <v>246</v>
      </c>
      <c r="B265" s="30" t="s">
        <v>6</v>
      </c>
      <c r="C265" s="16" t="s">
        <v>416</v>
      </c>
      <c r="D265" s="16" t="s">
        <v>2</v>
      </c>
      <c r="E265" s="16" t="s">
        <v>5</v>
      </c>
      <c r="F265" s="16" t="s">
        <v>87</v>
      </c>
      <c r="G265" s="15">
        <v>44927</v>
      </c>
      <c r="H265" s="15" t="s">
        <v>4</v>
      </c>
      <c r="I265" s="14">
        <v>16240</v>
      </c>
      <c r="J265" s="14">
        <v>0</v>
      </c>
      <c r="K265" s="14">
        <v>0</v>
      </c>
      <c r="L265" s="14">
        <f>+I265*2.87%</f>
        <v>466.08800000000002</v>
      </c>
      <c r="M265" s="14">
        <f>I265*7.1%</f>
        <v>1153.04</v>
      </c>
      <c r="N265" s="14">
        <f>I265*1.15%</f>
        <v>186.76</v>
      </c>
      <c r="O265" s="14">
        <f>+I265*3.04%</f>
        <v>493.69600000000003</v>
      </c>
      <c r="P265" s="14">
        <f>I265*7.09%</f>
        <v>1151.4160000000002</v>
      </c>
      <c r="Q265" s="14">
        <v>0</v>
      </c>
      <c r="R265" s="14">
        <f>L265+M265+N265+O265+P265</f>
        <v>3451</v>
      </c>
      <c r="S265" s="14">
        <v>0</v>
      </c>
      <c r="T265" s="14">
        <f>+L265+O265+Q265+S265+J265+K265</f>
        <v>959.78400000000011</v>
      </c>
      <c r="U265" s="14">
        <f>+P265+N265+M265</f>
        <v>2491.2160000000003</v>
      </c>
      <c r="V265" s="14">
        <f>+I265-T265</f>
        <v>15280.216</v>
      </c>
      <c r="W265" s="9"/>
      <c r="X265"/>
      <c r="Y265"/>
      <c r="Z265"/>
      <c r="AA265" s="8"/>
      <c r="AB265"/>
      <c r="AC265" s="8"/>
      <c r="AD265"/>
      <c r="AE265"/>
      <c r="AF265"/>
      <c r="AG265"/>
      <c r="AH265"/>
      <c r="AI265" s="8"/>
    </row>
    <row r="266" spans="1:35" s="7" customFormat="1" ht="15" x14ac:dyDescent="0.25">
      <c r="A266" s="18">
        <v>247</v>
      </c>
      <c r="B266" s="30" t="s">
        <v>6</v>
      </c>
      <c r="C266" s="16" t="s">
        <v>415</v>
      </c>
      <c r="D266" s="16" t="s">
        <v>2</v>
      </c>
      <c r="E266" s="16" t="s">
        <v>5</v>
      </c>
      <c r="F266" s="16" t="s">
        <v>92</v>
      </c>
      <c r="G266" s="15">
        <v>44927</v>
      </c>
      <c r="H266" s="15" t="s">
        <v>4</v>
      </c>
      <c r="I266" s="14">
        <v>99760</v>
      </c>
      <c r="J266" s="14">
        <v>12048.92</v>
      </c>
      <c r="K266" s="14">
        <v>0</v>
      </c>
      <c r="L266" s="14">
        <f>+I266*2.87%</f>
        <v>2863.1120000000001</v>
      </c>
      <c r="M266" s="14">
        <f>I266*7.1%</f>
        <v>7082.9599999999991</v>
      </c>
      <c r="N266" s="14">
        <f>I266*1.15%</f>
        <v>1147.24</v>
      </c>
      <c r="O266" s="14">
        <f>+I266*3.04%</f>
        <v>3032.7040000000002</v>
      </c>
      <c r="P266" s="14">
        <f>I266*7.09%</f>
        <v>7072.9840000000004</v>
      </c>
      <c r="Q266" s="14">
        <v>0</v>
      </c>
      <c r="R266" s="14">
        <f>L266+M266+N266+O266+P266</f>
        <v>21199</v>
      </c>
      <c r="S266" s="14">
        <v>0</v>
      </c>
      <c r="T266" s="14">
        <f>+L266+O266+Q266+S266+J266+K266</f>
        <v>17944.736000000001</v>
      </c>
      <c r="U266" s="14">
        <f>+P266+N266+M266</f>
        <v>15303.183999999999</v>
      </c>
      <c r="V266" s="14">
        <f>+I266-T266</f>
        <v>81815.263999999996</v>
      </c>
      <c r="W266" s="9"/>
      <c r="X266"/>
      <c r="Y266"/>
      <c r="Z266"/>
      <c r="AA266" s="8"/>
      <c r="AB266"/>
      <c r="AC266" s="8"/>
      <c r="AD266" s="8"/>
      <c r="AE266" s="8"/>
      <c r="AF266" s="8"/>
      <c r="AG266"/>
      <c r="AH266" s="8"/>
      <c r="AI266" s="8"/>
    </row>
    <row r="267" spans="1:35" s="7" customFormat="1" ht="15" x14ac:dyDescent="0.25">
      <c r="A267" s="18">
        <v>248</v>
      </c>
      <c r="B267" s="30" t="s">
        <v>6</v>
      </c>
      <c r="C267" s="16" t="s">
        <v>414</v>
      </c>
      <c r="D267" s="16" t="s">
        <v>2</v>
      </c>
      <c r="E267" s="16" t="s">
        <v>5</v>
      </c>
      <c r="F267" s="16" t="s">
        <v>92</v>
      </c>
      <c r="G267" s="15">
        <v>44927</v>
      </c>
      <c r="H267" s="15" t="s">
        <v>4</v>
      </c>
      <c r="I267" s="14">
        <v>34800</v>
      </c>
      <c r="J267" s="14">
        <v>0</v>
      </c>
      <c r="K267" s="14">
        <v>0</v>
      </c>
      <c r="L267" s="14">
        <f>+I267*2.87%</f>
        <v>998.76</v>
      </c>
      <c r="M267" s="14">
        <f>I267*7.1%</f>
        <v>2470.7999999999997</v>
      </c>
      <c r="N267" s="14">
        <f>I267*1.15%</f>
        <v>400.2</v>
      </c>
      <c r="O267" s="14">
        <f>+I267*3.04%</f>
        <v>1057.92</v>
      </c>
      <c r="P267" s="14">
        <f>I267*7.09%</f>
        <v>2467.3200000000002</v>
      </c>
      <c r="Q267" s="14">
        <v>0</v>
      </c>
      <c r="R267" s="14">
        <f>L267+M267+N267+O267+P267</f>
        <v>7395</v>
      </c>
      <c r="S267" s="14">
        <v>0</v>
      </c>
      <c r="T267" s="14">
        <f>+L267+O267+Q267+S267+J267+K267</f>
        <v>2056.6800000000003</v>
      </c>
      <c r="U267" s="14">
        <f>+P267+N267+M267</f>
        <v>5338.32</v>
      </c>
      <c r="V267" s="14">
        <f>+I267-T267</f>
        <v>32743.32</v>
      </c>
      <c r="W267" s="9"/>
      <c r="X267"/>
      <c r="Y267"/>
      <c r="Z267"/>
      <c r="AA267" s="8"/>
      <c r="AB267"/>
      <c r="AC267" s="8"/>
      <c r="AD267"/>
      <c r="AE267"/>
      <c r="AF267" s="8"/>
      <c r="AG267"/>
      <c r="AH267" s="8"/>
      <c r="AI267" s="8"/>
    </row>
    <row r="268" spans="1:35" s="7" customFormat="1" ht="15" x14ac:dyDescent="0.25">
      <c r="A268" s="18">
        <v>249</v>
      </c>
      <c r="B268" s="30" t="s">
        <v>6</v>
      </c>
      <c r="C268" s="16" t="s">
        <v>413</v>
      </c>
      <c r="D268" s="16" t="s">
        <v>2</v>
      </c>
      <c r="E268" s="16" t="s">
        <v>5</v>
      </c>
      <c r="F268" s="16" t="s">
        <v>92</v>
      </c>
      <c r="G268" s="15">
        <v>44927</v>
      </c>
      <c r="H268" s="15" t="s">
        <v>4</v>
      </c>
      <c r="I268" s="14">
        <v>6960</v>
      </c>
      <c r="J268" s="14">
        <v>0</v>
      </c>
      <c r="K268" s="14">
        <v>0</v>
      </c>
      <c r="L268" s="14">
        <f>+I268*2.87%</f>
        <v>199.75200000000001</v>
      </c>
      <c r="M268" s="14">
        <f>I268*7.1%</f>
        <v>494.15999999999997</v>
      </c>
      <c r="N268" s="14">
        <f>I268*1.15%</f>
        <v>80.039999999999992</v>
      </c>
      <c r="O268" s="14">
        <f>+I268*3.04%</f>
        <v>211.584</v>
      </c>
      <c r="P268" s="14">
        <f>I268*7.09%</f>
        <v>493.46400000000006</v>
      </c>
      <c r="Q268" s="14">
        <v>0</v>
      </c>
      <c r="R268" s="14">
        <f>L268+M268+N268+O268+P268</f>
        <v>1479</v>
      </c>
      <c r="S268" s="14">
        <v>0</v>
      </c>
      <c r="T268" s="14">
        <f>+L268+O268+Q268+S268+J268+K268</f>
        <v>411.33600000000001</v>
      </c>
      <c r="U268" s="14">
        <f>+P268+N268+M268</f>
        <v>1067.664</v>
      </c>
      <c r="V268" s="14">
        <f>+I268-T268</f>
        <v>6548.6639999999998</v>
      </c>
      <c r="W268" s="9"/>
      <c r="X268"/>
      <c r="Y268"/>
      <c r="Z268"/>
      <c r="AA268" s="8"/>
      <c r="AB268"/>
      <c r="AC268" s="8"/>
      <c r="AD268"/>
      <c r="AE268"/>
      <c r="AF268"/>
      <c r="AG268"/>
      <c r="AH268"/>
      <c r="AI268" s="8"/>
    </row>
    <row r="269" spans="1:35" s="7" customFormat="1" ht="15" x14ac:dyDescent="0.25">
      <c r="A269" s="18">
        <v>250</v>
      </c>
      <c r="B269" s="30" t="s">
        <v>6</v>
      </c>
      <c r="C269" s="16" t="s">
        <v>412</v>
      </c>
      <c r="D269" s="16" t="s">
        <v>2</v>
      </c>
      <c r="E269" s="16" t="s">
        <v>5</v>
      </c>
      <c r="F269" s="16" t="s">
        <v>92</v>
      </c>
      <c r="G269" s="15">
        <v>44927</v>
      </c>
      <c r="H269" s="15" t="s">
        <v>4</v>
      </c>
      <c r="I269" s="14">
        <v>6960</v>
      </c>
      <c r="J269" s="14">
        <v>0</v>
      </c>
      <c r="K269" s="14">
        <v>0</v>
      </c>
      <c r="L269" s="14">
        <f>+I269*2.87%</f>
        <v>199.75200000000001</v>
      </c>
      <c r="M269" s="14">
        <f>I269*7.1%</f>
        <v>494.15999999999997</v>
      </c>
      <c r="N269" s="14">
        <f>I269*1.15%</f>
        <v>80.039999999999992</v>
      </c>
      <c r="O269" s="14">
        <f>+I269*3.04%</f>
        <v>211.584</v>
      </c>
      <c r="P269" s="14">
        <f>I269*7.09%</f>
        <v>493.46400000000006</v>
      </c>
      <c r="Q269" s="14">
        <v>0</v>
      </c>
      <c r="R269" s="14">
        <f>L269+M269+N269+O269+P269</f>
        <v>1479</v>
      </c>
      <c r="S269" s="14">
        <v>0</v>
      </c>
      <c r="T269" s="14">
        <f>+L269+O269+Q269+S269+J269+K269</f>
        <v>411.33600000000001</v>
      </c>
      <c r="U269" s="14">
        <f>+P269+N269+M269</f>
        <v>1067.664</v>
      </c>
      <c r="V269" s="14">
        <f>+I269-T269</f>
        <v>6548.6639999999998</v>
      </c>
      <c r="W269" s="9"/>
      <c r="X269"/>
      <c r="Y269"/>
      <c r="Z269"/>
      <c r="AA269" s="8"/>
      <c r="AB269"/>
      <c r="AC269" s="8"/>
      <c r="AD269"/>
      <c r="AE269"/>
      <c r="AF269"/>
      <c r="AG269"/>
      <c r="AH269"/>
      <c r="AI269" s="8"/>
    </row>
    <row r="270" spans="1:35" s="7" customFormat="1" ht="15" x14ac:dyDescent="0.25">
      <c r="A270" s="18">
        <v>251</v>
      </c>
      <c r="B270" s="30" t="s">
        <v>6</v>
      </c>
      <c r="C270" s="16" t="s">
        <v>255</v>
      </c>
      <c r="D270" s="16" t="s">
        <v>2</v>
      </c>
      <c r="E270" s="16" t="s">
        <v>5</v>
      </c>
      <c r="F270" s="16" t="s">
        <v>92</v>
      </c>
      <c r="G270" s="15">
        <v>44927</v>
      </c>
      <c r="H270" s="15" t="s">
        <v>4</v>
      </c>
      <c r="I270" s="14">
        <v>17640</v>
      </c>
      <c r="J270" s="14">
        <v>15850.15</v>
      </c>
      <c r="K270" s="14">
        <v>0</v>
      </c>
      <c r="L270" s="14">
        <f>+I270*2.87%</f>
        <v>506.26799999999997</v>
      </c>
      <c r="M270" s="14">
        <f>I270*7.1%</f>
        <v>1252.4399999999998</v>
      </c>
      <c r="N270" s="14">
        <f>I270*1.15%</f>
        <v>202.85999999999999</v>
      </c>
      <c r="O270" s="14">
        <f>+I270*3.04%</f>
        <v>536.25599999999997</v>
      </c>
      <c r="P270" s="14">
        <f>I270*7.09%</f>
        <v>1250.6760000000002</v>
      </c>
      <c r="Q270" s="14">
        <v>0</v>
      </c>
      <c r="R270" s="14">
        <f>L270+M270+N270+O270+P270</f>
        <v>3748.5</v>
      </c>
      <c r="S270" s="14">
        <v>0</v>
      </c>
      <c r="T270" s="14">
        <f>+L270+O270+Q270+S270+J270+K270</f>
        <v>16892.673999999999</v>
      </c>
      <c r="U270" s="14">
        <f>+P270+N270+M270</f>
        <v>2705.9759999999997</v>
      </c>
      <c r="V270" s="14">
        <f>+I270-T270</f>
        <v>747.32600000000093</v>
      </c>
      <c r="W270" s="9"/>
      <c r="X270"/>
      <c r="Y270"/>
      <c r="Z270"/>
      <c r="AA270" s="8"/>
      <c r="AB270"/>
      <c r="AC270" s="8"/>
      <c r="AD270"/>
      <c r="AE270" s="8"/>
      <c r="AF270"/>
      <c r="AG270"/>
      <c r="AH270" s="8"/>
      <c r="AI270"/>
    </row>
    <row r="271" spans="1:35" s="7" customFormat="1" ht="15" x14ac:dyDescent="0.25">
      <c r="A271" s="18">
        <v>252</v>
      </c>
      <c r="B271" s="30" t="s">
        <v>6</v>
      </c>
      <c r="C271" s="16" t="s">
        <v>411</v>
      </c>
      <c r="D271" s="16" t="s">
        <v>2</v>
      </c>
      <c r="E271" s="16" t="s">
        <v>5</v>
      </c>
      <c r="F271" s="16" t="s">
        <v>92</v>
      </c>
      <c r="G271" s="15">
        <v>44927</v>
      </c>
      <c r="H271" s="15" t="s">
        <v>4</v>
      </c>
      <c r="I271" s="14">
        <v>6960</v>
      </c>
      <c r="J271" s="14">
        <v>0</v>
      </c>
      <c r="K271" s="14">
        <v>0</v>
      </c>
      <c r="L271" s="14">
        <f>+I271*2.87%</f>
        <v>199.75200000000001</v>
      </c>
      <c r="M271" s="14">
        <f>I271*7.1%</f>
        <v>494.15999999999997</v>
      </c>
      <c r="N271" s="14">
        <f>I271*1.15%</f>
        <v>80.039999999999992</v>
      </c>
      <c r="O271" s="14">
        <f>+I271*3.04%</f>
        <v>211.584</v>
      </c>
      <c r="P271" s="14">
        <f>I271*7.09%</f>
        <v>493.46400000000006</v>
      </c>
      <c r="Q271" s="14">
        <v>0</v>
      </c>
      <c r="R271" s="14">
        <f>L271+M271+N271+O271+P271</f>
        <v>1479</v>
      </c>
      <c r="S271" s="14">
        <v>0</v>
      </c>
      <c r="T271" s="14">
        <f>+L271+O271+Q271+S271+J271+K271</f>
        <v>411.33600000000001</v>
      </c>
      <c r="U271" s="14">
        <f>+P271+N271+M271</f>
        <v>1067.664</v>
      </c>
      <c r="V271" s="14">
        <f>+I271-T271</f>
        <v>6548.6639999999998</v>
      </c>
      <c r="W271" s="9"/>
      <c r="X271"/>
      <c r="Y271"/>
      <c r="Z271"/>
      <c r="AA271" s="8"/>
      <c r="AB271"/>
      <c r="AC271" s="8"/>
      <c r="AD271"/>
      <c r="AE271"/>
      <c r="AF271"/>
      <c r="AG271"/>
      <c r="AH271"/>
      <c r="AI271" s="8"/>
    </row>
    <row r="272" spans="1:35" s="7" customFormat="1" ht="15" x14ac:dyDescent="0.25">
      <c r="A272" s="18">
        <v>253</v>
      </c>
      <c r="B272" s="30" t="s">
        <v>6</v>
      </c>
      <c r="C272" s="16" t="s">
        <v>410</v>
      </c>
      <c r="D272" s="16" t="s">
        <v>2</v>
      </c>
      <c r="E272" s="16" t="s">
        <v>5</v>
      </c>
      <c r="F272" s="16" t="s">
        <v>92</v>
      </c>
      <c r="G272" s="15">
        <v>44927</v>
      </c>
      <c r="H272" s="15" t="s">
        <v>4</v>
      </c>
      <c r="I272" s="14">
        <v>6960</v>
      </c>
      <c r="J272" s="14">
        <v>0</v>
      </c>
      <c r="K272" s="14">
        <v>0</v>
      </c>
      <c r="L272" s="14">
        <f>+I272*2.87%</f>
        <v>199.75200000000001</v>
      </c>
      <c r="M272" s="14">
        <f>I272*7.1%</f>
        <v>494.15999999999997</v>
      </c>
      <c r="N272" s="14">
        <f>I272*1.15%</f>
        <v>80.039999999999992</v>
      </c>
      <c r="O272" s="14">
        <f>+I272*3.04%</f>
        <v>211.584</v>
      </c>
      <c r="P272" s="14">
        <f>I272*7.09%</f>
        <v>493.46400000000006</v>
      </c>
      <c r="Q272" s="14">
        <v>0</v>
      </c>
      <c r="R272" s="14">
        <f>L272+M272+N272+O272+P272</f>
        <v>1479</v>
      </c>
      <c r="S272" s="14">
        <v>0</v>
      </c>
      <c r="T272" s="14">
        <f>+L272+O272+Q272+S272+J272+K272</f>
        <v>411.33600000000001</v>
      </c>
      <c r="U272" s="14">
        <f>+P272+N272+M272</f>
        <v>1067.664</v>
      </c>
      <c r="V272" s="14">
        <f>+I272-T272</f>
        <v>6548.6639999999998</v>
      </c>
      <c r="W272" s="9"/>
      <c r="X272"/>
      <c r="Y272"/>
      <c r="Z272"/>
      <c r="AA272" s="8"/>
      <c r="AB272"/>
      <c r="AC272" s="8"/>
      <c r="AD272"/>
      <c r="AE272"/>
      <c r="AF272"/>
      <c r="AG272"/>
      <c r="AH272"/>
      <c r="AI272" s="8"/>
    </row>
    <row r="273" spans="1:35" s="7" customFormat="1" ht="15" x14ac:dyDescent="0.25">
      <c r="A273" s="18">
        <v>254</v>
      </c>
      <c r="B273" s="30" t="s">
        <v>6</v>
      </c>
      <c r="C273" s="16" t="s">
        <v>409</v>
      </c>
      <c r="D273" s="16" t="s">
        <v>2</v>
      </c>
      <c r="E273" s="16" t="s">
        <v>5</v>
      </c>
      <c r="F273" s="16" t="s">
        <v>87</v>
      </c>
      <c r="G273" s="15">
        <v>44927</v>
      </c>
      <c r="H273" s="15" t="s">
        <v>4</v>
      </c>
      <c r="I273" s="14">
        <v>5280</v>
      </c>
      <c r="J273" s="14">
        <v>0</v>
      </c>
      <c r="K273" s="14">
        <v>0</v>
      </c>
      <c r="L273" s="14">
        <f>+I273*2.87%</f>
        <v>151.536</v>
      </c>
      <c r="M273" s="14">
        <f>I273*7.1%</f>
        <v>374.87999999999994</v>
      </c>
      <c r="N273" s="14">
        <f>I273*1.15%</f>
        <v>60.72</v>
      </c>
      <c r="O273" s="14">
        <f>+I273*3.04%</f>
        <v>160.512</v>
      </c>
      <c r="P273" s="14">
        <f>I273*7.09%</f>
        <v>374.35200000000003</v>
      </c>
      <c r="Q273" s="14">
        <v>0</v>
      </c>
      <c r="R273" s="14">
        <f>L273+M273+N273+O273+P273</f>
        <v>1122</v>
      </c>
      <c r="S273" s="14">
        <v>0</v>
      </c>
      <c r="T273" s="14">
        <f>+L273+O273+Q273+S273+J273+K273</f>
        <v>312.048</v>
      </c>
      <c r="U273" s="14">
        <f>+P273+N273+M273</f>
        <v>809.952</v>
      </c>
      <c r="V273" s="14">
        <f>+I273-T273</f>
        <v>4967.9520000000002</v>
      </c>
      <c r="W273" s="9"/>
      <c r="X273"/>
      <c r="Y273"/>
      <c r="Z273"/>
      <c r="AA273" s="8"/>
      <c r="AB273"/>
      <c r="AC273" s="8"/>
      <c r="AD273"/>
      <c r="AE273"/>
      <c r="AF273"/>
      <c r="AG273"/>
      <c r="AH273"/>
      <c r="AI273" s="8"/>
    </row>
    <row r="274" spans="1:35" s="7" customFormat="1" ht="15" customHeight="1" x14ac:dyDescent="0.2">
      <c r="A274" s="25"/>
      <c r="B274" s="26" t="s">
        <v>408</v>
      </c>
      <c r="C274" s="25"/>
      <c r="D274" s="25"/>
      <c r="E274" s="25"/>
      <c r="F274" s="25"/>
      <c r="G274" s="24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9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</row>
    <row r="275" spans="1:35" s="7" customFormat="1" ht="15" x14ac:dyDescent="0.25">
      <c r="A275" s="18">
        <v>255</v>
      </c>
      <c r="B275" s="17" t="s">
        <v>93</v>
      </c>
      <c r="C275" s="16" t="s">
        <v>407</v>
      </c>
      <c r="D275" s="16" t="s">
        <v>202</v>
      </c>
      <c r="E275" s="16" t="s">
        <v>5</v>
      </c>
      <c r="F275" s="16" t="s">
        <v>87</v>
      </c>
      <c r="G275" s="15">
        <v>44835</v>
      </c>
      <c r="H275" s="15">
        <v>45016</v>
      </c>
      <c r="I275" s="14">
        <v>115000</v>
      </c>
      <c r="J275" s="14">
        <v>15633.74</v>
      </c>
      <c r="K275" s="14">
        <v>0</v>
      </c>
      <c r="L275" s="14">
        <f>+I275*2.87%</f>
        <v>3300.5</v>
      </c>
      <c r="M275" s="14">
        <f>I275*7.1%</f>
        <v>8164.9999999999991</v>
      </c>
      <c r="N275" s="14">
        <f>I275*1.15%</f>
        <v>1322.5</v>
      </c>
      <c r="O275" s="14">
        <f>+I275*3.04%</f>
        <v>3496</v>
      </c>
      <c r="P275" s="14">
        <f>I275*7.09%</f>
        <v>8153.5000000000009</v>
      </c>
      <c r="Q275" s="14">
        <v>0</v>
      </c>
      <c r="R275" s="14">
        <f>L275+M275+N275+O275+P275</f>
        <v>24437.5</v>
      </c>
      <c r="S275" s="14">
        <v>0</v>
      </c>
      <c r="T275" s="14">
        <f>+L275+O275+Q275+S275+J275+K275</f>
        <v>22430.239999999998</v>
      </c>
      <c r="U275" s="14">
        <f>+P275+N275+M275</f>
        <v>17641</v>
      </c>
      <c r="V275" s="14">
        <f>+I275-T275</f>
        <v>92569.760000000009</v>
      </c>
      <c r="W275" s="9"/>
      <c r="X275"/>
      <c r="Y275"/>
      <c r="Z275"/>
      <c r="AA275" s="8"/>
      <c r="AB275"/>
      <c r="AC275" s="8"/>
      <c r="AD275" s="8"/>
      <c r="AE275" s="8"/>
      <c r="AF275" s="8"/>
      <c r="AG275"/>
      <c r="AH275" s="8"/>
      <c r="AI275" s="8"/>
    </row>
    <row r="276" spans="1:35" s="6" customFormat="1" ht="15" x14ac:dyDescent="0.25">
      <c r="A276" s="18">
        <v>256</v>
      </c>
      <c r="B276" s="17" t="s">
        <v>406</v>
      </c>
      <c r="C276" s="16" t="s">
        <v>404</v>
      </c>
      <c r="D276" s="16" t="s">
        <v>405</v>
      </c>
      <c r="E276" s="16" t="s">
        <v>5</v>
      </c>
      <c r="F276" s="16" t="s">
        <v>92</v>
      </c>
      <c r="G276" s="15">
        <v>44927</v>
      </c>
      <c r="H276" s="15">
        <v>45107</v>
      </c>
      <c r="I276" s="14">
        <v>75000</v>
      </c>
      <c r="J276" s="14">
        <v>6309.38</v>
      </c>
      <c r="K276" s="14">
        <v>0</v>
      </c>
      <c r="L276" s="14">
        <f>+I276*2.87%</f>
        <v>2152.5</v>
      </c>
      <c r="M276" s="14">
        <f>I276*7.1%</f>
        <v>5324.9999999999991</v>
      </c>
      <c r="N276" s="14">
        <f>I276*1.15%</f>
        <v>862.5</v>
      </c>
      <c r="O276" s="14">
        <f>+I276*3.04%</f>
        <v>2280</v>
      </c>
      <c r="P276" s="14">
        <f>I276*7.09%</f>
        <v>5317.5</v>
      </c>
      <c r="Q276" s="14">
        <v>0</v>
      </c>
      <c r="R276" s="14">
        <f>L276+M276+N276+O276+P276</f>
        <v>15937.5</v>
      </c>
      <c r="S276" s="14">
        <v>10046</v>
      </c>
      <c r="T276" s="14">
        <f>+L276+O276+Q276+S276+J276+K276</f>
        <v>20787.88</v>
      </c>
      <c r="U276" s="14">
        <f>+P276+N276+M276</f>
        <v>11505</v>
      </c>
      <c r="V276" s="14">
        <f>+I276-T276</f>
        <v>54212.119999999995</v>
      </c>
      <c r="W276" s="9"/>
      <c r="X276"/>
      <c r="Y276"/>
      <c r="Z276"/>
      <c r="AA276" s="8"/>
      <c r="AB276"/>
      <c r="AC276" s="8"/>
      <c r="AD276" s="8"/>
      <c r="AE276" s="8"/>
      <c r="AF276" s="8"/>
      <c r="AG276" s="8"/>
      <c r="AH276" s="8"/>
      <c r="AI276" s="8"/>
    </row>
    <row r="277" spans="1:35" s="6" customFormat="1" ht="15" x14ac:dyDescent="0.25">
      <c r="A277" s="18">
        <v>257</v>
      </c>
      <c r="B277" s="17" t="s">
        <v>272</v>
      </c>
      <c r="C277" s="16" t="s">
        <v>402</v>
      </c>
      <c r="D277" s="16" t="s">
        <v>403</v>
      </c>
      <c r="E277" s="16" t="s">
        <v>5</v>
      </c>
      <c r="F277" s="16" t="s">
        <v>92</v>
      </c>
      <c r="G277" s="15">
        <v>44927</v>
      </c>
      <c r="H277" s="15">
        <v>45107</v>
      </c>
      <c r="I277" s="14">
        <v>45000</v>
      </c>
      <c r="J277" s="14">
        <v>1148.33</v>
      </c>
      <c r="K277" s="14">
        <v>0</v>
      </c>
      <c r="L277" s="14">
        <f>+I277*2.87%</f>
        <v>1291.5</v>
      </c>
      <c r="M277" s="14">
        <f>I277*7.1%</f>
        <v>3194.9999999999995</v>
      </c>
      <c r="N277" s="14">
        <f>I277*1.15%</f>
        <v>517.5</v>
      </c>
      <c r="O277" s="14">
        <f>+I277*3.04%</f>
        <v>1368</v>
      </c>
      <c r="P277" s="14">
        <f>I277*7.09%</f>
        <v>3190.5</v>
      </c>
      <c r="Q277" s="14">
        <v>0</v>
      </c>
      <c r="R277" s="14">
        <f>L277+M277+N277+O277+P277</f>
        <v>9562.5</v>
      </c>
      <c r="S277" s="14">
        <v>4846</v>
      </c>
      <c r="T277" s="14">
        <f>+L277+O277+Q277+S277+J277+K277</f>
        <v>8653.83</v>
      </c>
      <c r="U277" s="14">
        <f>+P277+N277+M277</f>
        <v>6903</v>
      </c>
      <c r="V277" s="14">
        <f>+I277-T277</f>
        <v>36346.17</v>
      </c>
      <c r="W277" s="9"/>
      <c r="X277"/>
      <c r="Y277"/>
      <c r="Z277"/>
      <c r="AA277" s="8"/>
      <c r="AB277"/>
      <c r="AC277" s="8"/>
      <c r="AD277" s="8"/>
      <c r="AE277" s="8"/>
      <c r="AF277" s="8"/>
      <c r="AG277" s="8"/>
      <c r="AH277" s="8"/>
      <c r="AI277" s="8"/>
    </row>
    <row r="278" spans="1:35" s="6" customFormat="1" ht="15" x14ac:dyDescent="0.25">
      <c r="A278" s="18">
        <v>258</v>
      </c>
      <c r="B278" s="17" t="s">
        <v>401</v>
      </c>
      <c r="C278" s="16" t="s">
        <v>399</v>
      </c>
      <c r="D278" s="16" t="s">
        <v>400</v>
      </c>
      <c r="E278" s="16" t="s">
        <v>5</v>
      </c>
      <c r="F278" s="16" t="s">
        <v>87</v>
      </c>
      <c r="G278" s="15">
        <v>44927</v>
      </c>
      <c r="H278" s="15">
        <v>45107</v>
      </c>
      <c r="I278" s="14">
        <v>65000</v>
      </c>
      <c r="J278" s="14">
        <v>4427.58</v>
      </c>
      <c r="K278" s="14">
        <v>0</v>
      </c>
      <c r="L278" s="14">
        <f>+I278*2.87%</f>
        <v>1865.5</v>
      </c>
      <c r="M278" s="14">
        <f>I278*7.1%</f>
        <v>4615</v>
      </c>
      <c r="N278" s="14">
        <f>I278*1.15%</f>
        <v>747.5</v>
      </c>
      <c r="O278" s="14">
        <f>+I278*3.04%</f>
        <v>1976</v>
      </c>
      <c r="P278" s="14">
        <f>I278*7.09%</f>
        <v>4608.5</v>
      </c>
      <c r="Q278" s="14">
        <v>0</v>
      </c>
      <c r="R278" s="14">
        <f>L278+M278+N278+O278+P278</f>
        <v>13812.5</v>
      </c>
      <c r="S278" s="14">
        <v>0</v>
      </c>
      <c r="T278" s="14">
        <f>+L278+O278+Q278+S278+J278+K278</f>
        <v>8269.08</v>
      </c>
      <c r="U278" s="14">
        <f>+P278+N278+M278</f>
        <v>9971</v>
      </c>
      <c r="V278" s="14">
        <f>+I278-T278</f>
        <v>56730.92</v>
      </c>
      <c r="W278" s="9"/>
      <c r="X278"/>
      <c r="Y278"/>
      <c r="Z278"/>
      <c r="AA278" s="8"/>
      <c r="AB278"/>
      <c r="AC278" s="8"/>
      <c r="AD278" s="8"/>
      <c r="AE278" s="8"/>
      <c r="AF278" s="8"/>
      <c r="AG278"/>
      <c r="AH278" s="8"/>
      <c r="AI278" s="8"/>
    </row>
    <row r="279" spans="1:35" s="6" customFormat="1" ht="15" x14ac:dyDescent="0.25">
      <c r="A279" s="18">
        <v>259</v>
      </c>
      <c r="B279" s="17" t="s">
        <v>398</v>
      </c>
      <c r="C279" s="16" t="s">
        <v>397</v>
      </c>
      <c r="D279" s="16" t="s">
        <v>273</v>
      </c>
      <c r="E279" s="16" t="s">
        <v>5</v>
      </c>
      <c r="F279" s="16" t="s">
        <v>92</v>
      </c>
      <c r="G279" s="15">
        <v>44927</v>
      </c>
      <c r="H279" s="15">
        <v>45107</v>
      </c>
      <c r="I279" s="14">
        <v>65000</v>
      </c>
      <c r="J279" s="14">
        <v>4427.58</v>
      </c>
      <c r="K279" s="14">
        <v>0</v>
      </c>
      <c r="L279" s="14">
        <f>+I279*2.87%</f>
        <v>1865.5</v>
      </c>
      <c r="M279" s="14">
        <f>I279*7.1%</f>
        <v>4615</v>
      </c>
      <c r="N279" s="14">
        <f>I279*1.15%</f>
        <v>747.5</v>
      </c>
      <c r="O279" s="14">
        <f>+I279*3.04%</f>
        <v>1976</v>
      </c>
      <c r="P279" s="14">
        <f>I279*7.09%</f>
        <v>4608.5</v>
      </c>
      <c r="Q279" s="14">
        <v>0</v>
      </c>
      <c r="R279" s="14">
        <f>L279+M279+N279+O279+P279</f>
        <v>13812.5</v>
      </c>
      <c r="S279" s="14">
        <v>0</v>
      </c>
      <c r="T279" s="14">
        <f>+L279+O279+Q279+S279+J279+K279</f>
        <v>8269.08</v>
      </c>
      <c r="U279" s="14">
        <f>+P279+N279+M279</f>
        <v>9971</v>
      </c>
      <c r="V279" s="14">
        <f>+I279-T279</f>
        <v>56730.92</v>
      </c>
      <c r="W279" s="9"/>
      <c r="X279"/>
      <c r="Y279"/>
      <c r="Z279"/>
      <c r="AA279" s="8"/>
      <c r="AB279"/>
      <c r="AC279" s="8"/>
      <c r="AD279" s="8"/>
      <c r="AE279" s="8"/>
      <c r="AF279" s="8"/>
      <c r="AG279"/>
      <c r="AH279" s="8"/>
      <c r="AI279" s="8"/>
    </row>
    <row r="280" spans="1:35" s="6" customFormat="1" ht="15" x14ac:dyDescent="0.25">
      <c r="A280" s="18">
        <v>260</v>
      </c>
      <c r="B280" s="17" t="s">
        <v>89</v>
      </c>
      <c r="C280" s="16" t="s">
        <v>396</v>
      </c>
      <c r="D280" s="16" t="s">
        <v>394</v>
      </c>
      <c r="E280" s="16" t="s">
        <v>5</v>
      </c>
      <c r="F280" s="16" t="s">
        <v>92</v>
      </c>
      <c r="G280" s="15">
        <v>44927</v>
      </c>
      <c r="H280" s="15">
        <v>45107</v>
      </c>
      <c r="I280" s="14">
        <v>45000</v>
      </c>
      <c r="J280" s="14">
        <v>1148.33</v>
      </c>
      <c r="K280" s="14">
        <v>0</v>
      </c>
      <c r="L280" s="14">
        <f>+I280*2.87%</f>
        <v>1291.5</v>
      </c>
      <c r="M280" s="14">
        <f>I280*7.1%</f>
        <v>3194.9999999999995</v>
      </c>
      <c r="N280" s="14">
        <f>I280*1.15%</f>
        <v>517.5</v>
      </c>
      <c r="O280" s="14">
        <f>+I280*3.04%</f>
        <v>1368</v>
      </c>
      <c r="P280" s="14">
        <f>I280*7.09%</f>
        <v>3190.5</v>
      </c>
      <c r="Q280" s="14">
        <v>0</v>
      </c>
      <c r="R280" s="14">
        <f>L280+M280+N280+O280+P280</f>
        <v>9562.5</v>
      </c>
      <c r="S280" s="14">
        <v>4096</v>
      </c>
      <c r="T280" s="14">
        <f>+L280+O280+Q280+S280+J280+K280</f>
        <v>7903.83</v>
      </c>
      <c r="U280" s="14">
        <f>+P280+N280+M280</f>
        <v>6903</v>
      </c>
      <c r="V280" s="14">
        <f>+I280-T280</f>
        <v>37096.17</v>
      </c>
      <c r="W280" s="9"/>
      <c r="X280"/>
      <c r="Y280"/>
      <c r="Z280"/>
      <c r="AA280" s="8"/>
      <c r="AB280"/>
      <c r="AC280" s="8"/>
      <c r="AD280" s="8"/>
      <c r="AE280" s="8"/>
      <c r="AF280" s="8"/>
      <c r="AG280" s="8"/>
      <c r="AH280" s="8"/>
      <c r="AI280" s="8"/>
    </row>
    <row r="281" spans="1:35" s="6" customFormat="1" ht="15" x14ac:dyDescent="0.25">
      <c r="A281" s="18">
        <v>261</v>
      </c>
      <c r="B281" s="17" t="s">
        <v>89</v>
      </c>
      <c r="C281" s="16" t="s">
        <v>395</v>
      </c>
      <c r="D281" s="16" t="s">
        <v>394</v>
      </c>
      <c r="E281" s="16" t="s">
        <v>5</v>
      </c>
      <c r="F281" s="16" t="s">
        <v>87</v>
      </c>
      <c r="G281" s="15">
        <v>45170</v>
      </c>
      <c r="H281" s="15">
        <v>44985</v>
      </c>
      <c r="I281" s="14">
        <v>45000</v>
      </c>
      <c r="J281" s="14">
        <v>1148.33</v>
      </c>
      <c r="K281" s="14">
        <v>0</v>
      </c>
      <c r="L281" s="14">
        <f>+I281*2.87%</f>
        <v>1291.5</v>
      </c>
      <c r="M281" s="14">
        <f>I281*7.1%</f>
        <v>3194.9999999999995</v>
      </c>
      <c r="N281" s="14">
        <f>I281*1.15%</f>
        <v>517.5</v>
      </c>
      <c r="O281" s="14">
        <f>+I281*3.04%</f>
        <v>1368</v>
      </c>
      <c r="P281" s="14">
        <f>I281*7.09%</f>
        <v>3190.5</v>
      </c>
      <c r="Q281" s="14">
        <v>0</v>
      </c>
      <c r="R281" s="14">
        <f>L281+M281+N281+O281+P281</f>
        <v>9562.5</v>
      </c>
      <c r="S281" s="14">
        <v>0</v>
      </c>
      <c r="T281" s="14">
        <f>+L281+O281+Q281+S281+J281+K281</f>
        <v>3807.83</v>
      </c>
      <c r="U281" s="14">
        <f>+P281+N281+M281</f>
        <v>6903</v>
      </c>
      <c r="V281" s="14">
        <f>+I281-T281</f>
        <v>41192.17</v>
      </c>
      <c r="W281" s="9"/>
      <c r="X281"/>
      <c r="Y281"/>
      <c r="Z281"/>
      <c r="AA281" s="8"/>
      <c r="AB281"/>
      <c r="AC281" s="8"/>
      <c r="AD281" s="8"/>
      <c r="AE281" s="8"/>
      <c r="AF281" s="8"/>
      <c r="AG281"/>
      <c r="AH281" s="8"/>
      <c r="AI281" s="8"/>
    </row>
    <row r="282" spans="1:35" s="6" customFormat="1" ht="15" x14ac:dyDescent="0.25">
      <c r="A282" s="18">
        <v>262</v>
      </c>
      <c r="B282" s="17" t="s">
        <v>89</v>
      </c>
      <c r="C282" s="16" t="s">
        <v>393</v>
      </c>
      <c r="D282" s="16" t="s">
        <v>394</v>
      </c>
      <c r="E282" s="16" t="s">
        <v>5</v>
      </c>
      <c r="F282" s="16" t="s">
        <v>87</v>
      </c>
      <c r="G282" s="15">
        <v>44805</v>
      </c>
      <c r="H282" s="15">
        <v>44985</v>
      </c>
      <c r="I282" s="14">
        <v>45000</v>
      </c>
      <c r="J282" s="14">
        <v>1148.33</v>
      </c>
      <c r="K282" s="14">
        <v>0</v>
      </c>
      <c r="L282" s="14">
        <f>+I282*2.87%</f>
        <v>1291.5</v>
      </c>
      <c r="M282" s="14">
        <f>I282*7.1%</f>
        <v>3194.9999999999995</v>
      </c>
      <c r="N282" s="14">
        <f>I282*1.15%</f>
        <v>517.5</v>
      </c>
      <c r="O282" s="14">
        <f>+I282*3.04%</f>
        <v>1368</v>
      </c>
      <c r="P282" s="14">
        <f>I282*7.09%</f>
        <v>3190.5</v>
      </c>
      <c r="Q282" s="14">
        <v>0</v>
      </c>
      <c r="R282" s="14">
        <f>L282+M282+N282+O282+P282</f>
        <v>9562.5</v>
      </c>
      <c r="S282" s="14">
        <v>0</v>
      </c>
      <c r="T282" s="14">
        <f>+L282+O282+Q282+S282+J282+K282</f>
        <v>3807.83</v>
      </c>
      <c r="U282" s="14">
        <f>+P282+N282+M282</f>
        <v>6903</v>
      </c>
      <c r="V282" s="14">
        <f>+I282-T282</f>
        <v>41192.17</v>
      </c>
      <c r="W282" s="9"/>
      <c r="X282"/>
      <c r="Y282"/>
      <c r="Z282"/>
      <c r="AA282" s="8"/>
      <c r="AB282"/>
      <c r="AC282" s="8"/>
      <c r="AD282" s="8"/>
      <c r="AE282" s="8"/>
      <c r="AF282" s="8"/>
      <c r="AG282"/>
      <c r="AH282" s="8"/>
      <c r="AI282" s="8"/>
    </row>
    <row r="283" spans="1:35" s="6" customFormat="1" ht="15" x14ac:dyDescent="0.25">
      <c r="A283" s="18">
        <v>263</v>
      </c>
      <c r="B283" s="17" t="s">
        <v>6</v>
      </c>
      <c r="C283" s="16" t="s">
        <v>392</v>
      </c>
      <c r="D283" s="16" t="s">
        <v>2</v>
      </c>
      <c r="E283" s="16" t="s">
        <v>5</v>
      </c>
      <c r="F283" s="16" t="s">
        <v>92</v>
      </c>
      <c r="G283" s="15">
        <v>44927</v>
      </c>
      <c r="H283" s="15" t="s">
        <v>4</v>
      </c>
      <c r="I283" s="14">
        <v>24000</v>
      </c>
      <c r="J283" s="14">
        <v>0</v>
      </c>
      <c r="K283" s="14">
        <v>0</v>
      </c>
      <c r="L283" s="14">
        <f>+I283*2.87%</f>
        <v>688.8</v>
      </c>
      <c r="M283" s="14">
        <f>I283*7.1%</f>
        <v>1703.9999999999998</v>
      </c>
      <c r="N283" s="14">
        <f>I283*1.15%</f>
        <v>276</v>
      </c>
      <c r="O283" s="14">
        <f>+I283*3.04%</f>
        <v>729.6</v>
      </c>
      <c r="P283" s="14">
        <f>I283*7.09%</f>
        <v>1701.6000000000001</v>
      </c>
      <c r="Q283" s="14">
        <v>0</v>
      </c>
      <c r="R283" s="14">
        <f>L283+M283+N283+O283+P283</f>
        <v>5100</v>
      </c>
      <c r="S283" s="14">
        <v>0</v>
      </c>
      <c r="T283" s="14">
        <f>+L283+O283+Q283+S283+J283+K283</f>
        <v>1418.4</v>
      </c>
      <c r="U283" s="14">
        <f>+P283+N283+M283</f>
        <v>3681.6</v>
      </c>
      <c r="V283" s="14">
        <f>+I283-T283</f>
        <v>22581.599999999999</v>
      </c>
      <c r="W283" s="9"/>
      <c r="X283"/>
      <c r="Y283"/>
      <c r="Z283"/>
      <c r="AA283" s="8"/>
      <c r="AB283"/>
      <c r="AC283" s="8"/>
      <c r="AD283"/>
      <c r="AE283"/>
      <c r="AF283"/>
      <c r="AG283"/>
      <c r="AH283" s="8"/>
      <c r="AI283" s="8"/>
    </row>
    <row r="284" spans="1:35" s="6" customFormat="1" ht="15" x14ac:dyDescent="0.25">
      <c r="A284" s="18">
        <v>264</v>
      </c>
      <c r="B284" s="17" t="s">
        <v>6</v>
      </c>
      <c r="C284" s="16" t="s">
        <v>391</v>
      </c>
      <c r="D284" s="16" t="s">
        <v>2</v>
      </c>
      <c r="E284" s="16" t="s">
        <v>5</v>
      </c>
      <c r="F284" s="16" t="s">
        <v>92</v>
      </c>
      <c r="G284" s="15">
        <v>44927</v>
      </c>
      <c r="H284" s="15" t="s">
        <v>4</v>
      </c>
      <c r="I284" s="14">
        <v>16240</v>
      </c>
      <c r="J284" s="14">
        <v>0</v>
      </c>
      <c r="K284" s="14">
        <v>0</v>
      </c>
      <c r="L284" s="14">
        <f>+I284*2.87%</f>
        <v>466.08800000000002</v>
      </c>
      <c r="M284" s="14">
        <f>I284*7.1%</f>
        <v>1153.04</v>
      </c>
      <c r="N284" s="14">
        <f>I284*1.15%</f>
        <v>186.76</v>
      </c>
      <c r="O284" s="14">
        <f>+I284*3.04%</f>
        <v>493.69600000000003</v>
      </c>
      <c r="P284" s="14">
        <f>I284*7.09%</f>
        <v>1151.4160000000002</v>
      </c>
      <c r="Q284" s="14">
        <v>0</v>
      </c>
      <c r="R284" s="14">
        <f>L284+M284+N284+O284+P284</f>
        <v>3451</v>
      </c>
      <c r="S284" s="14">
        <v>0</v>
      </c>
      <c r="T284" s="14">
        <f>+L284+O284+Q284+S284+J284+K284</f>
        <v>959.78400000000011</v>
      </c>
      <c r="U284" s="14">
        <f>+P284+N284+M284</f>
        <v>2491.2160000000003</v>
      </c>
      <c r="V284" s="14">
        <f>+I284-T284</f>
        <v>15280.216</v>
      </c>
      <c r="W284" s="9"/>
      <c r="X284"/>
      <c r="Y284"/>
      <c r="Z284"/>
      <c r="AA284" s="8"/>
      <c r="AB284"/>
      <c r="AC284" s="8"/>
      <c r="AD284"/>
      <c r="AE284"/>
      <c r="AF284"/>
      <c r="AG284"/>
      <c r="AH284"/>
      <c r="AI284" s="8"/>
    </row>
    <row r="285" spans="1:35" s="6" customFormat="1" ht="15" x14ac:dyDescent="0.25">
      <c r="A285" s="18">
        <v>265</v>
      </c>
      <c r="B285" s="17" t="s">
        <v>6</v>
      </c>
      <c r="C285" s="16" t="s">
        <v>390</v>
      </c>
      <c r="D285" s="16" t="s">
        <v>2</v>
      </c>
      <c r="E285" s="16" t="s">
        <v>5</v>
      </c>
      <c r="F285" s="16" t="s">
        <v>92</v>
      </c>
      <c r="G285" s="15">
        <v>44927</v>
      </c>
      <c r="H285" s="15" t="s">
        <v>4</v>
      </c>
      <c r="I285" s="14">
        <v>27840</v>
      </c>
      <c r="J285" s="14">
        <v>0</v>
      </c>
      <c r="K285" s="14">
        <v>0</v>
      </c>
      <c r="L285" s="14">
        <f>+I285*2.87%</f>
        <v>799.00800000000004</v>
      </c>
      <c r="M285" s="14">
        <f>I285*7.1%</f>
        <v>1976.6399999999999</v>
      </c>
      <c r="N285" s="14">
        <f>I285*1.15%</f>
        <v>320.15999999999997</v>
      </c>
      <c r="O285" s="14">
        <f>+I285*3.04%</f>
        <v>846.33600000000001</v>
      </c>
      <c r="P285" s="14">
        <f>I285*7.09%</f>
        <v>1973.8560000000002</v>
      </c>
      <c r="Q285" s="14">
        <v>0</v>
      </c>
      <c r="R285" s="14">
        <f>L285+M285+N285+O285+P285</f>
        <v>5916</v>
      </c>
      <c r="S285" s="14">
        <v>0</v>
      </c>
      <c r="T285" s="14">
        <f>+L285+O285+Q285+S285+J285+K285</f>
        <v>1645.3440000000001</v>
      </c>
      <c r="U285" s="14">
        <f>+P285+N285+M285</f>
        <v>4270.6559999999999</v>
      </c>
      <c r="V285" s="14">
        <f>+I285-T285</f>
        <v>26194.655999999999</v>
      </c>
      <c r="W285" s="9"/>
      <c r="X285"/>
      <c r="Y285"/>
      <c r="Z285"/>
      <c r="AA285" s="8"/>
      <c r="AB285"/>
      <c r="AC285" s="8"/>
      <c r="AD285"/>
      <c r="AE285"/>
      <c r="AF285"/>
      <c r="AG285"/>
      <c r="AH285" s="8"/>
      <c r="AI285" s="8"/>
    </row>
    <row r="286" spans="1:35" s="6" customFormat="1" ht="15" x14ac:dyDescent="0.25">
      <c r="A286" s="18">
        <v>266</v>
      </c>
      <c r="B286" s="17" t="s">
        <v>6</v>
      </c>
      <c r="C286" s="16" t="s">
        <v>389</v>
      </c>
      <c r="D286" s="16" t="s">
        <v>2</v>
      </c>
      <c r="E286" s="16" t="s">
        <v>5</v>
      </c>
      <c r="F286" s="16" t="s">
        <v>87</v>
      </c>
      <c r="G286" s="15">
        <v>44927</v>
      </c>
      <c r="H286" s="15" t="s">
        <v>4</v>
      </c>
      <c r="I286" s="14">
        <v>12600</v>
      </c>
      <c r="J286" s="14">
        <v>0</v>
      </c>
      <c r="K286" s="14">
        <v>0</v>
      </c>
      <c r="L286" s="14">
        <f>+I286*2.87%</f>
        <v>361.62</v>
      </c>
      <c r="M286" s="14">
        <f>I286*7.1%</f>
        <v>894.59999999999991</v>
      </c>
      <c r="N286" s="14">
        <f>I286*1.15%</f>
        <v>144.9</v>
      </c>
      <c r="O286" s="14">
        <f>+I286*3.04%</f>
        <v>383.04</v>
      </c>
      <c r="P286" s="14">
        <f>I286*7.09%</f>
        <v>893.34</v>
      </c>
      <c r="Q286" s="14">
        <v>0</v>
      </c>
      <c r="R286" s="14">
        <f>L286+M286+N286+O286+P286</f>
        <v>2677.5</v>
      </c>
      <c r="S286" s="14">
        <v>0</v>
      </c>
      <c r="T286" s="14">
        <f>+L286+O286+Q286+S286+J286+K286</f>
        <v>744.66000000000008</v>
      </c>
      <c r="U286" s="14">
        <f>+P286+N286+M286</f>
        <v>1932.84</v>
      </c>
      <c r="V286" s="14">
        <f>+I286-T286</f>
        <v>11855.34</v>
      </c>
      <c r="W286" s="9"/>
      <c r="X286"/>
      <c r="Y286"/>
      <c r="Z286"/>
      <c r="AA286" s="8"/>
      <c r="AB286"/>
      <c r="AC286" s="8"/>
      <c r="AD286"/>
      <c r="AE286"/>
      <c r="AF286"/>
      <c r="AG286"/>
      <c r="AH286"/>
      <c r="AI286" s="8"/>
    </row>
    <row r="287" spans="1:35" s="6" customFormat="1" ht="15" x14ac:dyDescent="0.25">
      <c r="A287" s="18">
        <v>267</v>
      </c>
      <c r="B287" s="17" t="s">
        <v>6</v>
      </c>
      <c r="C287" s="16" t="s">
        <v>388</v>
      </c>
      <c r="D287" s="16" t="s">
        <v>2</v>
      </c>
      <c r="E287" s="16" t="s">
        <v>5</v>
      </c>
      <c r="F287" s="16" t="s">
        <v>92</v>
      </c>
      <c r="G287" s="15">
        <v>44927</v>
      </c>
      <c r="H287" s="15" t="s">
        <v>4</v>
      </c>
      <c r="I287" s="14">
        <v>104400</v>
      </c>
      <c r="J287" s="14">
        <v>13140.36</v>
      </c>
      <c r="K287" s="14">
        <v>0</v>
      </c>
      <c r="L287" s="14">
        <f>+I287*2.87%</f>
        <v>2996.28</v>
      </c>
      <c r="M287" s="14">
        <f>I287*7.1%</f>
        <v>7412.4</v>
      </c>
      <c r="N287" s="14">
        <f>I287*1.15%</f>
        <v>1200.5999999999999</v>
      </c>
      <c r="O287" s="14">
        <f>+I287*3.04%</f>
        <v>3173.76</v>
      </c>
      <c r="P287" s="14">
        <f>I287*7.09%</f>
        <v>7401.96</v>
      </c>
      <c r="Q287" s="14">
        <v>0</v>
      </c>
      <c r="R287" s="14">
        <f>L287+M287+N287+O287+P287</f>
        <v>22185</v>
      </c>
      <c r="S287" s="14">
        <v>0</v>
      </c>
      <c r="T287" s="14">
        <f>+L287+O287+Q287+S287+J287+K287</f>
        <v>19310.400000000001</v>
      </c>
      <c r="U287" s="14">
        <f>+P287+N287+M287</f>
        <v>16014.96</v>
      </c>
      <c r="V287" s="14">
        <f>+I287-T287</f>
        <v>85089.600000000006</v>
      </c>
      <c r="W287" s="9"/>
      <c r="X287"/>
      <c r="Y287"/>
      <c r="Z287"/>
      <c r="AA287" s="8"/>
      <c r="AB287"/>
      <c r="AC287" s="8"/>
      <c r="AD287" s="8"/>
      <c r="AE287" s="8"/>
      <c r="AF287" s="8"/>
      <c r="AG287"/>
      <c r="AH287" s="8"/>
      <c r="AI287" s="8"/>
    </row>
    <row r="288" spans="1:35" s="6" customFormat="1" ht="15" x14ac:dyDescent="0.25">
      <c r="A288" s="18">
        <v>268</v>
      </c>
      <c r="B288" s="17" t="s">
        <v>6</v>
      </c>
      <c r="C288" s="16" t="s">
        <v>387</v>
      </c>
      <c r="D288" s="16" t="s">
        <v>2</v>
      </c>
      <c r="E288" s="16" t="s">
        <v>5</v>
      </c>
      <c r="F288" s="16" t="s">
        <v>92</v>
      </c>
      <c r="G288" s="15">
        <v>44927</v>
      </c>
      <c r="H288" s="15" t="s">
        <v>4</v>
      </c>
      <c r="I288" s="14">
        <v>83160</v>
      </c>
      <c r="J288" s="14">
        <v>8144.18</v>
      </c>
      <c r="K288" s="14">
        <v>0</v>
      </c>
      <c r="L288" s="14">
        <f>+I288*2.87%</f>
        <v>2386.692</v>
      </c>
      <c r="M288" s="14">
        <f>I288*7.1%</f>
        <v>5904.36</v>
      </c>
      <c r="N288" s="14">
        <f>I288*1.15%</f>
        <v>956.34</v>
      </c>
      <c r="O288" s="14">
        <f>+I288*3.04%</f>
        <v>2528.0639999999999</v>
      </c>
      <c r="P288" s="14">
        <f>I288*7.09%</f>
        <v>5896.0440000000008</v>
      </c>
      <c r="Q288" s="14">
        <v>0</v>
      </c>
      <c r="R288" s="14">
        <f>L288+M288+N288+O288+P288</f>
        <v>17671.5</v>
      </c>
      <c r="S288" s="14">
        <v>0</v>
      </c>
      <c r="T288" s="14">
        <f>+L288+O288+Q288+S288+J288+K288</f>
        <v>13058.936</v>
      </c>
      <c r="U288" s="14">
        <f>+P288+N288+M288</f>
        <v>12756.744000000001</v>
      </c>
      <c r="V288" s="14">
        <f>+I288-T288</f>
        <v>70101.063999999998</v>
      </c>
      <c r="W288" s="9"/>
      <c r="X288"/>
      <c r="Y288"/>
      <c r="Z288"/>
      <c r="AA288" s="8"/>
      <c r="AB288"/>
      <c r="AC288" s="8"/>
      <c r="AD288" s="8"/>
      <c r="AE288" s="8"/>
      <c r="AF288" s="8"/>
      <c r="AG288"/>
      <c r="AH288" s="8"/>
      <c r="AI288" s="8"/>
    </row>
    <row r="289" spans="1:35" s="6" customFormat="1" ht="15" x14ac:dyDescent="0.25">
      <c r="A289" s="18">
        <v>269</v>
      </c>
      <c r="B289" s="17" t="s">
        <v>6</v>
      </c>
      <c r="C289" s="16" t="s">
        <v>386</v>
      </c>
      <c r="D289" s="16" t="s">
        <v>2</v>
      </c>
      <c r="E289" s="16" t="s">
        <v>5</v>
      </c>
      <c r="F289" s="16" t="s">
        <v>92</v>
      </c>
      <c r="G289" s="15">
        <v>44927</v>
      </c>
      <c r="H289" s="15" t="s">
        <v>4</v>
      </c>
      <c r="I289" s="14">
        <v>34800</v>
      </c>
      <c r="J289" s="14">
        <v>0</v>
      </c>
      <c r="K289" s="14">
        <v>0</v>
      </c>
      <c r="L289" s="14">
        <f>+I289*2.87%</f>
        <v>998.76</v>
      </c>
      <c r="M289" s="14">
        <f>I289*7.1%</f>
        <v>2470.7999999999997</v>
      </c>
      <c r="N289" s="14">
        <f>I289*1.15%</f>
        <v>400.2</v>
      </c>
      <c r="O289" s="14">
        <f>+I289*3.04%</f>
        <v>1057.92</v>
      </c>
      <c r="P289" s="14">
        <f>I289*7.09%</f>
        <v>2467.3200000000002</v>
      </c>
      <c r="Q289" s="14">
        <v>0</v>
      </c>
      <c r="R289" s="14">
        <f>L289+M289+N289+O289+P289</f>
        <v>7395</v>
      </c>
      <c r="S289" s="14">
        <v>0</v>
      </c>
      <c r="T289" s="14">
        <f>+L289+O289+Q289+S289+J289+K289</f>
        <v>2056.6800000000003</v>
      </c>
      <c r="U289" s="14">
        <f>+P289+N289+M289</f>
        <v>5338.32</v>
      </c>
      <c r="V289" s="14">
        <f>+I289-T289</f>
        <v>32743.32</v>
      </c>
      <c r="W289" s="9"/>
      <c r="X289"/>
      <c r="Y289"/>
      <c r="Z289"/>
      <c r="AA289" s="8"/>
      <c r="AB289"/>
      <c r="AC289" s="8"/>
      <c r="AD289"/>
      <c r="AE289"/>
      <c r="AF289" s="8"/>
      <c r="AG289"/>
      <c r="AH289" s="8"/>
      <c r="AI289" s="8"/>
    </row>
    <row r="290" spans="1:35" s="6" customFormat="1" ht="15" x14ac:dyDescent="0.25">
      <c r="A290" s="18">
        <v>270</v>
      </c>
      <c r="B290" s="17" t="s">
        <v>6</v>
      </c>
      <c r="C290" s="16" t="s">
        <v>385</v>
      </c>
      <c r="D290" s="16" t="s">
        <v>2</v>
      </c>
      <c r="E290" s="16" t="s">
        <v>5</v>
      </c>
      <c r="F290" s="16" t="s">
        <v>87</v>
      </c>
      <c r="G290" s="15">
        <v>44927</v>
      </c>
      <c r="H290" s="15" t="s">
        <v>4</v>
      </c>
      <c r="I290" s="14">
        <v>37800</v>
      </c>
      <c r="J290" s="14">
        <v>0</v>
      </c>
      <c r="K290" s="14">
        <v>0</v>
      </c>
      <c r="L290" s="14">
        <f>+I290*2.87%</f>
        <v>1084.8599999999999</v>
      </c>
      <c r="M290" s="14">
        <f>I290*7.1%</f>
        <v>2683.7999999999997</v>
      </c>
      <c r="N290" s="14">
        <f>I290*1.15%</f>
        <v>434.7</v>
      </c>
      <c r="O290" s="14">
        <f>+I290*3.04%</f>
        <v>1149.1199999999999</v>
      </c>
      <c r="P290" s="14">
        <f>I290*7.09%</f>
        <v>2680.02</v>
      </c>
      <c r="Q290" s="14">
        <v>0</v>
      </c>
      <c r="R290" s="14">
        <f>L290+M290+N290+O290+P290</f>
        <v>8032.5</v>
      </c>
      <c r="S290" s="14">
        <v>0</v>
      </c>
      <c r="T290" s="14">
        <f>+L290+O290+Q290+S290+J290+K290</f>
        <v>2233.9799999999996</v>
      </c>
      <c r="U290" s="14">
        <f>+P290+N290+M290</f>
        <v>5798.5199999999995</v>
      </c>
      <c r="V290" s="14">
        <f>+I290-T290</f>
        <v>35566.020000000004</v>
      </c>
      <c r="W290" s="9"/>
      <c r="X290"/>
      <c r="Y290"/>
      <c r="Z290"/>
      <c r="AA290" s="8"/>
      <c r="AB290"/>
      <c r="AC290" s="8"/>
      <c r="AD290" s="8"/>
      <c r="AE290"/>
      <c r="AF290" s="8"/>
      <c r="AG290"/>
      <c r="AH290" s="8"/>
      <c r="AI290" s="8"/>
    </row>
    <row r="291" spans="1:35" s="6" customFormat="1" ht="15" x14ac:dyDescent="0.25">
      <c r="A291" s="18">
        <v>271</v>
      </c>
      <c r="B291" s="17" t="s">
        <v>6</v>
      </c>
      <c r="C291" s="16" t="s">
        <v>384</v>
      </c>
      <c r="D291" s="16" t="s">
        <v>2</v>
      </c>
      <c r="E291" s="16" t="s">
        <v>5</v>
      </c>
      <c r="F291" s="16" t="s">
        <v>87</v>
      </c>
      <c r="G291" s="15">
        <v>44927</v>
      </c>
      <c r="H291" s="15" t="s">
        <v>4</v>
      </c>
      <c r="I291" s="14">
        <v>9280</v>
      </c>
      <c r="J291" s="14">
        <v>0</v>
      </c>
      <c r="K291" s="14">
        <v>0</v>
      </c>
      <c r="L291" s="14">
        <f>+I291*2.87%</f>
        <v>266.33600000000001</v>
      </c>
      <c r="M291" s="14">
        <f>I291*7.1%</f>
        <v>658.88</v>
      </c>
      <c r="N291" s="14">
        <f>I291*1.15%</f>
        <v>106.72</v>
      </c>
      <c r="O291" s="14">
        <f>+I291*3.04%</f>
        <v>282.11200000000002</v>
      </c>
      <c r="P291" s="14">
        <f>I291*7.09%</f>
        <v>657.952</v>
      </c>
      <c r="Q291" s="14">
        <v>0</v>
      </c>
      <c r="R291" s="14">
        <f>L291+M291+N291+O291+P291</f>
        <v>1972</v>
      </c>
      <c r="S291" s="14">
        <v>0</v>
      </c>
      <c r="T291" s="14">
        <f>+L291+O291+Q291+S291+J291+K291</f>
        <v>548.44800000000009</v>
      </c>
      <c r="U291" s="14">
        <f>+P291+N291+M291</f>
        <v>1423.5520000000001</v>
      </c>
      <c r="V291" s="14">
        <f>+I291-T291</f>
        <v>8731.5519999999997</v>
      </c>
      <c r="W291" s="9"/>
      <c r="X291"/>
      <c r="Y291"/>
      <c r="Z291"/>
      <c r="AA291" s="8"/>
      <c r="AB291"/>
      <c r="AC291" s="8"/>
      <c r="AD291"/>
      <c r="AE291"/>
      <c r="AF291"/>
      <c r="AG291"/>
      <c r="AH291"/>
      <c r="AI291" s="8"/>
    </row>
    <row r="292" spans="1:35" s="6" customFormat="1" ht="15" x14ac:dyDescent="0.25">
      <c r="A292" s="18">
        <v>272</v>
      </c>
      <c r="B292" s="17" t="s">
        <v>6</v>
      </c>
      <c r="C292" s="16" t="s">
        <v>383</v>
      </c>
      <c r="D292" s="16" t="s">
        <v>2</v>
      </c>
      <c r="E292" s="16" t="s">
        <v>5</v>
      </c>
      <c r="F292" s="16" t="s">
        <v>87</v>
      </c>
      <c r="G292" s="15">
        <v>44927</v>
      </c>
      <c r="H292" s="15" t="s">
        <v>4</v>
      </c>
      <c r="I292" s="14">
        <v>62400</v>
      </c>
      <c r="J292" s="14">
        <v>3938.31</v>
      </c>
      <c r="K292" s="14">
        <v>0</v>
      </c>
      <c r="L292" s="14">
        <f>+I292*2.87%</f>
        <v>1790.8799999999999</v>
      </c>
      <c r="M292" s="14">
        <f>I292*7.1%</f>
        <v>4430.3999999999996</v>
      </c>
      <c r="N292" s="14">
        <f>I292*1.15%</f>
        <v>717.6</v>
      </c>
      <c r="O292" s="14">
        <f>+I292*3.04%</f>
        <v>1896.96</v>
      </c>
      <c r="P292" s="14">
        <f>I292*7.09%</f>
        <v>4424.16</v>
      </c>
      <c r="Q292" s="14">
        <v>0</v>
      </c>
      <c r="R292" s="14">
        <f>L292+M292+N292+O292+P292</f>
        <v>13260</v>
      </c>
      <c r="S292" s="14">
        <v>0</v>
      </c>
      <c r="T292" s="14">
        <f>+L292+O292+Q292+S292+J292+K292</f>
        <v>7626.15</v>
      </c>
      <c r="U292" s="14">
        <f>+P292+N292+M292</f>
        <v>9572.16</v>
      </c>
      <c r="V292" s="14">
        <f>+I292-T292</f>
        <v>54773.85</v>
      </c>
      <c r="W292" s="9"/>
      <c r="X292"/>
      <c r="Y292"/>
      <c r="Z292"/>
      <c r="AA292" s="8"/>
      <c r="AB292"/>
      <c r="AC292" s="8"/>
      <c r="AD292" s="8"/>
      <c r="AE292" s="8"/>
      <c r="AF292" s="8"/>
      <c r="AG292"/>
      <c r="AH292" s="8"/>
      <c r="AI292" s="8"/>
    </row>
    <row r="293" spans="1:35" s="6" customFormat="1" ht="15" x14ac:dyDescent="0.25">
      <c r="A293" s="18">
        <v>273</v>
      </c>
      <c r="B293" s="17" t="s">
        <v>6</v>
      </c>
      <c r="C293" s="16" t="s">
        <v>382</v>
      </c>
      <c r="D293" s="16" t="s">
        <v>2</v>
      </c>
      <c r="E293" s="16" t="s">
        <v>5</v>
      </c>
      <c r="F293" s="16" t="s">
        <v>92</v>
      </c>
      <c r="G293" s="15">
        <v>44927</v>
      </c>
      <c r="H293" s="15" t="s">
        <v>4</v>
      </c>
      <c r="I293" s="14">
        <v>53360</v>
      </c>
      <c r="J293" s="14">
        <v>2328.21</v>
      </c>
      <c r="K293" s="14">
        <v>0</v>
      </c>
      <c r="L293" s="14">
        <f>+I293*2.87%</f>
        <v>1531.432</v>
      </c>
      <c r="M293" s="14">
        <f>I293*7.1%</f>
        <v>3788.5599999999995</v>
      </c>
      <c r="N293" s="14">
        <f>I293*1.15%</f>
        <v>613.64</v>
      </c>
      <c r="O293" s="14">
        <f>+I293*3.04%</f>
        <v>1622.144</v>
      </c>
      <c r="P293" s="14">
        <f>I293*7.09%</f>
        <v>3783.2240000000002</v>
      </c>
      <c r="Q293" s="14">
        <v>0</v>
      </c>
      <c r="R293" s="14">
        <f>L293+M293+N293+O293+P293</f>
        <v>11339</v>
      </c>
      <c r="S293" s="14">
        <v>8056.29</v>
      </c>
      <c r="T293" s="14">
        <f>+L293+O293+Q293+S293+J293+K293</f>
        <v>13538.076000000001</v>
      </c>
      <c r="U293" s="14">
        <f>+P293+N293+M293</f>
        <v>8185.424</v>
      </c>
      <c r="V293" s="14">
        <f>+I293-T293</f>
        <v>39821.923999999999</v>
      </c>
      <c r="W293" s="9"/>
      <c r="X293"/>
      <c r="Y293"/>
      <c r="Z293"/>
      <c r="AA293" s="8"/>
      <c r="AB293"/>
      <c r="AC293" s="8"/>
      <c r="AD293" s="8"/>
      <c r="AE293" s="8"/>
      <c r="AF293" s="8"/>
      <c r="AG293" s="8"/>
      <c r="AH293" s="8"/>
      <c r="AI293" s="8"/>
    </row>
    <row r="294" spans="1:35" s="6" customFormat="1" ht="15" x14ac:dyDescent="0.25">
      <c r="A294" s="18">
        <v>274</v>
      </c>
      <c r="B294" s="17" t="s">
        <v>6</v>
      </c>
      <c r="C294" s="16" t="s">
        <v>381</v>
      </c>
      <c r="D294" s="16" t="s">
        <v>2</v>
      </c>
      <c r="E294" s="16" t="s">
        <v>5</v>
      </c>
      <c r="F294" s="16" t="s">
        <v>92</v>
      </c>
      <c r="G294" s="15">
        <v>44927</v>
      </c>
      <c r="H294" s="15" t="s">
        <v>4</v>
      </c>
      <c r="I294" s="14">
        <v>35280</v>
      </c>
      <c r="J294" s="14">
        <v>0</v>
      </c>
      <c r="K294" s="14">
        <v>0</v>
      </c>
      <c r="L294" s="14">
        <f>+I294*2.87%</f>
        <v>1012.5359999999999</v>
      </c>
      <c r="M294" s="14">
        <f>I294*7.1%</f>
        <v>2504.8799999999997</v>
      </c>
      <c r="N294" s="14">
        <f>I294*1.15%</f>
        <v>405.71999999999997</v>
      </c>
      <c r="O294" s="14">
        <f>+I294*3.04%</f>
        <v>1072.5119999999999</v>
      </c>
      <c r="P294" s="14">
        <f>I294*7.09%</f>
        <v>2501.3520000000003</v>
      </c>
      <c r="Q294" s="14">
        <v>0</v>
      </c>
      <c r="R294" s="14">
        <f>L294+M294+N294+O294+P294</f>
        <v>7497</v>
      </c>
      <c r="S294" s="14">
        <v>0</v>
      </c>
      <c r="T294" s="14">
        <f>+L294+O294+Q294+S294+J294+K294</f>
        <v>2085.0479999999998</v>
      </c>
      <c r="U294" s="14">
        <f>+P294+N294+M294</f>
        <v>5411.9519999999993</v>
      </c>
      <c r="V294" s="14">
        <f>+I294-T294</f>
        <v>33194.951999999997</v>
      </c>
      <c r="W294" s="9"/>
      <c r="X294"/>
      <c r="Y294"/>
      <c r="Z294"/>
      <c r="AA294" s="8"/>
      <c r="AB294"/>
      <c r="AC294" s="8"/>
      <c r="AD294" s="8"/>
      <c r="AE294"/>
      <c r="AF294" s="8"/>
      <c r="AG294"/>
      <c r="AH294" s="8"/>
      <c r="AI294" s="8"/>
    </row>
    <row r="295" spans="1:35" s="6" customFormat="1" ht="15" x14ac:dyDescent="0.25">
      <c r="A295" s="18">
        <v>275</v>
      </c>
      <c r="B295" s="17" t="s">
        <v>6</v>
      </c>
      <c r="C295" s="16" t="s">
        <v>380</v>
      </c>
      <c r="D295" s="16" t="s">
        <v>2</v>
      </c>
      <c r="E295" s="16" t="s">
        <v>5</v>
      </c>
      <c r="F295" s="16" t="s">
        <v>87</v>
      </c>
      <c r="G295" s="15">
        <v>44927</v>
      </c>
      <c r="H295" s="15" t="s">
        <v>4</v>
      </c>
      <c r="I295" s="14">
        <v>95760</v>
      </c>
      <c r="J295" s="14">
        <v>11108.02</v>
      </c>
      <c r="K295" s="14">
        <v>0</v>
      </c>
      <c r="L295" s="14">
        <f>+I295*2.87%</f>
        <v>2748.3119999999999</v>
      </c>
      <c r="M295" s="14">
        <f>I295*7.1%</f>
        <v>6798.9599999999991</v>
      </c>
      <c r="N295" s="14">
        <f>I295*1.15%</f>
        <v>1101.24</v>
      </c>
      <c r="O295" s="14">
        <f>+I295*3.04%</f>
        <v>2911.1039999999998</v>
      </c>
      <c r="P295" s="14">
        <f>I295*7.09%</f>
        <v>6789.384</v>
      </c>
      <c r="Q295" s="14">
        <v>0</v>
      </c>
      <c r="R295" s="14">
        <f>L295+M295+N295+O295+P295</f>
        <v>20349</v>
      </c>
      <c r="S295" s="14">
        <v>0</v>
      </c>
      <c r="T295" s="14">
        <f>+L295+O295+Q295+S295+J295+K295</f>
        <v>16767.436000000002</v>
      </c>
      <c r="U295" s="14">
        <f>+P295+N295+M295</f>
        <v>14689.583999999999</v>
      </c>
      <c r="V295" s="14">
        <f>+I295-T295</f>
        <v>78992.563999999998</v>
      </c>
      <c r="W295" s="9"/>
      <c r="X295"/>
      <c r="Y295"/>
      <c r="Z295"/>
      <c r="AA295" s="8"/>
      <c r="AB295"/>
      <c r="AC295" s="8"/>
      <c r="AD295" s="8"/>
      <c r="AE295" s="8"/>
      <c r="AF295" s="8"/>
      <c r="AG295"/>
      <c r="AH295" s="8"/>
      <c r="AI295" s="8"/>
    </row>
    <row r="296" spans="1:35" s="6" customFormat="1" ht="15" x14ac:dyDescent="0.25">
      <c r="A296" s="18">
        <v>276</v>
      </c>
      <c r="B296" s="17" t="s">
        <v>6</v>
      </c>
      <c r="C296" s="16" t="s">
        <v>379</v>
      </c>
      <c r="D296" s="16" t="s">
        <v>2</v>
      </c>
      <c r="E296" s="16" t="s">
        <v>5</v>
      </c>
      <c r="F296" s="16" t="s">
        <v>87</v>
      </c>
      <c r="G296" s="15">
        <v>44927</v>
      </c>
      <c r="H296" s="15" t="s">
        <v>4</v>
      </c>
      <c r="I296" s="14">
        <v>27840</v>
      </c>
      <c r="J296" s="14">
        <v>0</v>
      </c>
      <c r="K296" s="14">
        <v>0</v>
      </c>
      <c r="L296" s="14">
        <f>+I296*2.87%</f>
        <v>799.00800000000004</v>
      </c>
      <c r="M296" s="14">
        <f>I296*7.1%</f>
        <v>1976.6399999999999</v>
      </c>
      <c r="N296" s="14">
        <f>I296*1.15%</f>
        <v>320.15999999999997</v>
      </c>
      <c r="O296" s="14">
        <f>+I296*3.04%</f>
        <v>846.33600000000001</v>
      </c>
      <c r="P296" s="14">
        <f>I296*7.09%</f>
        <v>1973.8560000000002</v>
      </c>
      <c r="Q296" s="14">
        <v>0</v>
      </c>
      <c r="R296" s="14">
        <f>L296+M296+N296+O296+P296</f>
        <v>5916</v>
      </c>
      <c r="S296" s="14">
        <v>26174.65</v>
      </c>
      <c r="T296" s="14">
        <f>+L296+O296+Q296+S296+J296+K296</f>
        <v>27819.994000000002</v>
      </c>
      <c r="U296" s="14">
        <f>+P296+N296+M296</f>
        <v>4270.6559999999999</v>
      </c>
      <c r="V296" s="14">
        <f>+I296-T296</f>
        <v>20.005999999997584</v>
      </c>
      <c r="W296" s="9"/>
      <c r="X296"/>
      <c r="Y296"/>
      <c r="Z296"/>
      <c r="AA296" s="8"/>
      <c r="AB296"/>
      <c r="AC296" s="8"/>
      <c r="AD296"/>
      <c r="AE296"/>
      <c r="AF296"/>
      <c r="AG296" s="8"/>
      <c r="AH296" s="8"/>
      <c r="AI296"/>
    </row>
    <row r="297" spans="1:35" s="6" customFormat="1" ht="15" x14ac:dyDescent="0.25">
      <c r="A297" s="18">
        <v>277</v>
      </c>
      <c r="B297" s="17" t="s">
        <v>6</v>
      </c>
      <c r="C297" s="16" t="s">
        <v>378</v>
      </c>
      <c r="D297" s="16" t="s">
        <v>2</v>
      </c>
      <c r="E297" s="16" t="s">
        <v>5</v>
      </c>
      <c r="F297" s="16" t="s">
        <v>87</v>
      </c>
      <c r="G297" s="15">
        <v>44927</v>
      </c>
      <c r="H297" s="15" t="s">
        <v>4</v>
      </c>
      <c r="I297" s="14">
        <v>34800</v>
      </c>
      <c r="J297" s="14">
        <v>0</v>
      </c>
      <c r="K297" s="14">
        <v>0</v>
      </c>
      <c r="L297" s="14">
        <f>+I297*2.87%</f>
        <v>998.76</v>
      </c>
      <c r="M297" s="14">
        <f>I297*7.1%</f>
        <v>2470.7999999999997</v>
      </c>
      <c r="N297" s="14">
        <f>I297*1.15%</f>
        <v>400.2</v>
      </c>
      <c r="O297" s="14">
        <f>+I297*3.04%</f>
        <v>1057.92</v>
      </c>
      <c r="P297" s="14">
        <f>I297*7.09%</f>
        <v>2467.3200000000002</v>
      </c>
      <c r="Q297" s="14">
        <v>0</v>
      </c>
      <c r="R297" s="14">
        <f>L297+M297+N297+O297+P297</f>
        <v>7395</v>
      </c>
      <c r="S297" s="14">
        <v>0</v>
      </c>
      <c r="T297" s="14">
        <f>+L297+O297+Q297+S297+J297+K297</f>
        <v>2056.6800000000003</v>
      </c>
      <c r="U297" s="14">
        <f>+P297+N297+M297</f>
        <v>5338.32</v>
      </c>
      <c r="V297" s="14">
        <f>+I297-T297</f>
        <v>32743.32</v>
      </c>
      <c r="W297" s="9"/>
      <c r="X297"/>
      <c r="Y297"/>
      <c r="Z297"/>
      <c r="AA297" s="8"/>
      <c r="AB297"/>
      <c r="AC297" s="8"/>
      <c r="AD297"/>
      <c r="AE297"/>
      <c r="AF297" s="8"/>
      <c r="AG297"/>
      <c r="AH297" s="8"/>
      <c r="AI297" s="8"/>
    </row>
    <row r="298" spans="1:35" s="6" customFormat="1" ht="15" x14ac:dyDescent="0.25">
      <c r="A298" s="18">
        <v>278</v>
      </c>
      <c r="B298" s="17" t="s">
        <v>6</v>
      </c>
      <c r="C298" s="16" t="s">
        <v>377</v>
      </c>
      <c r="D298" s="16" t="s">
        <v>2</v>
      </c>
      <c r="E298" s="16" t="s">
        <v>5</v>
      </c>
      <c r="F298" s="16" t="s">
        <v>87</v>
      </c>
      <c r="G298" s="15">
        <v>44927</v>
      </c>
      <c r="H298" s="15" t="s">
        <v>4</v>
      </c>
      <c r="I298" s="14">
        <v>19200</v>
      </c>
      <c r="J298" s="14">
        <v>0</v>
      </c>
      <c r="K298" s="14">
        <v>0</v>
      </c>
      <c r="L298" s="14">
        <f>+I298*2.87%</f>
        <v>551.04</v>
      </c>
      <c r="M298" s="14">
        <f>I298*7.1%</f>
        <v>1363.1999999999998</v>
      </c>
      <c r="N298" s="14">
        <f>I298*1.15%</f>
        <v>220.79999999999998</v>
      </c>
      <c r="O298" s="14">
        <f>+I298*3.04%</f>
        <v>583.67999999999995</v>
      </c>
      <c r="P298" s="14">
        <f>I298*7.09%</f>
        <v>1361.2800000000002</v>
      </c>
      <c r="Q298" s="14">
        <v>0</v>
      </c>
      <c r="R298" s="14">
        <f>L298+M298+N298+O298+P298</f>
        <v>4080</v>
      </c>
      <c r="S298" s="14">
        <v>0</v>
      </c>
      <c r="T298" s="14">
        <f>+L298+O298+Q298+S298+J298+K298</f>
        <v>1134.7199999999998</v>
      </c>
      <c r="U298" s="14">
        <f>+P298+N298+M298</f>
        <v>2945.2799999999997</v>
      </c>
      <c r="V298" s="14">
        <f>+I298-T298</f>
        <v>18065.28</v>
      </c>
      <c r="W298" s="9"/>
      <c r="X298"/>
      <c r="Y298"/>
      <c r="Z298"/>
      <c r="AA298" s="8"/>
      <c r="AB298"/>
      <c r="AC298" s="8"/>
      <c r="AD298"/>
      <c r="AE298"/>
      <c r="AF298"/>
      <c r="AG298"/>
      <c r="AH298" s="8"/>
      <c r="AI298" s="8"/>
    </row>
    <row r="299" spans="1:35" s="6" customFormat="1" ht="15" x14ac:dyDescent="0.25">
      <c r="A299" s="18">
        <v>279</v>
      </c>
      <c r="B299" s="17" t="s">
        <v>6</v>
      </c>
      <c r="C299" s="16" t="s">
        <v>376</v>
      </c>
      <c r="D299" s="16" t="s">
        <v>2</v>
      </c>
      <c r="E299" s="16" t="s">
        <v>5</v>
      </c>
      <c r="F299" s="16" t="s">
        <v>87</v>
      </c>
      <c r="G299" s="15">
        <v>44927</v>
      </c>
      <c r="H299" s="15" t="s">
        <v>4</v>
      </c>
      <c r="I299" s="14">
        <v>43200</v>
      </c>
      <c r="J299" s="14">
        <v>894.28</v>
      </c>
      <c r="K299" s="14">
        <v>0</v>
      </c>
      <c r="L299" s="14">
        <f>+I299*2.87%</f>
        <v>1239.8399999999999</v>
      </c>
      <c r="M299" s="14">
        <f>I299*7.1%</f>
        <v>3067.2</v>
      </c>
      <c r="N299" s="14">
        <f>I299*1.15%</f>
        <v>496.8</v>
      </c>
      <c r="O299" s="14">
        <f>+I299*3.04%</f>
        <v>1313.28</v>
      </c>
      <c r="P299" s="14">
        <f>I299*7.09%</f>
        <v>3062.88</v>
      </c>
      <c r="Q299" s="14">
        <v>0</v>
      </c>
      <c r="R299" s="14">
        <f>L299+M299+N299+O299+P299</f>
        <v>9180</v>
      </c>
      <c r="S299" s="14">
        <v>0</v>
      </c>
      <c r="T299" s="14">
        <f>+L299+O299+Q299+S299+J299+K299</f>
        <v>3447.3999999999996</v>
      </c>
      <c r="U299" s="14">
        <f>+P299+N299+M299</f>
        <v>6626.88</v>
      </c>
      <c r="V299" s="14">
        <f>+I299-T299</f>
        <v>39752.6</v>
      </c>
      <c r="W299" s="9"/>
      <c r="X299"/>
      <c r="Y299"/>
      <c r="Z299"/>
      <c r="AA299" s="8"/>
      <c r="AB299"/>
      <c r="AC299" s="8"/>
      <c r="AD299" s="8"/>
      <c r="AE299"/>
      <c r="AF299" s="8"/>
      <c r="AG299"/>
      <c r="AH299" s="8"/>
      <c r="AI299" s="8"/>
    </row>
    <row r="300" spans="1:35" s="6" customFormat="1" ht="15" x14ac:dyDescent="0.25">
      <c r="A300" s="18">
        <v>280</v>
      </c>
      <c r="B300" s="17" t="s">
        <v>6</v>
      </c>
      <c r="C300" s="16" t="s">
        <v>375</v>
      </c>
      <c r="D300" s="16" t="s">
        <v>2</v>
      </c>
      <c r="E300" s="16" t="s">
        <v>5</v>
      </c>
      <c r="F300" s="16" t="s">
        <v>87</v>
      </c>
      <c r="G300" s="15">
        <v>44927</v>
      </c>
      <c r="H300" s="15" t="s">
        <v>4</v>
      </c>
      <c r="I300" s="14">
        <v>32480</v>
      </c>
      <c r="J300" s="14">
        <v>0</v>
      </c>
      <c r="K300" s="14">
        <v>0</v>
      </c>
      <c r="L300" s="14">
        <f>+I300*2.87%</f>
        <v>932.17600000000004</v>
      </c>
      <c r="M300" s="14">
        <f>I300*7.1%</f>
        <v>2306.08</v>
      </c>
      <c r="N300" s="14">
        <f>I300*1.15%</f>
        <v>373.52</v>
      </c>
      <c r="O300" s="14">
        <f>+I300*3.04%</f>
        <v>987.39200000000005</v>
      </c>
      <c r="P300" s="14">
        <f>I300*7.09%</f>
        <v>2302.8320000000003</v>
      </c>
      <c r="Q300" s="14">
        <v>0</v>
      </c>
      <c r="R300" s="14">
        <f>L300+M300+N300+O300+P300</f>
        <v>6902</v>
      </c>
      <c r="S300" s="14">
        <v>0</v>
      </c>
      <c r="T300" s="14">
        <f>+L300+O300+Q300+S300+J300+K300</f>
        <v>1919.5680000000002</v>
      </c>
      <c r="U300" s="14">
        <f>+P300+N300+M300</f>
        <v>4982.4320000000007</v>
      </c>
      <c r="V300" s="14">
        <f>+I300-T300</f>
        <v>30560.432000000001</v>
      </c>
      <c r="W300" s="9"/>
      <c r="X300"/>
      <c r="Y300"/>
      <c r="Z300"/>
      <c r="AA300" s="8"/>
      <c r="AB300"/>
      <c r="AC300" s="8"/>
      <c r="AD300"/>
      <c r="AE300"/>
      <c r="AF300"/>
      <c r="AG300"/>
      <c r="AH300" s="8"/>
      <c r="AI300" s="8"/>
    </row>
    <row r="301" spans="1:35" s="6" customFormat="1" ht="15" x14ac:dyDescent="0.25">
      <c r="A301" s="18">
        <v>281</v>
      </c>
      <c r="B301" s="17" t="s">
        <v>6</v>
      </c>
      <c r="C301" s="16" t="s">
        <v>374</v>
      </c>
      <c r="D301" s="16" t="s">
        <v>2</v>
      </c>
      <c r="E301" s="16" t="s">
        <v>5</v>
      </c>
      <c r="F301" s="16" t="s">
        <v>87</v>
      </c>
      <c r="G301" s="15">
        <v>44927</v>
      </c>
      <c r="H301" s="15" t="s">
        <v>4</v>
      </c>
      <c r="I301" s="14">
        <v>71920</v>
      </c>
      <c r="J301" s="14">
        <v>0</v>
      </c>
      <c r="K301" s="14">
        <v>0</v>
      </c>
      <c r="L301" s="14">
        <f>+I301*2.87%</f>
        <v>2064.1039999999998</v>
      </c>
      <c r="M301" s="14">
        <f>I301*7.1%</f>
        <v>5106.32</v>
      </c>
      <c r="N301" s="14">
        <f>I301*1.15%</f>
        <v>827.08</v>
      </c>
      <c r="O301" s="14">
        <f>+I301*3.04%</f>
        <v>2186.3679999999999</v>
      </c>
      <c r="P301" s="14">
        <f>I301*7.09%</f>
        <v>5099.1280000000006</v>
      </c>
      <c r="Q301" s="14">
        <v>0</v>
      </c>
      <c r="R301" s="14">
        <f>L301+M301+N301+O301+P301</f>
        <v>15283</v>
      </c>
      <c r="S301" s="14">
        <v>0</v>
      </c>
      <c r="T301" s="14">
        <f>+L301+O301+Q301+S301+J301+K301</f>
        <v>4250.4719999999998</v>
      </c>
      <c r="U301" s="14">
        <f>+P301+N301+M301</f>
        <v>11032.528</v>
      </c>
      <c r="V301" s="14">
        <f>+I301-T301</f>
        <v>67669.528000000006</v>
      </c>
      <c r="W301" s="9"/>
      <c r="X301"/>
      <c r="Y301"/>
      <c r="Z301"/>
      <c r="AA301" s="8"/>
      <c r="AB301"/>
      <c r="AC301" s="8"/>
      <c r="AD301" s="8"/>
      <c r="AE301"/>
      <c r="AF301" s="8"/>
      <c r="AG301"/>
      <c r="AH301" s="8"/>
      <c r="AI301" s="8"/>
    </row>
    <row r="302" spans="1:35" s="6" customFormat="1" ht="15" x14ac:dyDescent="0.25">
      <c r="A302" s="18">
        <v>282</v>
      </c>
      <c r="B302" s="17" t="s">
        <v>6</v>
      </c>
      <c r="C302" s="16" t="s">
        <v>373</v>
      </c>
      <c r="D302" s="16" t="s">
        <v>2</v>
      </c>
      <c r="E302" s="16" t="s">
        <v>5</v>
      </c>
      <c r="F302" s="16" t="s">
        <v>87</v>
      </c>
      <c r="G302" s="15">
        <v>44927</v>
      </c>
      <c r="H302" s="15" t="s">
        <v>4</v>
      </c>
      <c r="I302" s="14">
        <v>34800</v>
      </c>
      <c r="J302" s="14">
        <v>0</v>
      </c>
      <c r="K302" s="14">
        <v>0</v>
      </c>
      <c r="L302" s="14">
        <f>+I302*2.87%</f>
        <v>998.76</v>
      </c>
      <c r="M302" s="14">
        <f>I302*7.1%</f>
        <v>2470.7999999999997</v>
      </c>
      <c r="N302" s="14">
        <f>I302*1.15%</f>
        <v>400.2</v>
      </c>
      <c r="O302" s="14">
        <f>+I302*3.04%</f>
        <v>1057.92</v>
      </c>
      <c r="P302" s="14">
        <f>I302*7.09%</f>
        <v>2467.3200000000002</v>
      </c>
      <c r="Q302" s="14">
        <v>0</v>
      </c>
      <c r="R302" s="14">
        <f>L302+M302+N302+O302+P302</f>
        <v>7395</v>
      </c>
      <c r="S302" s="14">
        <v>0</v>
      </c>
      <c r="T302" s="14">
        <f>+L302+O302+Q302+S302+J302+K302</f>
        <v>2056.6800000000003</v>
      </c>
      <c r="U302" s="14">
        <f>+P302+N302+M302</f>
        <v>5338.32</v>
      </c>
      <c r="V302" s="14">
        <f>+I302-T302</f>
        <v>32743.32</v>
      </c>
      <c r="W302" s="9"/>
      <c r="X302"/>
      <c r="Y302"/>
      <c r="Z302"/>
      <c r="AA302" s="8"/>
      <c r="AB302"/>
      <c r="AC302" s="8"/>
      <c r="AD302"/>
      <c r="AE302"/>
      <c r="AF302" s="8"/>
      <c r="AG302"/>
      <c r="AH302" s="8"/>
      <c r="AI302" s="8"/>
    </row>
    <row r="303" spans="1:35" s="6" customFormat="1" ht="15" x14ac:dyDescent="0.25">
      <c r="A303" s="18">
        <v>283</v>
      </c>
      <c r="B303" s="17" t="s">
        <v>6</v>
      </c>
      <c r="C303" s="16" t="s">
        <v>372</v>
      </c>
      <c r="D303" s="16" t="s">
        <v>2</v>
      </c>
      <c r="E303" s="16" t="s">
        <v>5</v>
      </c>
      <c r="F303" s="16" t="s">
        <v>92</v>
      </c>
      <c r="G303" s="15">
        <v>44927</v>
      </c>
      <c r="H303" s="15" t="s">
        <v>4</v>
      </c>
      <c r="I303" s="14">
        <v>57960</v>
      </c>
      <c r="J303" s="14">
        <v>3102.79</v>
      </c>
      <c r="K303" s="14">
        <v>0</v>
      </c>
      <c r="L303" s="14">
        <f>+I303*2.87%</f>
        <v>1663.452</v>
      </c>
      <c r="M303" s="14">
        <f>I303*7.1%</f>
        <v>4115.16</v>
      </c>
      <c r="N303" s="14">
        <f>I303*1.15%</f>
        <v>666.54</v>
      </c>
      <c r="O303" s="14">
        <f>+I303*3.04%</f>
        <v>1761.9839999999999</v>
      </c>
      <c r="P303" s="14">
        <f>I303*7.09%</f>
        <v>4109.3640000000005</v>
      </c>
      <c r="Q303" s="14">
        <v>0</v>
      </c>
      <c r="R303" s="14">
        <f>L303+M303+N303+O303+P303</f>
        <v>12316.5</v>
      </c>
      <c r="S303" s="14">
        <v>0</v>
      </c>
      <c r="T303" s="14">
        <f>+L303+O303+Q303+S303+J303+K303</f>
        <v>6528.2259999999997</v>
      </c>
      <c r="U303" s="14">
        <f>+P303+N303+M303</f>
        <v>8891.0640000000003</v>
      </c>
      <c r="V303" s="14">
        <f>+I303-T303</f>
        <v>51431.773999999998</v>
      </c>
      <c r="W303" s="9"/>
      <c r="X303"/>
      <c r="Y303"/>
      <c r="Z303"/>
      <c r="AA303" s="8"/>
      <c r="AB303"/>
      <c r="AC303" s="8"/>
      <c r="AD303" s="8"/>
      <c r="AE303" s="8"/>
      <c r="AF303" s="8"/>
      <c r="AG303"/>
      <c r="AH303" s="8"/>
      <c r="AI303" s="8"/>
    </row>
    <row r="304" spans="1:35" s="6" customFormat="1" ht="15" x14ac:dyDescent="0.25">
      <c r="A304" s="18">
        <v>284</v>
      </c>
      <c r="B304" s="17" t="s">
        <v>6</v>
      </c>
      <c r="C304" s="16" t="s">
        <v>371</v>
      </c>
      <c r="D304" s="16" t="s">
        <v>2</v>
      </c>
      <c r="E304" s="16" t="s">
        <v>5</v>
      </c>
      <c r="F304" s="16" t="s">
        <v>92</v>
      </c>
      <c r="G304" s="15">
        <v>44927</v>
      </c>
      <c r="H304" s="15" t="s">
        <v>4</v>
      </c>
      <c r="I304" s="14">
        <v>71920</v>
      </c>
      <c r="J304" s="14">
        <v>0</v>
      </c>
      <c r="K304" s="14">
        <v>0</v>
      </c>
      <c r="L304" s="14">
        <f>+I304*2.87%</f>
        <v>2064.1039999999998</v>
      </c>
      <c r="M304" s="14">
        <f>I304*7.1%</f>
        <v>5106.32</v>
      </c>
      <c r="N304" s="14">
        <f>I304*1.15%</f>
        <v>827.08</v>
      </c>
      <c r="O304" s="14">
        <f>+I304*3.04%</f>
        <v>2186.3679999999999</v>
      </c>
      <c r="P304" s="14">
        <f>I304*7.09%</f>
        <v>5099.1280000000006</v>
      </c>
      <c r="Q304" s="14">
        <v>0</v>
      </c>
      <c r="R304" s="14">
        <f>L304+M304+N304+O304+P304</f>
        <v>15283</v>
      </c>
      <c r="S304" s="14">
        <v>0</v>
      </c>
      <c r="T304" s="14">
        <f>+L304+O304+Q304+S304+J304+K304</f>
        <v>4250.4719999999998</v>
      </c>
      <c r="U304" s="14">
        <f>+P304+N304+M304</f>
        <v>11032.528</v>
      </c>
      <c r="V304" s="14">
        <f>+I304-T304</f>
        <v>67669.528000000006</v>
      </c>
      <c r="W304" s="9"/>
      <c r="X304"/>
      <c r="Y304"/>
      <c r="Z304"/>
      <c r="AA304" s="8"/>
      <c r="AB304"/>
      <c r="AC304" s="8"/>
      <c r="AD304" s="8"/>
      <c r="AE304"/>
      <c r="AF304" s="8"/>
      <c r="AG304"/>
      <c r="AH304" s="8"/>
      <c r="AI304" s="8"/>
    </row>
    <row r="305" spans="1:35" s="6" customFormat="1" ht="15" x14ac:dyDescent="0.25">
      <c r="A305" s="18">
        <v>285</v>
      </c>
      <c r="B305" s="17" t="s">
        <v>6</v>
      </c>
      <c r="C305" s="16" t="s">
        <v>370</v>
      </c>
      <c r="D305" s="16" t="s">
        <v>2</v>
      </c>
      <c r="E305" s="16" t="s">
        <v>5</v>
      </c>
      <c r="F305" s="16" t="s">
        <v>92</v>
      </c>
      <c r="G305" s="15">
        <v>44927</v>
      </c>
      <c r="H305" s="15" t="s">
        <v>4</v>
      </c>
      <c r="I305" s="14">
        <v>90480</v>
      </c>
      <c r="J305" s="14">
        <v>9866.0300000000007</v>
      </c>
      <c r="K305" s="14">
        <v>0</v>
      </c>
      <c r="L305" s="14">
        <f>+I305*2.87%</f>
        <v>2596.7759999999998</v>
      </c>
      <c r="M305" s="14">
        <f>I305*7.1%</f>
        <v>6424.079999999999</v>
      </c>
      <c r="N305" s="14">
        <f>I305*1.15%</f>
        <v>1040.52</v>
      </c>
      <c r="O305" s="14">
        <f>+I305*3.04%</f>
        <v>2750.5920000000001</v>
      </c>
      <c r="P305" s="14">
        <f>I305*7.09%</f>
        <v>6415.0320000000002</v>
      </c>
      <c r="Q305" s="14">
        <v>0</v>
      </c>
      <c r="R305" s="14">
        <f>L305+M305+N305+O305+P305</f>
        <v>19227</v>
      </c>
      <c r="S305" s="14">
        <v>0</v>
      </c>
      <c r="T305" s="14">
        <f>+L305+O305+Q305+S305+J305+K305</f>
        <v>15213.398000000001</v>
      </c>
      <c r="U305" s="14">
        <f>+P305+N305+M305</f>
        <v>13879.631999999998</v>
      </c>
      <c r="V305" s="14">
        <f>+I305-T305</f>
        <v>75266.601999999999</v>
      </c>
      <c r="W305" s="9"/>
      <c r="X305"/>
      <c r="Y305"/>
      <c r="Z305"/>
      <c r="AA305" s="8"/>
      <c r="AB305"/>
      <c r="AC305" s="8"/>
      <c r="AD305" s="8"/>
      <c r="AE305" s="8"/>
      <c r="AF305" s="8"/>
      <c r="AG305"/>
      <c r="AH305" s="8"/>
      <c r="AI305" s="8"/>
    </row>
    <row r="306" spans="1:35" s="6" customFormat="1" ht="15" x14ac:dyDescent="0.25">
      <c r="A306" s="18">
        <v>286</v>
      </c>
      <c r="B306" s="17" t="s">
        <v>6</v>
      </c>
      <c r="C306" s="16" t="s">
        <v>369</v>
      </c>
      <c r="D306" s="16" t="s">
        <v>2</v>
      </c>
      <c r="E306" s="16" t="s">
        <v>5</v>
      </c>
      <c r="F306" s="16" t="s">
        <v>87</v>
      </c>
      <c r="G306" s="15">
        <v>44927</v>
      </c>
      <c r="H306" s="15" t="s">
        <v>4</v>
      </c>
      <c r="I306" s="14">
        <v>55680</v>
      </c>
      <c r="J306" s="14">
        <v>2673.74</v>
      </c>
      <c r="K306" s="14">
        <v>0</v>
      </c>
      <c r="L306" s="14">
        <f>+I306*2.87%</f>
        <v>1598.0160000000001</v>
      </c>
      <c r="M306" s="14">
        <f>I306*7.1%</f>
        <v>3953.2799999999997</v>
      </c>
      <c r="N306" s="14">
        <f>I306*1.15%</f>
        <v>640.31999999999994</v>
      </c>
      <c r="O306" s="14">
        <f>+I306*3.04%</f>
        <v>1692.672</v>
      </c>
      <c r="P306" s="14">
        <f>I306*7.09%</f>
        <v>3947.7120000000004</v>
      </c>
      <c r="Q306" s="14">
        <v>0</v>
      </c>
      <c r="R306" s="14">
        <f>L306+M306+N306+O306+P306</f>
        <v>11832</v>
      </c>
      <c r="S306" s="14">
        <v>0</v>
      </c>
      <c r="T306" s="14">
        <f>+L306+O306+Q306+S306+J306+K306</f>
        <v>5964.4279999999999</v>
      </c>
      <c r="U306" s="14">
        <f>+P306+N306+M306</f>
        <v>8541.3119999999999</v>
      </c>
      <c r="V306" s="14">
        <f>+I306-T306</f>
        <v>49715.572</v>
      </c>
      <c r="W306" s="9"/>
      <c r="X306"/>
      <c r="Y306"/>
      <c r="Z306"/>
      <c r="AA306" s="8"/>
      <c r="AB306"/>
      <c r="AC306" s="8"/>
      <c r="AD306" s="8"/>
      <c r="AE306" s="8"/>
      <c r="AF306" s="8"/>
      <c r="AG306"/>
      <c r="AH306" s="8"/>
      <c r="AI306" s="8"/>
    </row>
    <row r="307" spans="1:35" s="6" customFormat="1" ht="15" x14ac:dyDescent="0.25">
      <c r="A307" s="18">
        <v>287</v>
      </c>
      <c r="B307" s="17" t="s">
        <v>6</v>
      </c>
      <c r="C307" s="16" t="s">
        <v>368</v>
      </c>
      <c r="D307" s="16" t="s">
        <v>2</v>
      </c>
      <c r="E307" s="16" t="s">
        <v>5</v>
      </c>
      <c r="F307" s="16" t="s">
        <v>92</v>
      </c>
      <c r="G307" s="15">
        <v>44927</v>
      </c>
      <c r="H307" s="15" t="s">
        <v>4</v>
      </c>
      <c r="I307" s="14">
        <v>78880</v>
      </c>
      <c r="J307" s="14">
        <v>7137.42</v>
      </c>
      <c r="K307" s="14">
        <v>0</v>
      </c>
      <c r="L307" s="14">
        <f>+I307*2.87%</f>
        <v>2263.8559999999998</v>
      </c>
      <c r="M307" s="14">
        <f>I307*7.1%</f>
        <v>5600.48</v>
      </c>
      <c r="N307" s="14">
        <f>I307*1.15%</f>
        <v>907.12</v>
      </c>
      <c r="O307" s="14">
        <f>+I307*3.04%</f>
        <v>2397.9519999999998</v>
      </c>
      <c r="P307" s="14">
        <f>I307*7.09%</f>
        <v>5592.5920000000006</v>
      </c>
      <c r="Q307" s="14">
        <v>0</v>
      </c>
      <c r="R307" s="14">
        <f>L307+M307+N307+O307+P307</f>
        <v>16762</v>
      </c>
      <c r="S307" s="14">
        <v>0</v>
      </c>
      <c r="T307" s="14">
        <f>+L307+O307+Q307+S307+J307+K307</f>
        <v>11799.227999999999</v>
      </c>
      <c r="U307" s="14">
        <f>+P307+N307+M307</f>
        <v>12100.191999999999</v>
      </c>
      <c r="V307" s="14">
        <f>+I307-T307</f>
        <v>67080.771999999997</v>
      </c>
      <c r="W307" s="9"/>
      <c r="X307"/>
      <c r="Y307"/>
      <c r="Z307"/>
      <c r="AA307" s="8"/>
      <c r="AB307"/>
      <c r="AC307" s="8"/>
      <c r="AD307" s="8"/>
      <c r="AE307" s="8"/>
      <c r="AF307" s="8"/>
      <c r="AG307"/>
      <c r="AH307" s="8"/>
      <c r="AI307" s="8"/>
    </row>
    <row r="308" spans="1:35" s="6" customFormat="1" ht="15" x14ac:dyDescent="0.25">
      <c r="A308" s="18">
        <v>288</v>
      </c>
      <c r="B308" s="17" t="s">
        <v>6</v>
      </c>
      <c r="C308" s="16" t="s">
        <v>367</v>
      </c>
      <c r="D308" s="16" t="s">
        <v>2</v>
      </c>
      <c r="E308" s="16" t="s">
        <v>5</v>
      </c>
      <c r="F308" s="16" t="s">
        <v>87</v>
      </c>
      <c r="G308" s="15">
        <v>44927</v>
      </c>
      <c r="H308" s="15" t="s">
        <v>4</v>
      </c>
      <c r="I308" s="14">
        <v>47880</v>
      </c>
      <c r="J308" s="14">
        <v>1554.79</v>
      </c>
      <c r="K308" s="14">
        <v>0</v>
      </c>
      <c r="L308" s="14">
        <f>+I308*2.87%</f>
        <v>1374.1559999999999</v>
      </c>
      <c r="M308" s="14">
        <f>I308*7.1%</f>
        <v>3399.4799999999996</v>
      </c>
      <c r="N308" s="14">
        <f>I308*1.15%</f>
        <v>550.62</v>
      </c>
      <c r="O308" s="14">
        <f>+I308*3.04%</f>
        <v>1455.5519999999999</v>
      </c>
      <c r="P308" s="14">
        <f>I308*7.09%</f>
        <v>3394.692</v>
      </c>
      <c r="Q308" s="14">
        <v>0</v>
      </c>
      <c r="R308" s="14">
        <f>L308+M308+N308+O308+P308</f>
        <v>10174.5</v>
      </c>
      <c r="S308" s="14">
        <v>5695.64</v>
      </c>
      <c r="T308" s="14">
        <f>+L308+O308+Q308+S308+J308+K308</f>
        <v>10080.137999999999</v>
      </c>
      <c r="U308" s="14">
        <f>+P308+N308+M308</f>
        <v>7344.7919999999995</v>
      </c>
      <c r="V308" s="14">
        <f>+I308-T308</f>
        <v>37799.862000000001</v>
      </c>
      <c r="W308" s="9"/>
      <c r="X308"/>
      <c r="Y308"/>
      <c r="Z308"/>
      <c r="AA308" s="8"/>
      <c r="AB308"/>
      <c r="AC308" s="8"/>
      <c r="AD308" s="8"/>
      <c r="AE308" s="8"/>
      <c r="AF308" s="8"/>
      <c r="AG308" s="8"/>
      <c r="AH308" s="8"/>
      <c r="AI308" s="8"/>
    </row>
    <row r="309" spans="1:35" s="6" customFormat="1" ht="15" x14ac:dyDescent="0.25">
      <c r="A309" s="18">
        <v>289</v>
      </c>
      <c r="B309" s="17" t="s">
        <v>6</v>
      </c>
      <c r="C309" s="16" t="s">
        <v>366</v>
      </c>
      <c r="D309" s="16" t="s">
        <v>2</v>
      </c>
      <c r="E309" s="16" t="s">
        <v>5</v>
      </c>
      <c r="F309" s="16" t="s">
        <v>92</v>
      </c>
      <c r="G309" s="15">
        <v>44927</v>
      </c>
      <c r="H309" s="15" t="s">
        <v>4</v>
      </c>
      <c r="I309" s="14">
        <v>90480</v>
      </c>
      <c r="J309" s="14">
        <v>9866.0300000000007</v>
      </c>
      <c r="K309" s="14">
        <v>0</v>
      </c>
      <c r="L309" s="14">
        <f>+I309*2.87%</f>
        <v>2596.7759999999998</v>
      </c>
      <c r="M309" s="14">
        <f>I309*7.1%</f>
        <v>6424.079999999999</v>
      </c>
      <c r="N309" s="14">
        <f>I309*1.15%</f>
        <v>1040.52</v>
      </c>
      <c r="O309" s="14">
        <f>+I309*3.04%</f>
        <v>2750.5920000000001</v>
      </c>
      <c r="P309" s="14">
        <f>I309*7.09%</f>
        <v>6415.0320000000002</v>
      </c>
      <c r="Q309" s="14">
        <v>0</v>
      </c>
      <c r="R309" s="14">
        <f>L309+M309+N309+O309+P309</f>
        <v>19227</v>
      </c>
      <c r="S309" s="14">
        <v>0</v>
      </c>
      <c r="T309" s="14">
        <f>+L309+O309+Q309+S309+J309+K309</f>
        <v>15213.398000000001</v>
      </c>
      <c r="U309" s="14">
        <f>+P309+N309+M309</f>
        <v>13879.631999999998</v>
      </c>
      <c r="V309" s="14">
        <f>+I309-T309</f>
        <v>75266.601999999999</v>
      </c>
      <c r="W309" s="9"/>
      <c r="X309"/>
      <c r="Y309"/>
      <c r="Z309"/>
      <c r="AA309" s="8"/>
      <c r="AB309"/>
      <c r="AC309" s="8"/>
      <c r="AD309" s="8"/>
      <c r="AE309" s="8"/>
      <c r="AF309" s="8"/>
      <c r="AG309"/>
      <c r="AH309" s="8"/>
      <c r="AI309" s="8"/>
    </row>
    <row r="310" spans="1:35" s="6" customFormat="1" ht="15" x14ac:dyDescent="0.25">
      <c r="A310" s="18">
        <v>290</v>
      </c>
      <c r="B310" s="17" t="s">
        <v>6</v>
      </c>
      <c r="C310" s="16" t="s">
        <v>365</v>
      </c>
      <c r="D310" s="16" t="s">
        <v>2</v>
      </c>
      <c r="E310" s="16" t="s">
        <v>5</v>
      </c>
      <c r="F310" s="16" t="s">
        <v>92</v>
      </c>
      <c r="G310" s="15">
        <v>44927</v>
      </c>
      <c r="H310" s="15" t="s">
        <v>4</v>
      </c>
      <c r="I310" s="14">
        <v>32760</v>
      </c>
      <c r="J310" s="14">
        <v>0</v>
      </c>
      <c r="K310" s="14">
        <v>0</v>
      </c>
      <c r="L310" s="14">
        <f>+I310*2.87%</f>
        <v>940.21199999999999</v>
      </c>
      <c r="M310" s="14">
        <f>I310*7.1%</f>
        <v>2325.9599999999996</v>
      </c>
      <c r="N310" s="14">
        <f>I310*1.15%</f>
        <v>376.74</v>
      </c>
      <c r="O310" s="14">
        <f>+I310*3.04%</f>
        <v>995.904</v>
      </c>
      <c r="P310" s="14">
        <f>I310*7.09%</f>
        <v>2322.6840000000002</v>
      </c>
      <c r="Q310" s="14">
        <v>0</v>
      </c>
      <c r="R310" s="14">
        <f>L310+M310+N310+O310+P310</f>
        <v>6961.4999999999991</v>
      </c>
      <c r="S310" s="14">
        <v>0</v>
      </c>
      <c r="T310" s="14">
        <f>+L310+O310+Q310+S310+J310+K310</f>
        <v>1936.116</v>
      </c>
      <c r="U310" s="14">
        <f>+P310+N310+M310</f>
        <v>5025.384</v>
      </c>
      <c r="V310" s="14">
        <f>+I310-T310</f>
        <v>30823.883999999998</v>
      </c>
      <c r="W310" s="9"/>
      <c r="X310"/>
      <c r="Y310"/>
      <c r="Z310"/>
      <c r="AA310" s="8"/>
      <c r="AB310"/>
      <c r="AC310" s="8"/>
      <c r="AD310"/>
      <c r="AE310"/>
      <c r="AF310"/>
      <c r="AG310"/>
      <c r="AH310" s="8"/>
      <c r="AI310" s="8"/>
    </row>
    <row r="311" spans="1:35" s="6" customFormat="1" ht="15" x14ac:dyDescent="0.25">
      <c r="A311" s="18">
        <v>291</v>
      </c>
      <c r="B311" s="17" t="s">
        <v>6</v>
      </c>
      <c r="C311" s="16" t="s">
        <v>364</v>
      </c>
      <c r="D311" s="16" t="s">
        <v>2</v>
      </c>
      <c r="E311" s="16" t="s">
        <v>5</v>
      </c>
      <c r="F311" s="16" t="s">
        <v>92</v>
      </c>
      <c r="G311" s="15">
        <v>44927</v>
      </c>
      <c r="H311" s="15" t="s">
        <v>4</v>
      </c>
      <c r="I311" s="14">
        <v>34800</v>
      </c>
      <c r="J311" s="14">
        <v>0</v>
      </c>
      <c r="K311" s="14">
        <v>0</v>
      </c>
      <c r="L311" s="14">
        <f>+I311*2.87%</f>
        <v>998.76</v>
      </c>
      <c r="M311" s="14">
        <f>I311*7.1%</f>
        <v>2470.7999999999997</v>
      </c>
      <c r="N311" s="14">
        <f>I311*1.15%</f>
        <v>400.2</v>
      </c>
      <c r="O311" s="14">
        <f>+I311*3.04%</f>
        <v>1057.92</v>
      </c>
      <c r="P311" s="14">
        <f>I311*7.09%</f>
        <v>2467.3200000000002</v>
      </c>
      <c r="Q311" s="14">
        <v>0</v>
      </c>
      <c r="R311" s="14">
        <f>L311+M311+N311+O311+P311</f>
        <v>7395</v>
      </c>
      <c r="S311" s="14">
        <v>0</v>
      </c>
      <c r="T311" s="14">
        <f>+L311+O311+Q311+S311+J311+K311</f>
        <v>2056.6800000000003</v>
      </c>
      <c r="U311" s="14">
        <f>+P311+N311+M311</f>
        <v>5338.32</v>
      </c>
      <c r="V311" s="14">
        <f>+I311-T311</f>
        <v>32743.32</v>
      </c>
      <c r="W311" s="9"/>
      <c r="X311"/>
      <c r="Y311"/>
      <c r="Z311"/>
      <c r="AA311" s="8"/>
      <c r="AB311"/>
      <c r="AC311" s="8"/>
      <c r="AD311"/>
      <c r="AE311"/>
      <c r="AF311" s="8"/>
      <c r="AG311"/>
      <c r="AH311" s="8"/>
      <c r="AI311" s="8"/>
    </row>
    <row r="312" spans="1:35" s="6" customFormat="1" ht="15" x14ac:dyDescent="0.25">
      <c r="A312" s="18">
        <v>292</v>
      </c>
      <c r="B312" s="17" t="s">
        <v>6</v>
      </c>
      <c r="C312" s="16" t="s">
        <v>363</v>
      </c>
      <c r="D312" s="16" t="s">
        <v>2</v>
      </c>
      <c r="E312" s="16" t="s">
        <v>5</v>
      </c>
      <c r="F312" s="16" t="s">
        <v>92</v>
      </c>
      <c r="G312" s="15">
        <v>44927</v>
      </c>
      <c r="H312" s="15" t="s">
        <v>4</v>
      </c>
      <c r="I312" s="14">
        <v>72000</v>
      </c>
      <c r="J312" s="14">
        <v>5744.84</v>
      </c>
      <c r="K312" s="14">
        <v>0</v>
      </c>
      <c r="L312" s="14">
        <f>+I312*2.87%</f>
        <v>2066.4</v>
      </c>
      <c r="M312" s="14">
        <f>I312*7.1%</f>
        <v>5111.9999999999991</v>
      </c>
      <c r="N312" s="14">
        <f>I312*1.15%</f>
        <v>828</v>
      </c>
      <c r="O312" s="14">
        <f>+I312*3.04%</f>
        <v>2188.8000000000002</v>
      </c>
      <c r="P312" s="14">
        <f>I312*7.09%</f>
        <v>5104.8</v>
      </c>
      <c r="Q312" s="14">
        <v>0</v>
      </c>
      <c r="R312" s="14">
        <f>L312+M312+N312+O312+P312</f>
        <v>15300</v>
      </c>
      <c r="S312" s="14">
        <v>0</v>
      </c>
      <c r="T312" s="14">
        <f>+L312+O312+Q312+S312+J312+K312</f>
        <v>10000.040000000001</v>
      </c>
      <c r="U312" s="14">
        <f>+P312+N312+M312</f>
        <v>11044.8</v>
      </c>
      <c r="V312" s="14">
        <f>+I312-T312</f>
        <v>61999.96</v>
      </c>
      <c r="W312" s="9"/>
      <c r="X312"/>
      <c r="Y312"/>
      <c r="Z312"/>
      <c r="AA312" s="8"/>
      <c r="AB312"/>
      <c r="AC312" s="8"/>
      <c r="AD312" s="8"/>
      <c r="AE312" s="8"/>
      <c r="AF312" s="8"/>
      <c r="AG312"/>
      <c r="AH312" s="8"/>
      <c r="AI312" s="8"/>
    </row>
    <row r="313" spans="1:35" s="6" customFormat="1" ht="15" x14ac:dyDescent="0.25">
      <c r="A313" s="18">
        <v>293</v>
      </c>
      <c r="B313" s="17" t="s">
        <v>6</v>
      </c>
      <c r="C313" s="16" t="s">
        <v>362</v>
      </c>
      <c r="D313" s="16" t="s">
        <v>2</v>
      </c>
      <c r="E313" s="16" t="s">
        <v>5</v>
      </c>
      <c r="F313" s="16" t="s">
        <v>87</v>
      </c>
      <c r="G313" s="15">
        <v>44927</v>
      </c>
      <c r="H313" s="15" t="s">
        <v>4</v>
      </c>
      <c r="I313" s="14">
        <v>46400</v>
      </c>
      <c r="J313" s="14">
        <v>0</v>
      </c>
      <c r="K313" s="14">
        <v>0</v>
      </c>
      <c r="L313" s="14">
        <f>+I313*2.87%</f>
        <v>1331.68</v>
      </c>
      <c r="M313" s="14">
        <f>I313*7.1%</f>
        <v>3294.3999999999996</v>
      </c>
      <c r="N313" s="14">
        <f>I313*1.15%</f>
        <v>533.6</v>
      </c>
      <c r="O313" s="14">
        <f>+I313*3.04%</f>
        <v>1410.56</v>
      </c>
      <c r="P313" s="14">
        <f>I313*7.09%</f>
        <v>3289.76</v>
      </c>
      <c r="Q313" s="14">
        <v>0</v>
      </c>
      <c r="R313" s="14">
        <f>L313+M313+N313+O313+P313</f>
        <v>9860</v>
      </c>
      <c r="S313" s="14">
        <v>0</v>
      </c>
      <c r="T313" s="14">
        <f>+L313+O313+Q313+S313+J313+K313</f>
        <v>2742.24</v>
      </c>
      <c r="U313" s="14">
        <f>+P313+N313+M313</f>
        <v>7117.76</v>
      </c>
      <c r="V313" s="14">
        <f>+I313-T313</f>
        <v>43657.760000000002</v>
      </c>
      <c r="W313" s="9"/>
      <c r="X313"/>
      <c r="Y313"/>
      <c r="Z313"/>
      <c r="AA313" s="8"/>
      <c r="AB313"/>
      <c r="AC313" s="8"/>
      <c r="AD313" s="8"/>
      <c r="AE313"/>
      <c r="AF313" s="8"/>
      <c r="AG313"/>
      <c r="AH313" s="8"/>
      <c r="AI313" s="8"/>
    </row>
    <row r="314" spans="1:35" s="6" customFormat="1" ht="15" x14ac:dyDescent="0.25">
      <c r="A314" s="18">
        <v>294</v>
      </c>
      <c r="B314" s="17" t="s">
        <v>6</v>
      </c>
      <c r="C314" s="16" t="s">
        <v>361</v>
      </c>
      <c r="D314" s="16" t="s">
        <v>2</v>
      </c>
      <c r="E314" s="16" t="s">
        <v>5</v>
      </c>
      <c r="F314" s="16" t="s">
        <v>87</v>
      </c>
      <c r="G314" s="15">
        <v>44927</v>
      </c>
      <c r="H314" s="15" t="s">
        <v>4</v>
      </c>
      <c r="I314" s="14">
        <v>44080</v>
      </c>
      <c r="J314" s="14">
        <v>1018.48</v>
      </c>
      <c r="K314" s="14">
        <v>0</v>
      </c>
      <c r="L314" s="14">
        <f>+I314*2.87%</f>
        <v>1265.096</v>
      </c>
      <c r="M314" s="14">
        <f>I314*7.1%</f>
        <v>3129.68</v>
      </c>
      <c r="N314" s="14">
        <f>I314*1.15%</f>
        <v>506.92</v>
      </c>
      <c r="O314" s="14">
        <f>+I314*3.04%</f>
        <v>1340.0319999999999</v>
      </c>
      <c r="P314" s="14">
        <f>I314*7.09%</f>
        <v>3125.2720000000004</v>
      </c>
      <c r="Q314" s="14">
        <v>0</v>
      </c>
      <c r="R314" s="14">
        <f>L314+M314+N314+O314+P314</f>
        <v>9367</v>
      </c>
      <c r="S314" s="14">
        <v>0</v>
      </c>
      <c r="T314" s="14">
        <f>+L314+O314+Q314+S314+J314+K314</f>
        <v>3623.6079999999997</v>
      </c>
      <c r="U314" s="14">
        <f>+P314+N314+M314</f>
        <v>6761.8720000000003</v>
      </c>
      <c r="V314" s="14">
        <f>+I314-T314</f>
        <v>40456.392</v>
      </c>
      <c r="W314" s="9"/>
      <c r="X314"/>
      <c r="Y314"/>
      <c r="Z314"/>
      <c r="AA314" s="8"/>
      <c r="AB314"/>
      <c r="AC314" s="8"/>
      <c r="AD314" s="8"/>
      <c r="AE314" s="8"/>
      <c r="AF314" s="8"/>
      <c r="AG314"/>
      <c r="AH314" s="8"/>
      <c r="AI314" s="8"/>
    </row>
    <row r="315" spans="1:35" s="6" customFormat="1" ht="15" x14ac:dyDescent="0.25">
      <c r="A315" s="18">
        <v>295</v>
      </c>
      <c r="B315" s="17" t="s">
        <v>6</v>
      </c>
      <c r="C315" s="16" t="s">
        <v>360</v>
      </c>
      <c r="D315" s="16" t="s">
        <v>2</v>
      </c>
      <c r="E315" s="16" t="s">
        <v>5</v>
      </c>
      <c r="F315" s="16" t="s">
        <v>87</v>
      </c>
      <c r="G315" s="15">
        <v>44927</v>
      </c>
      <c r="H315" s="15" t="s">
        <v>4</v>
      </c>
      <c r="I315" s="14">
        <v>99760</v>
      </c>
      <c r="J315" s="14">
        <v>12048.92</v>
      </c>
      <c r="K315" s="14">
        <v>0</v>
      </c>
      <c r="L315" s="14">
        <f>+I315*2.87%</f>
        <v>2863.1120000000001</v>
      </c>
      <c r="M315" s="14">
        <f>I315*7.1%</f>
        <v>7082.9599999999991</v>
      </c>
      <c r="N315" s="14">
        <f>I315*1.15%</f>
        <v>1147.24</v>
      </c>
      <c r="O315" s="14">
        <f>+I315*3.04%</f>
        <v>3032.7040000000002</v>
      </c>
      <c r="P315" s="14">
        <f>I315*7.09%</f>
        <v>7072.9840000000004</v>
      </c>
      <c r="Q315" s="14">
        <v>0</v>
      </c>
      <c r="R315" s="14">
        <f>L315+M315+N315+O315+P315</f>
        <v>21199</v>
      </c>
      <c r="S315" s="14">
        <v>0</v>
      </c>
      <c r="T315" s="14">
        <f>+L315+O315+Q315+S315+J315+K315</f>
        <v>17944.736000000001</v>
      </c>
      <c r="U315" s="14">
        <f>+P315+N315+M315</f>
        <v>15303.183999999999</v>
      </c>
      <c r="V315" s="14">
        <f>+I315-T315</f>
        <v>81815.263999999996</v>
      </c>
      <c r="W315" s="9"/>
      <c r="X315"/>
      <c r="Y315"/>
      <c r="Z315"/>
      <c r="AA315" s="8"/>
      <c r="AB315"/>
      <c r="AC315" s="8"/>
      <c r="AD315" s="8"/>
      <c r="AE315" s="8"/>
      <c r="AF315" s="8"/>
      <c r="AG315"/>
      <c r="AH315" s="8"/>
      <c r="AI315" s="8"/>
    </row>
    <row r="316" spans="1:35" s="6" customFormat="1" ht="15" x14ac:dyDescent="0.25">
      <c r="A316" s="18">
        <v>296</v>
      </c>
      <c r="B316" s="17" t="s">
        <v>6</v>
      </c>
      <c r="C316" s="16" t="s">
        <v>359</v>
      </c>
      <c r="D316" s="16" t="s">
        <v>2</v>
      </c>
      <c r="E316" s="16" t="s">
        <v>5</v>
      </c>
      <c r="F316" s="16" t="s">
        <v>87</v>
      </c>
      <c r="G316" s="15">
        <v>44927</v>
      </c>
      <c r="H316" s="15" t="s">
        <v>4</v>
      </c>
      <c r="I316" s="14">
        <v>81200</v>
      </c>
      <c r="J316" s="14">
        <v>19143.3</v>
      </c>
      <c r="K316" s="14">
        <v>0</v>
      </c>
      <c r="L316" s="14">
        <f>+I316*2.87%</f>
        <v>2330.44</v>
      </c>
      <c r="M316" s="14">
        <f>I316*7.1%</f>
        <v>5765.2</v>
      </c>
      <c r="N316" s="14">
        <f>I316*1.15%</f>
        <v>933.8</v>
      </c>
      <c r="O316" s="14">
        <f>+I316*3.04%</f>
        <v>2468.48</v>
      </c>
      <c r="P316" s="14">
        <f>I316*7.09%</f>
        <v>5757.08</v>
      </c>
      <c r="Q316" s="14">
        <v>0</v>
      </c>
      <c r="R316" s="14">
        <f>L316+M316+N316+O316+P316</f>
        <v>17255</v>
      </c>
      <c r="S316" s="14">
        <v>0</v>
      </c>
      <c r="T316" s="14">
        <f>+L316+O316+Q316+S316+J316+K316</f>
        <v>23942.22</v>
      </c>
      <c r="U316" s="14">
        <f>+P316+N316+M316</f>
        <v>12456.08</v>
      </c>
      <c r="V316" s="14">
        <f>+I316-T316</f>
        <v>57257.78</v>
      </c>
      <c r="W316" s="9"/>
      <c r="X316"/>
      <c r="Y316"/>
      <c r="Z316"/>
      <c r="AA316" s="8"/>
      <c r="AB316"/>
      <c r="AC316" s="8"/>
      <c r="AD316" s="8"/>
      <c r="AE316" s="8"/>
      <c r="AF316" s="8"/>
      <c r="AG316"/>
      <c r="AH316" s="8"/>
      <c r="AI316" s="8"/>
    </row>
    <row r="317" spans="1:35" s="6" customFormat="1" ht="15" x14ac:dyDescent="0.25">
      <c r="A317" s="18">
        <v>297</v>
      </c>
      <c r="B317" s="17" t="s">
        <v>6</v>
      </c>
      <c r="C317" s="16" t="s">
        <v>358</v>
      </c>
      <c r="D317" s="16" t="s">
        <v>2</v>
      </c>
      <c r="E317" s="16" t="s">
        <v>5</v>
      </c>
      <c r="F317" s="16" t="s">
        <v>92</v>
      </c>
      <c r="G317" s="15">
        <v>44927</v>
      </c>
      <c r="H317" s="15" t="s">
        <v>4</v>
      </c>
      <c r="I317" s="14">
        <v>35200</v>
      </c>
      <c r="J317" s="14">
        <v>0</v>
      </c>
      <c r="K317" s="14">
        <v>0</v>
      </c>
      <c r="L317" s="14">
        <f>+I317*2.87%</f>
        <v>1010.24</v>
      </c>
      <c r="M317" s="14">
        <f>I317*7.1%</f>
        <v>2499.1999999999998</v>
      </c>
      <c r="N317" s="14">
        <f>I317*1.15%</f>
        <v>404.8</v>
      </c>
      <c r="O317" s="14">
        <f>+I317*3.04%</f>
        <v>1070.08</v>
      </c>
      <c r="P317" s="14">
        <f>I317*7.09%</f>
        <v>2495.6800000000003</v>
      </c>
      <c r="Q317" s="14">
        <v>0</v>
      </c>
      <c r="R317" s="14">
        <f>L317+M317+N317+O317+P317</f>
        <v>7480</v>
      </c>
      <c r="S317" s="14">
        <v>0</v>
      </c>
      <c r="T317" s="14">
        <f>+L317+O317+Q317+S317+J317+K317</f>
        <v>2080.3199999999997</v>
      </c>
      <c r="U317" s="14">
        <f>+P317+N317+M317</f>
        <v>5399.68</v>
      </c>
      <c r="V317" s="14">
        <f>+I317-T317</f>
        <v>33119.68</v>
      </c>
      <c r="W317" s="9"/>
      <c r="X317"/>
      <c r="Y317"/>
      <c r="Z317"/>
      <c r="AA317" s="8"/>
      <c r="AB317"/>
      <c r="AC317" s="8"/>
      <c r="AD317" s="8"/>
      <c r="AE317"/>
      <c r="AF317" s="8"/>
      <c r="AG317"/>
      <c r="AH317" s="8"/>
      <c r="AI317" s="8"/>
    </row>
    <row r="318" spans="1:35" s="6" customFormat="1" ht="15" x14ac:dyDescent="0.25">
      <c r="A318" s="18">
        <v>298</v>
      </c>
      <c r="B318" s="17" t="s">
        <v>6</v>
      </c>
      <c r="C318" s="16" t="s">
        <v>222</v>
      </c>
      <c r="D318" s="16" t="s">
        <v>2</v>
      </c>
      <c r="E318" s="16" t="s">
        <v>5</v>
      </c>
      <c r="F318" s="16" t="s">
        <v>87</v>
      </c>
      <c r="G318" s="15">
        <v>44927</v>
      </c>
      <c r="H318" s="15" t="s">
        <v>4</v>
      </c>
      <c r="I318" s="14">
        <v>17640</v>
      </c>
      <c r="J318" s="14">
        <v>0</v>
      </c>
      <c r="K318" s="14">
        <v>0</v>
      </c>
      <c r="L318" s="14">
        <f>+I318*2.87%</f>
        <v>506.26799999999997</v>
      </c>
      <c r="M318" s="14">
        <f>I318*7.1%</f>
        <v>1252.4399999999998</v>
      </c>
      <c r="N318" s="14">
        <f>I318*1.15%</f>
        <v>202.85999999999999</v>
      </c>
      <c r="O318" s="14">
        <f>+I318*3.04%</f>
        <v>536.25599999999997</v>
      </c>
      <c r="P318" s="14">
        <f>I318*7.09%</f>
        <v>1250.6760000000002</v>
      </c>
      <c r="Q318" s="14">
        <v>0</v>
      </c>
      <c r="R318" s="14">
        <f>L318+M318+N318+O318+P318</f>
        <v>3748.5</v>
      </c>
      <c r="S318" s="14">
        <v>0</v>
      </c>
      <c r="T318" s="14">
        <f>+L318+O318+Q318+S318+J318+K318</f>
        <v>1042.5239999999999</v>
      </c>
      <c r="U318" s="14">
        <f>+P318+N318+M318</f>
        <v>2705.9759999999997</v>
      </c>
      <c r="V318" s="14">
        <f>+I318-T318</f>
        <v>16597.475999999999</v>
      </c>
      <c r="W318" s="9"/>
      <c r="X318"/>
      <c r="Y318"/>
      <c r="Z318"/>
      <c r="AA318" s="8"/>
      <c r="AB318"/>
      <c r="AC318" s="8"/>
      <c r="AD318"/>
      <c r="AE318"/>
      <c r="AF318"/>
      <c r="AG318"/>
      <c r="AH318" s="8"/>
      <c r="AI318" s="8"/>
    </row>
    <row r="319" spans="1:35" s="6" customFormat="1" ht="15" x14ac:dyDescent="0.25">
      <c r="A319" s="18">
        <v>299</v>
      </c>
      <c r="B319" s="17" t="s">
        <v>6</v>
      </c>
      <c r="C319" s="16" t="s">
        <v>357</v>
      </c>
      <c r="D319" s="16" t="s">
        <v>2</v>
      </c>
      <c r="E319" s="16" t="s">
        <v>5</v>
      </c>
      <c r="F319" s="16" t="s">
        <v>87</v>
      </c>
      <c r="G319" s="15">
        <v>44927</v>
      </c>
      <c r="H319" s="15" t="s">
        <v>4</v>
      </c>
      <c r="I319" s="14">
        <v>62400</v>
      </c>
      <c r="J319" s="14">
        <v>3938.31</v>
      </c>
      <c r="K319" s="14">
        <v>0</v>
      </c>
      <c r="L319" s="14">
        <f>+I319*2.87%</f>
        <v>1790.8799999999999</v>
      </c>
      <c r="M319" s="14">
        <f>I319*7.1%</f>
        <v>4430.3999999999996</v>
      </c>
      <c r="N319" s="14">
        <f>I319*1.15%</f>
        <v>717.6</v>
      </c>
      <c r="O319" s="14">
        <f>+I319*3.04%</f>
        <v>1896.96</v>
      </c>
      <c r="P319" s="14">
        <f>I319*7.09%</f>
        <v>4424.16</v>
      </c>
      <c r="Q319" s="14">
        <v>0</v>
      </c>
      <c r="R319" s="14">
        <f>L319+M319+N319+O319+P319</f>
        <v>13260</v>
      </c>
      <c r="S319" s="14">
        <v>0</v>
      </c>
      <c r="T319" s="14">
        <f>+L319+O319+Q319+S319+J319+K319</f>
        <v>7626.15</v>
      </c>
      <c r="U319" s="14">
        <f>+P319+N319+M319</f>
        <v>9572.16</v>
      </c>
      <c r="V319" s="14">
        <f>+I319-T319</f>
        <v>54773.85</v>
      </c>
      <c r="W319" s="9"/>
      <c r="X319"/>
      <c r="Y319"/>
      <c r="Z319"/>
      <c r="AA319" s="8"/>
      <c r="AB319"/>
      <c r="AC319" s="8"/>
      <c r="AD319" s="8"/>
      <c r="AE319" s="8"/>
      <c r="AF319" s="8"/>
      <c r="AG319"/>
      <c r="AH319" s="8"/>
      <c r="AI319" s="8"/>
    </row>
    <row r="320" spans="1:35" s="6" customFormat="1" ht="15" x14ac:dyDescent="0.25">
      <c r="A320" s="18">
        <v>300</v>
      </c>
      <c r="B320" s="17" t="s">
        <v>6</v>
      </c>
      <c r="C320" s="16" t="s">
        <v>356</v>
      </c>
      <c r="D320" s="16" t="s">
        <v>2</v>
      </c>
      <c r="E320" s="16" t="s">
        <v>5</v>
      </c>
      <c r="F320" s="16" t="s">
        <v>87</v>
      </c>
      <c r="G320" s="15">
        <v>44927</v>
      </c>
      <c r="H320" s="15" t="s">
        <v>4</v>
      </c>
      <c r="I320" s="14">
        <v>25520</v>
      </c>
      <c r="J320" s="14">
        <v>0</v>
      </c>
      <c r="K320" s="14">
        <v>0</v>
      </c>
      <c r="L320" s="14">
        <f>+I320*2.87%</f>
        <v>732.42399999999998</v>
      </c>
      <c r="M320" s="14">
        <f>I320*7.1%</f>
        <v>1811.9199999999998</v>
      </c>
      <c r="N320" s="14">
        <f>I320*1.15%</f>
        <v>293.48</v>
      </c>
      <c r="O320" s="14">
        <f>+I320*3.04%</f>
        <v>775.80799999999999</v>
      </c>
      <c r="P320" s="14">
        <f>I320*7.09%</f>
        <v>1809.3680000000002</v>
      </c>
      <c r="Q320" s="14">
        <v>0</v>
      </c>
      <c r="R320" s="14">
        <f>L320+M320+N320+O320+P320</f>
        <v>5423</v>
      </c>
      <c r="S320" s="14">
        <v>0</v>
      </c>
      <c r="T320" s="14">
        <f>+L320+O320+Q320+S320+J320+K320</f>
        <v>1508.232</v>
      </c>
      <c r="U320" s="14">
        <f>+P320+N320+M320</f>
        <v>3914.768</v>
      </c>
      <c r="V320" s="14">
        <f>+I320-T320</f>
        <v>24011.768</v>
      </c>
      <c r="W320" s="9"/>
      <c r="X320"/>
      <c r="Y320"/>
      <c r="Z320"/>
      <c r="AA320" s="8"/>
      <c r="AB320"/>
      <c r="AC320" s="8"/>
      <c r="AD320"/>
      <c r="AE320"/>
      <c r="AF320"/>
      <c r="AG320"/>
      <c r="AH320" s="8"/>
      <c r="AI320" s="8"/>
    </row>
    <row r="321" spans="1:35" s="6" customFormat="1" ht="15" x14ac:dyDescent="0.25">
      <c r="A321" s="18">
        <v>301</v>
      </c>
      <c r="B321" s="17" t="s">
        <v>6</v>
      </c>
      <c r="C321" s="16" t="s">
        <v>355</v>
      </c>
      <c r="D321" s="16" t="s">
        <v>2</v>
      </c>
      <c r="E321" s="16" t="s">
        <v>5</v>
      </c>
      <c r="F321" s="16" t="s">
        <v>87</v>
      </c>
      <c r="G321" s="15">
        <v>44927</v>
      </c>
      <c r="H321" s="15" t="s">
        <v>4</v>
      </c>
      <c r="I321" s="14">
        <v>67280</v>
      </c>
      <c r="J321" s="14">
        <v>4856.63</v>
      </c>
      <c r="K321" s="14">
        <v>0</v>
      </c>
      <c r="L321" s="14">
        <f>+I321*2.87%</f>
        <v>1930.9359999999999</v>
      </c>
      <c r="M321" s="14">
        <f>I321*7.1%</f>
        <v>4776.8799999999992</v>
      </c>
      <c r="N321" s="14">
        <f>I321*1.15%</f>
        <v>773.72</v>
      </c>
      <c r="O321" s="14">
        <f>+I321*3.04%</f>
        <v>2045.3119999999999</v>
      </c>
      <c r="P321" s="14">
        <f>I321*7.09%</f>
        <v>4770.152</v>
      </c>
      <c r="Q321" s="14">
        <v>0</v>
      </c>
      <c r="R321" s="14">
        <f>L321+M321+N321+O321+P321</f>
        <v>14296.999999999998</v>
      </c>
      <c r="S321" s="14">
        <v>0</v>
      </c>
      <c r="T321" s="14">
        <f>+L321+O321+Q321+S321+J321+K321</f>
        <v>8832.8780000000006</v>
      </c>
      <c r="U321" s="14">
        <f>+P321+N321+M321</f>
        <v>10320.752</v>
      </c>
      <c r="V321" s="14">
        <f>+I321-T321</f>
        <v>58447.122000000003</v>
      </c>
      <c r="W321" s="9"/>
      <c r="X321"/>
      <c r="Y321"/>
      <c r="Z321"/>
      <c r="AA321" s="8"/>
      <c r="AB321"/>
      <c r="AC321" s="8"/>
      <c r="AD321" s="8"/>
      <c r="AE321" s="8"/>
      <c r="AF321" s="8"/>
      <c r="AG321"/>
      <c r="AH321" s="8"/>
      <c r="AI321" s="8"/>
    </row>
    <row r="322" spans="1:35" s="6" customFormat="1" ht="15" x14ac:dyDescent="0.25">
      <c r="A322" s="18">
        <v>302</v>
      </c>
      <c r="B322" s="17" t="s">
        <v>6</v>
      </c>
      <c r="C322" s="16" t="s">
        <v>354</v>
      </c>
      <c r="D322" s="16" t="s">
        <v>2</v>
      </c>
      <c r="E322" s="16" t="s">
        <v>5</v>
      </c>
      <c r="F322" s="16" t="s">
        <v>92</v>
      </c>
      <c r="G322" s="15">
        <v>44927</v>
      </c>
      <c r="H322" s="15" t="s">
        <v>4</v>
      </c>
      <c r="I322" s="14">
        <v>30240</v>
      </c>
      <c r="J322" s="14">
        <v>0</v>
      </c>
      <c r="K322" s="14">
        <v>0</v>
      </c>
      <c r="L322" s="14">
        <f>+I322*2.87%</f>
        <v>867.88800000000003</v>
      </c>
      <c r="M322" s="14">
        <f>I322*7.1%</f>
        <v>2147.04</v>
      </c>
      <c r="N322" s="14">
        <f>I322*1.15%</f>
        <v>347.76</v>
      </c>
      <c r="O322" s="14">
        <f>+I322*3.04%</f>
        <v>919.29600000000005</v>
      </c>
      <c r="P322" s="14">
        <f>I322*7.09%</f>
        <v>2144.0160000000001</v>
      </c>
      <c r="Q322" s="14">
        <v>0</v>
      </c>
      <c r="R322" s="14">
        <f>L322+M322+N322+O322+P322</f>
        <v>6426</v>
      </c>
      <c r="S322" s="14">
        <v>0</v>
      </c>
      <c r="T322" s="14">
        <f>+L322+O322+Q322+S322+J322+K322</f>
        <v>1787.1840000000002</v>
      </c>
      <c r="U322" s="14">
        <f>+P322+N322+M322</f>
        <v>4638.8159999999998</v>
      </c>
      <c r="V322" s="14">
        <f>+I322-T322</f>
        <v>28452.815999999999</v>
      </c>
      <c r="W322" s="9"/>
      <c r="X322"/>
      <c r="Y322"/>
      <c r="Z322"/>
      <c r="AA322" s="8"/>
      <c r="AB322"/>
      <c r="AC322" s="8"/>
      <c r="AD322"/>
      <c r="AE322"/>
      <c r="AF322"/>
      <c r="AG322"/>
      <c r="AH322" s="8"/>
      <c r="AI322" s="8"/>
    </row>
    <row r="323" spans="1:35" s="6" customFormat="1" ht="15" x14ac:dyDescent="0.25">
      <c r="A323" s="18">
        <v>303</v>
      </c>
      <c r="B323" s="17" t="s">
        <v>6</v>
      </c>
      <c r="C323" s="16" t="s">
        <v>103</v>
      </c>
      <c r="D323" s="16" t="s">
        <v>2</v>
      </c>
      <c r="E323" s="16" t="s">
        <v>5</v>
      </c>
      <c r="F323" s="16" t="s">
        <v>92</v>
      </c>
      <c r="G323" s="15">
        <v>44927</v>
      </c>
      <c r="H323" s="15" t="s">
        <v>4</v>
      </c>
      <c r="I323" s="14">
        <v>17640</v>
      </c>
      <c r="J323" s="14">
        <v>3102.79</v>
      </c>
      <c r="K323" s="14">
        <v>0</v>
      </c>
      <c r="L323" s="14">
        <f>+I323*2.87%</f>
        <v>506.26799999999997</v>
      </c>
      <c r="M323" s="14">
        <f>I323*7.1%</f>
        <v>1252.4399999999998</v>
      </c>
      <c r="N323" s="14">
        <f>I323*1.15%</f>
        <v>202.85999999999999</v>
      </c>
      <c r="O323" s="14">
        <f>+I323*3.04%</f>
        <v>536.25599999999997</v>
      </c>
      <c r="P323" s="14">
        <f>I323*7.09%</f>
        <v>1250.6760000000002</v>
      </c>
      <c r="Q323" s="14">
        <v>0</v>
      </c>
      <c r="R323" s="14">
        <f>L323+M323+N323+O323+P323</f>
        <v>3748.5</v>
      </c>
      <c r="S323" s="14">
        <v>0</v>
      </c>
      <c r="T323" s="14">
        <f>+L323+O323+Q323+S323+J323+K323</f>
        <v>4145.3140000000003</v>
      </c>
      <c r="U323" s="14">
        <f>+P323+N323+M323</f>
        <v>2705.9759999999997</v>
      </c>
      <c r="V323" s="14">
        <f>+I323-T323</f>
        <v>13494.686</v>
      </c>
      <c r="W323" s="9"/>
      <c r="X323"/>
      <c r="Y323"/>
      <c r="Z323"/>
      <c r="AA323" s="8"/>
      <c r="AB323"/>
      <c r="AC323" s="8"/>
      <c r="AD323"/>
      <c r="AE323" s="8"/>
      <c r="AF323"/>
      <c r="AG323"/>
      <c r="AH323" s="8"/>
      <c r="AI323" s="8"/>
    </row>
    <row r="324" spans="1:35" s="6" customFormat="1" ht="15" x14ac:dyDescent="0.25">
      <c r="A324" s="18">
        <v>304</v>
      </c>
      <c r="B324" s="17" t="s">
        <v>6</v>
      </c>
      <c r="C324" s="16" t="s">
        <v>353</v>
      </c>
      <c r="D324" s="16" t="s">
        <v>2</v>
      </c>
      <c r="E324" s="16" t="s">
        <v>5</v>
      </c>
      <c r="F324" s="16" t="s">
        <v>87</v>
      </c>
      <c r="G324" s="15">
        <v>44927</v>
      </c>
      <c r="H324" s="15" t="s">
        <v>4</v>
      </c>
      <c r="I324" s="14">
        <v>110880</v>
      </c>
      <c r="J324" s="14">
        <v>0</v>
      </c>
      <c r="K324" s="14">
        <v>0</v>
      </c>
      <c r="L324" s="14">
        <f>+I324*2.87%</f>
        <v>3182.2559999999999</v>
      </c>
      <c r="M324" s="14">
        <f>I324*7.1%</f>
        <v>7872.48</v>
      </c>
      <c r="N324" s="14">
        <f>I324*1.15%</f>
        <v>1275.1199999999999</v>
      </c>
      <c r="O324" s="14">
        <f>+I324*3.04%</f>
        <v>3370.752</v>
      </c>
      <c r="P324" s="14">
        <f>I324*7.09%</f>
        <v>7861.3920000000007</v>
      </c>
      <c r="Q324" s="14">
        <v>0</v>
      </c>
      <c r="R324" s="14">
        <f>L324+M324+N324+O324+P324</f>
        <v>23562</v>
      </c>
      <c r="S324" s="14">
        <v>0</v>
      </c>
      <c r="T324" s="14">
        <f>+L324+O324+Q324+S324+J324+K324</f>
        <v>6553.0079999999998</v>
      </c>
      <c r="U324" s="14">
        <f>+P324+N324+M324</f>
        <v>17008.991999999998</v>
      </c>
      <c r="V324" s="14">
        <f>+I324-T324</f>
        <v>104326.992</v>
      </c>
      <c r="W324" s="9"/>
      <c r="X324"/>
      <c r="Y324"/>
      <c r="Z324"/>
      <c r="AA324" s="8"/>
      <c r="AB324"/>
      <c r="AC324" s="8"/>
      <c r="AD324" s="8"/>
      <c r="AE324"/>
      <c r="AF324" s="8"/>
      <c r="AG324"/>
      <c r="AH324" s="8"/>
      <c r="AI324" s="8"/>
    </row>
    <row r="325" spans="1:35" s="6" customFormat="1" ht="15" x14ac:dyDescent="0.25">
      <c r="A325" s="18">
        <v>305</v>
      </c>
      <c r="B325" s="17" t="s">
        <v>6</v>
      </c>
      <c r="C325" s="16" t="s">
        <v>352</v>
      </c>
      <c r="D325" s="16" t="s">
        <v>2</v>
      </c>
      <c r="E325" s="16" t="s">
        <v>5</v>
      </c>
      <c r="F325" s="16" t="s">
        <v>87</v>
      </c>
      <c r="G325" s="15">
        <v>44927</v>
      </c>
      <c r="H325" s="15" t="s">
        <v>4</v>
      </c>
      <c r="I325" s="14">
        <v>32480</v>
      </c>
      <c r="J325" s="14">
        <v>0</v>
      </c>
      <c r="K325" s="14">
        <v>0</v>
      </c>
      <c r="L325" s="14">
        <f>+I325*2.87%</f>
        <v>932.17600000000004</v>
      </c>
      <c r="M325" s="14">
        <f>I325*7.1%</f>
        <v>2306.08</v>
      </c>
      <c r="N325" s="14">
        <f>I325*1.15%</f>
        <v>373.52</v>
      </c>
      <c r="O325" s="14">
        <f>+I325*3.04%</f>
        <v>987.39200000000005</v>
      </c>
      <c r="P325" s="14">
        <f>I325*7.09%</f>
        <v>2302.8320000000003</v>
      </c>
      <c r="Q325" s="14">
        <v>0</v>
      </c>
      <c r="R325" s="14">
        <f>L325+M325+N325+O325+P325</f>
        <v>6902</v>
      </c>
      <c r="S325" s="14">
        <v>0</v>
      </c>
      <c r="T325" s="14">
        <f>+L325+O325+Q325+S325+J325+K325</f>
        <v>1919.5680000000002</v>
      </c>
      <c r="U325" s="14">
        <f>+P325+N325+M325</f>
        <v>4982.4320000000007</v>
      </c>
      <c r="V325" s="14">
        <f>+I325-T325</f>
        <v>30560.432000000001</v>
      </c>
      <c r="W325" s="9"/>
      <c r="X325"/>
      <c r="Y325"/>
      <c r="Z325"/>
      <c r="AA325" s="8"/>
      <c r="AB325"/>
      <c r="AC325" s="8"/>
      <c r="AD325"/>
      <c r="AE325"/>
      <c r="AF325"/>
      <c r="AG325"/>
      <c r="AH325" s="8"/>
      <c r="AI325" s="8"/>
    </row>
    <row r="326" spans="1:35" s="6" customFormat="1" ht="15" x14ac:dyDescent="0.25">
      <c r="A326" s="18">
        <v>306</v>
      </c>
      <c r="B326" s="17" t="s">
        <v>6</v>
      </c>
      <c r="C326" s="16" t="s">
        <v>351</v>
      </c>
      <c r="D326" s="16" t="s">
        <v>2</v>
      </c>
      <c r="E326" s="16" t="s">
        <v>5</v>
      </c>
      <c r="F326" s="16" t="s">
        <v>87</v>
      </c>
      <c r="G326" s="15">
        <v>44927</v>
      </c>
      <c r="H326" s="15" t="s">
        <v>4</v>
      </c>
      <c r="I326" s="14">
        <v>104400</v>
      </c>
      <c r="J326" s="14">
        <v>13140.36</v>
      </c>
      <c r="K326" s="14">
        <v>0</v>
      </c>
      <c r="L326" s="14">
        <f>+I326*2.87%</f>
        <v>2996.28</v>
      </c>
      <c r="M326" s="14">
        <f>I326*7.1%</f>
        <v>7412.4</v>
      </c>
      <c r="N326" s="14">
        <f>I326*1.15%</f>
        <v>1200.5999999999999</v>
      </c>
      <c r="O326" s="14">
        <f>+I326*3.04%</f>
        <v>3173.76</v>
      </c>
      <c r="P326" s="14">
        <f>I326*7.09%</f>
        <v>7401.96</v>
      </c>
      <c r="Q326" s="14">
        <v>0</v>
      </c>
      <c r="R326" s="14">
        <f>L326+M326+N326+O326+P326</f>
        <v>22185</v>
      </c>
      <c r="S326" s="14">
        <v>0</v>
      </c>
      <c r="T326" s="14">
        <f>+L326+O326+Q326+S326+J326+K326</f>
        <v>19310.400000000001</v>
      </c>
      <c r="U326" s="14">
        <f>+P326+N326+M326</f>
        <v>16014.96</v>
      </c>
      <c r="V326" s="14">
        <f>+I326-T326</f>
        <v>85089.600000000006</v>
      </c>
      <c r="W326" s="9"/>
      <c r="X326"/>
      <c r="Y326"/>
      <c r="Z326"/>
      <c r="AA326" s="8"/>
      <c r="AB326"/>
      <c r="AC326" s="8"/>
      <c r="AD326" s="8"/>
      <c r="AE326" s="8"/>
      <c r="AF326" s="8"/>
      <c r="AG326"/>
      <c r="AH326" s="8"/>
      <c r="AI326" s="8"/>
    </row>
    <row r="327" spans="1:35" s="6" customFormat="1" ht="15" x14ac:dyDescent="0.25">
      <c r="A327" s="18">
        <v>307</v>
      </c>
      <c r="B327" s="17" t="s">
        <v>6</v>
      </c>
      <c r="C327" s="16" t="s">
        <v>350</v>
      </c>
      <c r="D327" s="16" t="s">
        <v>2</v>
      </c>
      <c r="E327" s="16" t="s">
        <v>5</v>
      </c>
      <c r="F327" s="16" t="s">
        <v>87</v>
      </c>
      <c r="G327" s="15">
        <v>44927</v>
      </c>
      <c r="H327" s="15" t="s">
        <v>4</v>
      </c>
      <c r="I327" s="14">
        <v>37120</v>
      </c>
      <c r="J327" s="14">
        <v>36.18</v>
      </c>
      <c r="K327" s="14">
        <v>0</v>
      </c>
      <c r="L327" s="14">
        <f>+I327*2.87%</f>
        <v>1065.3440000000001</v>
      </c>
      <c r="M327" s="14">
        <f>I327*7.1%</f>
        <v>2635.52</v>
      </c>
      <c r="N327" s="14">
        <f>I327*1.15%</f>
        <v>426.88</v>
      </c>
      <c r="O327" s="14">
        <f>+I327*3.04%</f>
        <v>1128.4480000000001</v>
      </c>
      <c r="P327" s="14">
        <f>I327*7.09%</f>
        <v>2631.808</v>
      </c>
      <c r="Q327" s="14">
        <v>0</v>
      </c>
      <c r="R327" s="14">
        <f>L327+M327+N327+O327+P327</f>
        <v>7888</v>
      </c>
      <c r="S327" s="14">
        <v>0</v>
      </c>
      <c r="T327" s="14">
        <f>+L327+O327+Q327+S327+J327+K327</f>
        <v>2229.9720000000002</v>
      </c>
      <c r="U327" s="14">
        <f>+P327+N327+M327</f>
        <v>5694.2080000000005</v>
      </c>
      <c r="V327" s="14">
        <f>+I327-T327</f>
        <v>34890.027999999998</v>
      </c>
      <c r="W327" s="9"/>
      <c r="X327"/>
      <c r="Y327"/>
      <c r="Z327"/>
      <c r="AA327" s="8"/>
      <c r="AB327"/>
      <c r="AC327" s="8"/>
      <c r="AD327" s="8"/>
      <c r="AE327"/>
      <c r="AF327" s="8"/>
      <c r="AG327"/>
      <c r="AH327" s="8"/>
      <c r="AI327" s="8"/>
    </row>
    <row r="328" spans="1:35" s="6" customFormat="1" ht="15" x14ac:dyDescent="0.25">
      <c r="A328" s="18">
        <v>308</v>
      </c>
      <c r="B328" s="17" t="s">
        <v>6</v>
      </c>
      <c r="C328" s="16" t="s">
        <v>349</v>
      </c>
      <c r="D328" s="16" t="s">
        <v>2</v>
      </c>
      <c r="E328" s="16" t="s">
        <v>5</v>
      </c>
      <c r="F328" s="16" t="s">
        <v>87</v>
      </c>
      <c r="G328" s="15">
        <v>44927</v>
      </c>
      <c r="H328" s="15" t="s">
        <v>4</v>
      </c>
      <c r="I328" s="14">
        <v>37800</v>
      </c>
      <c r="J328" s="14">
        <v>0</v>
      </c>
      <c r="K328" s="14">
        <v>0</v>
      </c>
      <c r="L328" s="14">
        <f>+I328*2.87%</f>
        <v>1084.8599999999999</v>
      </c>
      <c r="M328" s="14">
        <f>I328*7.1%</f>
        <v>2683.7999999999997</v>
      </c>
      <c r="N328" s="14">
        <f>I328*1.15%</f>
        <v>434.7</v>
      </c>
      <c r="O328" s="14">
        <f>+I328*3.04%</f>
        <v>1149.1199999999999</v>
      </c>
      <c r="P328" s="14">
        <f>I328*7.09%</f>
        <v>2680.02</v>
      </c>
      <c r="Q328" s="14">
        <v>0</v>
      </c>
      <c r="R328" s="14">
        <f>L328+M328+N328+O328+P328</f>
        <v>8032.5</v>
      </c>
      <c r="S328" s="14">
        <v>0</v>
      </c>
      <c r="T328" s="14">
        <f>+L328+O328+Q328+S328+J328+K328</f>
        <v>2233.9799999999996</v>
      </c>
      <c r="U328" s="14">
        <f>+P328+N328+M328</f>
        <v>5798.5199999999995</v>
      </c>
      <c r="V328" s="14">
        <f>+I328-T328</f>
        <v>35566.020000000004</v>
      </c>
      <c r="W328" s="9"/>
      <c r="X328"/>
      <c r="Y328"/>
      <c r="Z328"/>
      <c r="AA328" s="8"/>
      <c r="AB328"/>
      <c r="AC328" s="8"/>
      <c r="AD328" s="8"/>
      <c r="AE328"/>
      <c r="AF328" s="8"/>
      <c r="AG328"/>
      <c r="AH328" s="8"/>
      <c r="AI328" s="8"/>
    </row>
    <row r="329" spans="1:35" s="6" customFormat="1" ht="15" x14ac:dyDescent="0.25">
      <c r="A329" s="18">
        <v>309</v>
      </c>
      <c r="B329" s="17" t="s">
        <v>6</v>
      </c>
      <c r="C329" s="16" t="s">
        <v>348</v>
      </c>
      <c r="D329" s="16" t="s">
        <v>2</v>
      </c>
      <c r="E329" s="16" t="s">
        <v>5</v>
      </c>
      <c r="F329" s="16" t="s">
        <v>87</v>
      </c>
      <c r="G329" s="15">
        <v>44927</v>
      </c>
      <c r="H329" s="15" t="s">
        <v>4</v>
      </c>
      <c r="I329" s="14">
        <v>24000</v>
      </c>
      <c r="J329" s="14">
        <v>0</v>
      </c>
      <c r="K329" s="14">
        <v>0</v>
      </c>
      <c r="L329" s="14">
        <f>+I329*2.87%</f>
        <v>688.8</v>
      </c>
      <c r="M329" s="14">
        <f>I329*7.1%</f>
        <v>1703.9999999999998</v>
      </c>
      <c r="N329" s="14">
        <f>I329*1.15%</f>
        <v>276</v>
      </c>
      <c r="O329" s="14">
        <f>+I329*3.04%</f>
        <v>729.6</v>
      </c>
      <c r="P329" s="14">
        <f>I329*7.09%</f>
        <v>1701.6000000000001</v>
      </c>
      <c r="Q329" s="14">
        <v>0</v>
      </c>
      <c r="R329" s="14">
        <f>L329+M329+N329+O329+P329</f>
        <v>5100</v>
      </c>
      <c r="S329" s="14">
        <v>0</v>
      </c>
      <c r="T329" s="14">
        <f>+L329+O329+Q329+S329+J329+K329</f>
        <v>1418.4</v>
      </c>
      <c r="U329" s="14">
        <f>+P329+N329+M329</f>
        <v>3681.6</v>
      </c>
      <c r="V329" s="14">
        <f>+I329-T329</f>
        <v>22581.599999999999</v>
      </c>
      <c r="W329" s="9"/>
      <c r="X329"/>
      <c r="Y329"/>
      <c r="Z329"/>
      <c r="AA329" s="8"/>
      <c r="AB329"/>
      <c r="AC329" s="8"/>
      <c r="AD329"/>
      <c r="AE329"/>
      <c r="AF329"/>
      <c r="AG329"/>
      <c r="AH329" s="8"/>
      <c r="AI329" s="8"/>
    </row>
    <row r="330" spans="1:35" s="6" customFormat="1" ht="15" x14ac:dyDescent="0.25">
      <c r="A330" s="18">
        <v>310</v>
      </c>
      <c r="B330" s="17" t="s">
        <v>6</v>
      </c>
      <c r="C330" s="16" t="s">
        <v>347</v>
      </c>
      <c r="D330" s="16" t="s">
        <v>2</v>
      </c>
      <c r="E330" s="16" t="s">
        <v>5</v>
      </c>
      <c r="F330" s="16" t="s">
        <v>92</v>
      </c>
      <c r="G330" s="15">
        <v>44927</v>
      </c>
      <c r="H330" s="15" t="s">
        <v>4</v>
      </c>
      <c r="I330" s="14">
        <v>48720</v>
      </c>
      <c r="J330" s="14">
        <v>1673.35</v>
      </c>
      <c r="K330" s="14">
        <v>0</v>
      </c>
      <c r="L330" s="14">
        <f>+I330*2.87%</f>
        <v>1398.2639999999999</v>
      </c>
      <c r="M330" s="14">
        <f>I330*7.1%</f>
        <v>3459.12</v>
      </c>
      <c r="N330" s="14">
        <f>I330*1.15%</f>
        <v>560.28</v>
      </c>
      <c r="O330" s="14">
        <f>+I330*3.04%</f>
        <v>1481.088</v>
      </c>
      <c r="P330" s="14">
        <f>I330*7.09%</f>
        <v>3454.248</v>
      </c>
      <c r="Q330" s="14">
        <v>0</v>
      </c>
      <c r="R330" s="14">
        <f>L330+M330+N330+O330+P330</f>
        <v>10353</v>
      </c>
      <c r="S330" s="14">
        <v>0</v>
      </c>
      <c r="T330" s="14">
        <f>+L330+O330+Q330+S330+J330+K330</f>
        <v>4552.7019999999993</v>
      </c>
      <c r="U330" s="14">
        <f>+P330+N330+M330</f>
        <v>7473.6480000000001</v>
      </c>
      <c r="V330" s="14">
        <f>+I330-T330</f>
        <v>44167.298000000003</v>
      </c>
      <c r="W330" s="9"/>
      <c r="X330"/>
      <c r="Y330"/>
      <c r="Z330"/>
      <c r="AA330" s="8"/>
      <c r="AB330"/>
      <c r="AC330" s="8"/>
      <c r="AD330" s="8"/>
      <c r="AE330" s="8"/>
      <c r="AF330" s="8"/>
      <c r="AG330"/>
      <c r="AH330" s="8"/>
      <c r="AI330" s="8"/>
    </row>
    <row r="331" spans="1:35" s="6" customFormat="1" ht="15" x14ac:dyDescent="0.25">
      <c r="A331" s="18">
        <v>311</v>
      </c>
      <c r="B331" s="17" t="s">
        <v>6</v>
      </c>
      <c r="C331" s="16" t="s">
        <v>346</v>
      </c>
      <c r="D331" s="16" t="s">
        <v>2</v>
      </c>
      <c r="E331" s="16" t="s">
        <v>5</v>
      </c>
      <c r="F331" s="16" t="s">
        <v>87</v>
      </c>
      <c r="G331" s="15">
        <v>44927</v>
      </c>
      <c r="H331" s="15" t="s">
        <v>4</v>
      </c>
      <c r="I331" s="14">
        <v>113400</v>
      </c>
      <c r="J331" s="14">
        <v>15257.38</v>
      </c>
      <c r="K331" s="14">
        <v>0</v>
      </c>
      <c r="L331" s="14">
        <f>+I331*2.87%</f>
        <v>3254.58</v>
      </c>
      <c r="M331" s="14">
        <f>I331*7.1%</f>
        <v>8051.4</v>
      </c>
      <c r="N331" s="14">
        <f>I331*1.15%</f>
        <v>1304.0999999999999</v>
      </c>
      <c r="O331" s="14">
        <f>+I331*3.04%</f>
        <v>3447.36</v>
      </c>
      <c r="P331" s="14">
        <f>I331*7.09%</f>
        <v>8040.06</v>
      </c>
      <c r="Q331" s="14">
        <v>0</v>
      </c>
      <c r="R331" s="14">
        <f>L331+M331+N331+O331+P331</f>
        <v>24097.5</v>
      </c>
      <c r="S331" s="14">
        <v>0</v>
      </c>
      <c r="T331" s="14">
        <f>+L331+O331+Q331+S331+J331+K331</f>
        <v>21959.32</v>
      </c>
      <c r="U331" s="14">
        <f>+P331+N331+M331</f>
        <v>17395.559999999998</v>
      </c>
      <c r="V331" s="14">
        <f>+I331-T331</f>
        <v>91440.68</v>
      </c>
      <c r="W331" s="9"/>
      <c r="X331"/>
      <c r="Y331"/>
      <c r="Z331"/>
      <c r="AA331" s="8"/>
      <c r="AB331"/>
      <c r="AC331" s="8"/>
      <c r="AD331" s="8"/>
      <c r="AE331" s="8"/>
      <c r="AF331" s="8"/>
      <c r="AG331"/>
      <c r="AH331" s="8"/>
      <c r="AI331" s="8"/>
    </row>
    <row r="332" spans="1:35" s="6" customFormat="1" ht="15" x14ac:dyDescent="0.25">
      <c r="A332" s="18">
        <v>312</v>
      </c>
      <c r="B332" s="17" t="s">
        <v>6</v>
      </c>
      <c r="C332" s="16" t="s">
        <v>345</v>
      </c>
      <c r="D332" s="16" t="s">
        <v>2</v>
      </c>
      <c r="E332" s="16" t="s">
        <v>5</v>
      </c>
      <c r="F332" s="16" t="s">
        <v>92</v>
      </c>
      <c r="G332" s="15">
        <v>44927</v>
      </c>
      <c r="H332" s="15" t="s">
        <v>4</v>
      </c>
      <c r="I332" s="14">
        <v>95760</v>
      </c>
      <c r="J332" s="14">
        <v>11108.02</v>
      </c>
      <c r="K332" s="14">
        <v>0</v>
      </c>
      <c r="L332" s="14">
        <f>+I332*2.87%</f>
        <v>2748.3119999999999</v>
      </c>
      <c r="M332" s="14">
        <f>I332*7.1%</f>
        <v>6798.9599999999991</v>
      </c>
      <c r="N332" s="14">
        <f>I332*1.15%</f>
        <v>1101.24</v>
      </c>
      <c r="O332" s="14">
        <f>+I332*3.04%</f>
        <v>2911.1039999999998</v>
      </c>
      <c r="P332" s="14">
        <f>I332*7.09%</f>
        <v>6789.384</v>
      </c>
      <c r="Q332" s="14">
        <v>0</v>
      </c>
      <c r="R332" s="14">
        <f>L332+M332+N332+O332+P332</f>
        <v>20349</v>
      </c>
      <c r="S332" s="14">
        <v>0</v>
      </c>
      <c r="T332" s="14">
        <f>+L332+O332+Q332+S332+J332+K332</f>
        <v>16767.436000000002</v>
      </c>
      <c r="U332" s="14">
        <f>+P332+N332+M332</f>
        <v>14689.583999999999</v>
      </c>
      <c r="V332" s="14">
        <f>+I332-T332</f>
        <v>78992.563999999998</v>
      </c>
      <c r="W332" s="9"/>
      <c r="X332"/>
      <c r="Y332"/>
      <c r="Z332"/>
      <c r="AA332" s="8"/>
      <c r="AB332"/>
      <c r="AC332" s="8"/>
      <c r="AD332" s="8"/>
      <c r="AE332" s="8"/>
      <c r="AF332" s="8"/>
      <c r="AG332"/>
      <c r="AH332" s="8"/>
      <c r="AI332" s="8"/>
    </row>
    <row r="333" spans="1:35" s="6" customFormat="1" ht="15" x14ac:dyDescent="0.25">
      <c r="A333" s="18">
        <v>313</v>
      </c>
      <c r="B333" s="17" t="s">
        <v>6</v>
      </c>
      <c r="C333" s="16" t="s">
        <v>344</v>
      </c>
      <c r="D333" s="16" t="s">
        <v>2</v>
      </c>
      <c r="E333" s="16" t="s">
        <v>5</v>
      </c>
      <c r="F333" s="16" t="s">
        <v>87</v>
      </c>
      <c r="G333" s="15">
        <v>44927</v>
      </c>
      <c r="H333" s="15" t="s">
        <v>4</v>
      </c>
      <c r="I333" s="14">
        <v>30160</v>
      </c>
      <c r="J333" s="14">
        <v>0</v>
      </c>
      <c r="K333" s="14">
        <v>0</v>
      </c>
      <c r="L333" s="14">
        <f>+I333*2.87%</f>
        <v>865.59199999999998</v>
      </c>
      <c r="M333" s="14">
        <f>I333*7.1%</f>
        <v>2141.3599999999997</v>
      </c>
      <c r="N333" s="14">
        <f>I333*1.15%</f>
        <v>346.84</v>
      </c>
      <c r="O333" s="14">
        <f>+I333*3.04%</f>
        <v>916.86400000000003</v>
      </c>
      <c r="P333" s="14">
        <f>I333*7.09%</f>
        <v>2138.3440000000001</v>
      </c>
      <c r="Q333" s="14">
        <v>0</v>
      </c>
      <c r="R333" s="14">
        <f>L333+M333+N333+O333+P333</f>
        <v>6409</v>
      </c>
      <c r="S333" s="14">
        <v>0</v>
      </c>
      <c r="T333" s="14">
        <f>+L333+O333+Q333+S333+J333+K333</f>
        <v>1782.4560000000001</v>
      </c>
      <c r="U333" s="14">
        <f>+P333+N333+M333</f>
        <v>4626.5439999999999</v>
      </c>
      <c r="V333" s="14">
        <f>+I333-T333</f>
        <v>28377.544000000002</v>
      </c>
      <c r="W333" s="9"/>
      <c r="X333"/>
      <c r="Y333"/>
      <c r="Z333"/>
      <c r="AA333" s="8"/>
      <c r="AB333"/>
      <c r="AC333" s="8"/>
      <c r="AD333"/>
      <c r="AE333"/>
      <c r="AF333"/>
      <c r="AG333"/>
      <c r="AH333" s="8"/>
      <c r="AI333" s="8"/>
    </row>
    <row r="334" spans="1:35" s="6" customFormat="1" ht="15" x14ac:dyDescent="0.25">
      <c r="A334" s="18">
        <v>314</v>
      </c>
      <c r="B334" s="17" t="s">
        <v>6</v>
      </c>
      <c r="C334" s="16" t="s">
        <v>343</v>
      </c>
      <c r="D334" s="16" t="s">
        <v>2</v>
      </c>
      <c r="E334" s="16" t="s">
        <v>5</v>
      </c>
      <c r="F334" s="16" t="s">
        <v>92</v>
      </c>
      <c r="G334" s="15">
        <v>44927</v>
      </c>
      <c r="H334" s="15" t="s">
        <v>4</v>
      </c>
      <c r="I334" s="14">
        <v>37800</v>
      </c>
      <c r="J334" s="14">
        <v>20996.87</v>
      </c>
      <c r="K334" s="14">
        <v>0</v>
      </c>
      <c r="L334" s="14">
        <f>+I334*2.87%</f>
        <v>1084.8599999999999</v>
      </c>
      <c r="M334" s="14">
        <f>I334*7.1%</f>
        <v>2683.7999999999997</v>
      </c>
      <c r="N334" s="14">
        <f>I334*1.15%</f>
        <v>434.7</v>
      </c>
      <c r="O334" s="14">
        <f>+I334*3.04%</f>
        <v>1149.1199999999999</v>
      </c>
      <c r="P334" s="14">
        <f>I334*7.09%</f>
        <v>2680.02</v>
      </c>
      <c r="Q334" s="14">
        <v>0</v>
      </c>
      <c r="R334" s="14">
        <f>L334+M334+N334+O334+P334</f>
        <v>8032.5</v>
      </c>
      <c r="S334" s="14">
        <v>0</v>
      </c>
      <c r="T334" s="14">
        <f>+L334+O334+Q334+S334+J334+K334</f>
        <v>23230.85</v>
      </c>
      <c r="U334" s="14">
        <f>+P334+N334+M334</f>
        <v>5798.5199999999995</v>
      </c>
      <c r="V334" s="14">
        <f>+I334-T334</f>
        <v>14569.150000000001</v>
      </c>
      <c r="W334" s="9"/>
      <c r="X334"/>
      <c r="Y334"/>
      <c r="Z334"/>
      <c r="AA334" s="8"/>
      <c r="AB334"/>
      <c r="AC334" s="8"/>
      <c r="AD334" s="8"/>
      <c r="AE334" s="8"/>
      <c r="AF334" s="8"/>
      <c r="AG334"/>
      <c r="AH334" s="8"/>
      <c r="AI334" s="8"/>
    </row>
    <row r="335" spans="1:35" s="6" customFormat="1" ht="15" x14ac:dyDescent="0.25">
      <c r="A335" s="18">
        <v>315</v>
      </c>
      <c r="B335" s="17" t="s">
        <v>6</v>
      </c>
      <c r="C335" s="16" t="s">
        <v>342</v>
      </c>
      <c r="D335" s="16" t="s">
        <v>2</v>
      </c>
      <c r="E335" s="16" t="s">
        <v>5</v>
      </c>
      <c r="F335" s="16" t="s">
        <v>92</v>
      </c>
      <c r="G335" s="15">
        <v>44927</v>
      </c>
      <c r="H335" s="15" t="s">
        <v>4</v>
      </c>
      <c r="I335" s="14">
        <v>18560</v>
      </c>
      <c r="J335" s="14">
        <v>0</v>
      </c>
      <c r="K335" s="14">
        <v>0</v>
      </c>
      <c r="L335" s="14">
        <f>+I335*2.87%</f>
        <v>532.67200000000003</v>
      </c>
      <c r="M335" s="14">
        <f>I335*7.1%</f>
        <v>1317.76</v>
      </c>
      <c r="N335" s="14">
        <f>I335*1.15%</f>
        <v>213.44</v>
      </c>
      <c r="O335" s="14">
        <f>+I335*3.04%</f>
        <v>564.22400000000005</v>
      </c>
      <c r="P335" s="14">
        <f>I335*7.09%</f>
        <v>1315.904</v>
      </c>
      <c r="Q335" s="14">
        <v>0</v>
      </c>
      <c r="R335" s="14">
        <f>L335+M335+N335+O335+P335</f>
        <v>3944</v>
      </c>
      <c r="S335" s="14">
        <v>0</v>
      </c>
      <c r="T335" s="14">
        <f>+L335+O335+Q335+S335+J335+K335</f>
        <v>1096.8960000000002</v>
      </c>
      <c r="U335" s="14">
        <f>+P335+N335+M335</f>
        <v>2847.1040000000003</v>
      </c>
      <c r="V335" s="14">
        <f>+I335-T335</f>
        <v>17463.103999999999</v>
      </c>
      <c r="W335" s="9"/>
      <c r="X335"/>
      <c r="Y335"/>
      <c r="Z335"/>
      <c r="AA335" s="8"/>
      <c r="AB335"/>
      <c r="AC335" s="8"/>
      <c r="AD335"/>
      <c r="AE335"/>
      <c r="AF335"/>
      <c r="AG335"/>
      <c r="AH335" s="8"/>
      <c r="AI335" s="8"/>
    </row>
    <row r="336" spans="1:35" s="6" customFormat="1" ht="15" x14ac:dyDescent="0.25">
      <c r="A336" s="18">
        <v>316</v>
      </c>
      <c r="B336" s="17" t="s">
        <v>6</v>
      </c>
      <c r="C336" s="16" t="s">
        <v>341</v>
      </c>
      <c r="D336" s="16" t="s">
        <v>2</v>
      </c>
      <c r="E336" s="16" t="s">
        <v>5</v>
      </c>
      <c r="F336" s="16" t="s">
        <v>92</v>
      </c>
      <c r="G336" s="15">
        <v>44927</v>
      </c>
      <c r="H336" s="15" t="s">
        <v>4</v>
      </c>
      <c r="I336" s="14">
        <v>62400</v>
      </c>
      <c r="J336" s="14">
        <v>3938.31</v>
      </c>
      <c r="K336" s="14">
        <v>0</v>
      </c>
      <c r="L336" s="14">
        <f>+I336*2.87%</f>
        <v>1790.8799999999999</v>
      </c>
      <c r="M336" s="14">
        <f>I336*7.1%</f>
        <v>4430.3999999999996</v>
      </c>
      <c r="N336" s="14">
        <f>I336*1.15%</f>
        <v>717.6</v>
      </c>
      <c r="O336" s="14">
        <f>+I336*3.04%</f>
        <v>1896.96</v>
      </c>
      <c r="P336" s="14">
        <f>I336*7.09%</f>
        <v>4424.16</v>
      </c>
      <c r="Q336" s="14">
        <v>0</v>
      </c>
      <c r="R336" s="14">
        <f>L336+M336+N336+O336+P336</f>
        <v>13260</v>
      </c>
      <c r="S336" s="14">
        <v>0</v>
      </c>
      <c r="T336" s="14">
        <f>+L336+O336+Q336+S336+J336+K336</f>
        <v>7626.15</v>
      </c>
      <c r="U336" s="14">
        <f>+P336+N336+M336</f>
        <v>9572.16</v>
      </c>
      <c r="V336" s="14">
        <f>+I336-T336</f>
        <v>54773.85</v>
      </c>
      <c r="W336" s="9"/>
      <c r="X336"/>
      <c r="Y336"/>
      <c r="Z336"/>
      <c r="AA336" s="8"/>
      <c r="AB336"/>
      <c r="AC336" s="8"/>
      <c r="AD336" s="8"/>
      <c r="AE336" s="8"/>
      <c r="AF336" s="8"/>
      <c r="AG336"/>
      <c r="AH336" s="8"/>
      <c r="AI336" s="8"/>
    </row>
    <row r="337" spans="1:35" s="6" customFormat="1" ht="15" x14ac:dyDescent="0.25">
      <c r="A337" s="18">
        <v>317</v>
      </c>
      <c r="B337" s="17" t="s">
        <v>6</v>
      </c>
      <c r="C337" s="16" t="s">
        <v>340</v>
      </c>
      <c r="D337" s="16" t="s">
        <v>2</v>
      </c>
      <c r="E337" s="16" t="s">
        <v>5</v>
      </c>
      <c r="F337" s="16" t="s">
        <v>87</v>
      </c>
      <c r="G337" s="15">
        <v>44927</v>
      </c>
      <c r="H337" s="15" t="s">
        <v>4</v>
      </c>
      <c r="I337" s="14">
        <v>37120</v>
      </c>
      <c r="J337" s="14">
        <v>36.18</v>
      </c>
      <c r="K337" s="14">
        <v>0</v>
      </c>
      <c r="L337" s="14">
        <f>+I337*2.87%</f>
        <v>1065.3440000000001</v>
      </c>
      <c r="M337" s="14">
        <f>I337*7.1%</f>
        <v>2635.52</v>
      </c>
      <c r="N337" s="14">
        <f>I337*1.15%</f>
        <v>426.88</v>
      </c>
      <c r="O337" s="14">
        <f>+I337*3.04%</f>
        <v>1128.4480000000001</v>
      </c>
      <c r="P337" s="14">
        <f>I337*7.09%</f>
        <v>2631.808</v>
      </c>
      <c r="Q337" s="14">
        <v>0</v>
      </c>
      <c r="R337" s="14">
        <f>L337+M337+N337+O337+P337</f>
        <v>7888</v>
      </c>
      <c r="S337" s="14">
        <v>0</v>
      </c>
      <c r="T337" s="14">
        <f>+L337+O337+Q337+S337+J337+K337</f>
        <v>2229.9720000000002</v>
      </c>
      <c r="U337" s="14">
        <f>+P337+N337+M337</f>
        <v>5694.2080000000005</v>
      </c>
      <c r="V337" s="14">
        <f>+I337-T337</f>
        <v>34890.027999999998</v>
      </c>
      <c r="W337" s="9"/>
      <c r="X337"/>
      <c r="Y337"/>
      <c r="Z337"/>
      <c r="AA337" s="8"/>
      <c r="AB337"/>
      <c r="AC337" s="8"/>
      <c r="AD337" s="8"/>
      <c r="AE337"/>
      <c r="AF337" s="8"/>
      <c r="AG337"/>
      <c r="AH337" s="8"/>
      <c r="AI337" s="8"/>
    </row>
    <row r="338" spans="1:35" s="6" customFormat="1" ht="15" x14ac:dyDescent="0.25">
      <c r="A338" s="18">
        <v>318</v>
      </c>
      <c r="B338" s="17" t="s">
        <v>6</v>
      </c>
      <c r="C338" s="16" t="s">
        <v>339</v>
      </c>
      <c r="D338" s="16" t="s">
        <v>2</v>
      </c>
      <c r="E338" s="16" t="s">
        <v>5</v>
      </c>
      <c r="F338" s="16" t="s">
        <v>92</v>
      </c>
      <c r="G338" s="15">
        <v>44927</v>
      </c>
      <c r="H338" s="15" t="s">
        <v>4</v>
      </c>
      <c r="I338" s="14">
        <v>27720</v>
      </c>
      <c r="J338" s="14">
        <v>0</v>
      </c>
      <c r="K338" s="14">
        <v>0</v>
      </c>
      <c r="L338" s="14">
        <f>+I338*2.87%</f>
        <v>795.56399999999996</v>
      </c>
      <c r="M338" s="14">
        <f>I338*7.1%</f>
        <v>1968.12</v>
      </c>
      <c r="N338" s="14">
        <f>I338*1.15%</f>
        <v>318.77999999999997</v>
      </c>
      <c r="O338" s="14">
        <f>+I338*3.04%</f>
        <v>842.68799999999999</v>
      </c>
      <c r="P338" s="14">
        <f>I338*7.09%</f>
        <v>1965.3480000000002</v>
      </c>
      <c r="Q338" s="14">
        <v>0</v>
      </c>
      <c r="R338" s="14">
        <f>L338+M338+N338+O338+P338</f>
        <v>5890.5</v>
      </c>
      <c r="S338" s="14">
        <v>0</v>
      </c>
      <c r="T338" s="14">
        <f>+L338+O338+Q338+S338+J338+K338</f>
        <v>1638.252</v>
      </c>
      <c r="U338" s="14">
        <f>+P338+N338+M338</f>
        <v>4252.2479999999996</v>
      </c>
      <c r="V338" s="14">
        <f>+I338-T338</f>
        <v>26081.748</v>
      </c>
      <c r="W338" s="9"/>
      <c r="X338"/>
      <c r="Y338"/>
      <c r="Z338"/>
      <c r="AA338" s="8"/>
      <c r="AB338"/>
      <c r="AC338" s="8"/>
      <c r="AD338"/>
      <c r="AE338"/>
      <c r="AF338"/>
      <c r="AG338"/>
      <c r="AH338" s="8"/>
      <c r="AI338" s="8"/>
    </row>
    <row r="339" spans="1:35" s="6" customFormat="1" ht="15" x14ac:dyDescent="0.25">
      <c r="A339" s="18">
        <v>319</v>
      </c>
      <c r="B339" s="17" t="s">
        <v>6</v>
      </c>
      <c r="C339" s="16" t="s">
        <v>338</v>
      </c>
      <c r="D339" s="16" t="s">
        <v>2</v>
      </c>
      <c r="E339" s="16" t="s">
        <v>5</v>
      </c>
      <c r="F339" s="16" t="s">
        <v>92</v>
      </c>
      <c r="G339" s="15">
        <v>44927</v>
      </c>
      <c r="H339" s="15" t="s">
        <v>4</v>
      </c>
      <c r="I339" s="14">
        <v>16240</v>
      </c>
      <c r="J339" s="14">
        <v>0</v>
      </c>
      <c r="K339" s="14">
        <v>0</v>
      </c>
      <c r="L339" s="14">
        <f>+I339*2.87%</f>
        <v>466.08800000000002</v>
      </c>
      <c r="M339" s="14">
        <f>I339*7.1%</f>
        <v>1153.04</v>
      </c>
      <c r="N339" s="14">
        <f>I339*1.15%</f>
        <v>186.76</v>
      </c>
      <c r="O339" s="14">
        <f>+I339*3.04%</f>
        <v>493.69600000000003</v>
      </c>
      <c r="P339" s="14">
        <f>I339*7.09%</f>
        <v>1151.4160000000002</v>
      </c>
      <c r="Q339" s="14">
        <v>0</v>
      </c>
      <c r="R339" s="14">
        <f>L339+M339+N339+O339+P339</f>
        <v>3451</v>
      </c>
      <c r="S339" s="14">
        <v>0</v>
      </c>
      <c r="T339" s="14">
        <f>+L339+O339+Q339+S339+J339+K339</f>
        <v>959.78400000000011</v>
      </c>
      <c r="U339" s="14">
        <f>+P339+N339+M339</f>
        <v>2491.2160000000003</v>
      </c>
      <c r="V339" s="14">
        <f>+I339-T339</f>
        <v>15280.216</v>
      </c>
      <c r="W339" s="9"/>
      <c r="X339"/>
      <c r="Y339"/>
      <c r="Z339"/>
      <c r="AA339" s="8"/>
      <c r="AB339"/>
      <c r="AC339" s="8"/>
      <c r="AD339"/>
      <c r="AE339"/>
      <c r="AF339"/>
      <c r="AG339"/>
      <c r="AH339"/>
      <c r="AI339" s="8"/>
    </row>
    <row r="340" spans="1:35" s="6" customFormat="1" ht="15" x14ac:dyDescent="0.25">
      <c r="A340" s="18">
        <v>320</v>
      </c>
      <c r="B340" s="17" t="s">
        <v>6</v>
      </c>
      <c r="C340" s="16" t="s">
        <v>337</v>
      </c>
      <c r="D340" s="16" t="s">
        <v>2</v>
      </c>
      <c r="E340" s="16" t="s">
        <v>5</v>
      </c>
      <c r="F340" s="16" t="s">
        <v>92</v>
      </c>
      <c r="G340" s="15">
        <v>44927</v>
      </c>
      <c r="H340" s="15" t="s">
        <v>4</v>
      </c>
      <c r="I340" s="14">
        <v>81200</v>
      </c>
      <c r="J340" s="14">
        <v>0</v>
      </c>
      <c r="K340" s="14">
        <v>0</v>
      </c>
      <c r="L340" s="14">
        <f>+I340*2.87%</f>
        <v>2330.44</v>
      </c>
      <c r="M340" s="14">
        <f>I340*7.1%</f>
        <v>5765.2</v>
      </c>
      <c r="N340" s="14">
        <f>I340*1.15%</f>
        <v>933.8</v>
      </c>
      <c r="O340" s="14">
        <f>+I340*3.04%</f>
        <v>2468.48</v>
      </c>
      <c r="P340" s="14">
        <f>I340*7.09%</f>
        <v>5757.08</v>
      </c>
      <c r="Q340" s="14">
        <v>0</v>
      </c>
      <c r="R340" s="14">
        <f>L340+M340+N340+O340+P340</f>
        <v>17255</v>
      </c>
      <c r="S340" s="14">
        <v>0</v>
      </c>
      <c r="T340" s="14">
        <f>+L340+O340+Q340+S340+J340+K340</f>
        <v>4798.92</v>
      </c>
      <c r="U340" s="14">
        <f>+P340+N340+M340</f>
        <v>12456.08</v>
      </c>
      <c r="V340" s="14">
        <f>+I340-T340</f>
        <v>76401.08</v>
      </c>
      <c r="W340" s="9"/>
      <c r="X340"/>
      <c r="Y340"/>
      <c r="Z340"/>
      <c r="AA340" s="8"/>
      <c r="AB340"/>
      <c r="AC340" s="8"/>
      <c r="AD340" s="8"/>
      <c r="AE340"/>
      <c r="AF340" s="8"/>
      <c r="AG340"/>
      <c r="AH340" s="8"/>
      <c r="AI340" s="8"/>
    </row>
    <row r="341" spans="1:35" s="6" customFormat="1" ht="15" x14ac:dyDescent="0.25">
      <c r="A341" s="18">
        <v>321</v>
      </c>
      <c r="B341" s="17" t="s">
        <v>6</v>
      </c>
      <c r="C341" s="16" t="s">
        <v>336</v>
      </c>
      <c r="D341" s="16" t="s">
        <v>2</v>
      </c>
      <c r="E341" s="16" t="s">
        <v>5</v>
      </c>
      <c r="F341" s="16" t="s">
        <v>87</v>
      </c>
      <c r="G341" s="15">
        <v>44927</v>
      </c>
      <c r="H341" s="15" t="s">
        <v>4</v>
      </c>
      <c r="I341" s="14">
        <v>9280</v>
      </c>
      <c r="J341" s="14">
        <v>0</v>
      </c>
      <c r="K341" s="14">
        <v>0</v>
      </c>
      <c r="L341" s="14">
        <f>+I341*2.87%</f>
        <v>266.33600000000001</v>
      </c>
      <c r="M341" s="14">
        <f>I341*7.1%</f>
        <v>658.88</v>
      </c>
      <c r="N341" s="14">
        <f>I341*1.15%</f>
        <v>106.72</v>
      </c>
      <c r="O341" s="14">
        <f>+I341*3.04%</f>
        <v>282.11200000000002</v>
      </c>
      <c r="P341" s="14">
        <f>I341*7.09%</f>
        <v>657.952</v>
      </c>
      <c r="Q341" s="14">
        <v>0</v>
      </c>
      <c r="R341" s="14">
        <f>L341+M341+N341+O341+P341</f>
        <v>1972</v>
      </c>
      <c r="S341" s="14">
        <v>8631.5499999999993</v>
      </c>
      <c r="T341" s="14">
        <f>+L341+O341+Q341+S341+J341+K341</f>
        <v>9179.9979999999996</v>
      </c>
      <c r="U341" s="14">
        <f>+P341+N341+M341</f>
        <v>1423.5520000000001</v>
      </c>
      <c r="V341" s="14">
        <f>+I341-T341</f>
        <v>100.00200000000041</v>
      </c>
      <c r="W341" s="9"/>
      <c r="X341"/>
      <c r="Y341"/>
      <c r="Z341"/>
      <c r="AA341" s="8"/>
      <c r="AB341"/>
      <c r="AC341" s="8"/>
      <c r="AD341"/>
      <c r="AE341"/>
      <c r="AF341"/>
      <c r="AG341" s="8"/>
      <c r="AH341" s="8"/>
      <c r="AI341"/>
    </row>
    <row r="342" spans="1:35" s="6" customFormat="1" ht="15" x14ac:dyDescent="0.25">
      <c r="A342" s="18">
        <v>322</v>
      </c>
      <c r="B342" s="17" t="s">
        <v>6</v>
      </c>
      <c r="C342" s="16" t="s">
        <v>335</v>
      </c>
      <c r="D342" s="16" t="s">
        <v>2</v>
      </c>
      <c r="E342" s="16" t="s">
        <v>5</v>
      </c>
      <c r="F342" s="16" t="s">
        <v>87</v>
      </c>
      <c r="G342" s="15">
        <v>44927</v>
      </c>
      <c r="H342" s="15" t="s">
        <v>4</v>
      </c>
      <c r="I342" s="14">
        <v>78880</v>
      </c>
      <c r="J342" s="14">
        <v>7137.42</v>
      </c>
      <c r="K342" s="14">
        <v>0</v>
      </c>
      <c r="L342" s="14">
        <f>+I342*2.87%</f>
        <v>2263.8559999999998</v>
      </c>
      <c r="M342" s="14">
        <f>I342*7.1%</f>
        <v>5600.48</v>
      </c>
      <c r="N342" s="14">
        <f>I342*1.15%</f>
        <v>907.12</v>
      </c>
      <c r="O342" s="14">
        <f>+I342*3.04%</f>
        <v>2397.9519999999998</v>
      </c>
      <c r="P342" s="14">
        <f>I342*7.09%</f>
        <v>5592.5920000000006</v>
      </c>
      <c r="Q342" s="14">
        <v>0</v>
      </c>
      <c r="R342" s="14">
        <f>L342+M342+N342+O342+P342</f>
        <v>16762</v>
      </c>
      <c r="S342" s="14">
        <v>0</v>
      </c>
      <c r="T342" s="14">
        <f>+L342+O342+Q342+S342+J342+K342</f>
        <v>11799.227999999999</v>
      </c>
      <c r="U342" s="14">
        <f>+P342+N342+M342</f>
        <v>12100.191999999999</v>
      </c>
      <c r="V342" s="14">
        <f>+I342-T342</f>
        <v>67080.771999999997</v>
      </c>
      <c r="W342" s="9"/>
      <c r="X342"/>
      <c r="Y342"/>
      <c r="Z342"/>
      <c r="AA342" s="8"/>
      <c r="AB342"/>
      <c r="AC342" s="8"/>
      <c r="AD342" s="8"/>
      <c r="AE342" s="8"/>
      <c r="AF342" s="8"/>
      <c r="AG342"/>
      <c r="AH342" s="8"/>
      <c r="AI342" s="8"/>
    </row>
    <row r="343" spans="1:35" s="6" customFormat="1" ht="15" x14ac:dyDescent="0.25">
      <c r="A343" s="18">
        <v>323</v>
      </c>
      <c r="B343" s="17" t="s">
        <v>6</v>
      </c>
      <c r="C343" s="16" t="s">
        <v>334</v>
      </c>
      <c r="D343" s="16" t="s">
        <v>2</v>
      </c>
      <c r="E343" s="16" t="s">
        <v>5</v>
      </c>
      <c r="F343" s="16" t="s">
        <v>87</v>
      </c>
      <c r="G343" s="15">
        <v>44927</v>
      </c>
      <c r="H343" s="15" t="s">
        <v>4</v>
      </c>
      <c r="I343" s="14">
        <v>25520</v>
      </c>
      <c r="J343" s="14">
        <v>0</v>
      </c>
      <c r="K343" s="14">
        <v>0</v>
      </c>
      <c r="L343" s="14">
        <f>+I343*2.87%</f>
        <v>732.42399999999998</v>
      </c>
      <c r="M343" s="14">
        <f>I343*7.1%</f>
        <v>1811.9199999999998</v>
      </c>
      <c r="N343" s="14">
        <f>I343*1.15%</f>
        <v>293.48</v>
      </c>
      <c r="O343" s="14">
        <f>+I343*3.04%</f>
        <v>775.80799999999999</v>
      </c>
      <c r="P343" s="14">
        <f>I343*7.09%</f>
        <v>1809.3680000000002</v>
      </c>
      <c r="Q343" s="14">
        <v>0</v>
      </c>
      <c r="R343" s="14">
        <f>L343+M343+N343+O343+P343</f>
        <v>5423</v>
      </c>
      <c r="S343" s="14">
        <v>0</v>
      </c>
      <c r="T343" s="14">
        <f>+L343+O343+Q343+S343+J343+K343</f>
        <v>1508.232</v>
      </c>
      <c r="U343" s="14">
        <f>+P343+N343+M343</f>
        <v>3914.768</v>
      </c>
      <c r="V343" s="14">
        <f>+I343-T343</f>
        <v>24011.768</v>
      </c>
      <c r="W343" s="9"/>
      <c r="X343"/>
      <c r="Y343"/>
      <c r="Z343"/>
      <c r="AA343" s="8"/>
      <c r="AB343"/>
      <c r="AC343" s="8"/>
      <c r="AD343"/>
      <c r="AE343"/>
      <c r="AF343"/>
      <c r="AG343"/>
      <c r="AH343" s="8"/>
      <c r="AI343" s="8"/>
    </row>
    <row r="344" spans="1:35" s="6" customFormat="1" ht="15" x14ac:dyDescent="0.25">
      <c r="A344" s="18">
        <v>324</v>
      </c>
      <c r="B344" s="17" t="s">
        <v>6</v>
      </c>
      <c r="C344" s="16" t="s">
        <v>333</v>
      </c>
      <c r="D344" s="16" t="s">
        <v>2</v>
      </c>
      <c r="E344" s="16" t="s">
        <v>5</v>
      </c>
      <c r="F344" s="16" t="s">
        <v>87</v>
      </c>
      <c r="G344" s="15">
        <v>44927</v>
      </c>
      <c r="H344" s="15" t="s">
        <v>4</v>
      </c>
      <c r="I344" s="14">
        <v>9280</v>
      </c>
      <c r="J344" s="14">
        <v>0</v>
      </c>
      <c r="K344" s="14">
        <v>0</v>
      </c>
      <c r="L344" s="14">
        <f>+I344*2.87%</f>
        <v>266.33600000000001</v>
      </c>
      <c r="M344" s="14">
        <f>I344*7.1%</f>
        <v>658.88</v>
      </c>
      <c r="N344" s="14">
        <f>I344*1.15%</f>
        <v>106.72</v>
      </c>
      <c r="O344" s="14">
        <f>+I344*3.04%</f>
        <v>282.11200000000002</v>
      </c>
      <c r="P344" s="14">
        <f>I344*7.09%</f>
        <v>657.952</v>
      </c>
      <c r="Q344" s="14">
        <v>0</v>
      </c>
      <c r="R344" s="14">
        <f>L344+M344+N344+O344+P344</f>
        <v>1972</v>
      </c>
      <c r="S344" s="14">
        <v>0</v>
      </c>
      <c r="T344" s="14">
        <f>+L344+O344+Q344+S344+J344+K344</f>
        <v>548.44800000000009</v>
      </c>
      <c r="U344" s="14">
        <f>+P344+N344+M344</f>
        <v>1423.5520000000001</v>
      </c>
      <c r="V344" s="14">
        <f>+I344-T344</f>
        <v>8731.5519999999997</v>
      </c>
      <c r="W344" s="9"/>
      <c r="X344"/>
      <c r="Y344"/>
      <c r="Z344"/>
      <c r="AA344" s="8"/>
      <c r="AB344"/>
      <c r="AC344" s="8"/>
      <c r="AD344"/>
      <c r="AE344"/>
      <c r="AF344"/>
      <c r="AG344"/>
      <c r="AH344"/>
      <c r="AI344" s="8"/>
    </row>
    <row r="345" spans="1:35" s="6" customFormat="1" ht="15" x14ac:dyDescent="0.25">
      <c r="A345" s="18">
        <v>325</v>
      </c>
      <c r="B345" s="17" t="s">
        <v>6</v>
      </c>
      <c r="C345" s="16" t="s">
        <v>332</v>
      </c>
      <c r="D345" s="16" t="s">
        <v>2</v>
      </c>
      <c r="E345" s="16" t="s">
        <v>5</v>
      </c>
      <c r="F345" s="16" t="s">
        <v>92</v>
      </c>
      <c r="G345" s="15">
        <v>44927</v>
      </c>
      <c r="H345" s="15" t="s">
        <v>4</v>
      </c>
      <c r="I345" s="14">
        <v>9280</v>
      </c>
      <c r="J345" s="14">
        <v>0</v>
      </c>
      <c r="K345" s="14">
        <v>0</v>
      </c>
      <c r="L345" s="14">
        <f>+I345*2.87%</f>
        <v>266.33600000000001</v>
      </c>
      <c r="M345" s="14">
        <f>I345*7.1%</f>
        <v>658.88</v>
      </c>
      <c r="N345" s="14">
        <f>I345*1.15%</f>
        <v>106.72</v>
      </c>
      <c r="O345" s="14">
        <f>+I345*3.04%</f>
        <v>282.11200000000002</v>
      </c>
      <c r="P345" s="14">
        <f>I345*7.09%</f>
        <v>657.952</v>
      </c>
      <c r="Q345" s="14">
        <v>0</v>
      </c>
      <c r="R345" s="14">
        <f>L345+M345+N345+O345+P345</f>
        <v>1972</v>
      </c>
      <c r="S345" s="14">
        <v>0</v>
      </c>
      <c r="T345" s="14">
        <f>+L345+O345+Q345+S345+J345+K345</f>
        <v>548.44800000000009</v>
      </c>
      <c r="U345" s="14">
        <f>+P345+N345+M345</f>
        <v>1423.5520000000001</v>
      </c>
      <c r="V345" s="14">
        <f>+I345-T345</f>
        <v>8731.5519999999997</v>
      </c>
      <c r="W345" s="9"/>
      <c r="X345"/>
      <c r="Y345"/>
      <c r="Z345"/>
      <c r="AA345" s="8"/>
      <c r="AB345"/>
      <c r="AC345" s="8"/>
      <c r="AD345"/>
      <c r="AE345"/>
      <c r="AF345"/>
      <c r="AG345"/>
      <c r="AH345"/>
      <c r="AI345" s="8"/>
    </row>
    <row r="346" spans="1:35" s="6" customFormat="1" ht="15" x14ac:dyDescent="0.25">
      <c r="A346" s="18">
        <v>326</v>
      </c>
      <c r="B346" s="17" t="s">
        <v>6</v>
      </c>
      <c r="C346" s="16" t="s">
        <v>331</v>
      </c>
      <c r="D346" s="16" t="s">
        <v>2</v>
      </c>
      <c r="E346" s="16" t="s">
        <v>5</v>
      </c>
      <c r="F346" s="16" t="s">
        <v>87</v>
      </c>
      <c r="G346" s="15">
        <v>44927</v>
      </c>
      <c r="H346" s="15" t="s">
        <v>4</v>
      </c>
      <c r="I346" s="14">
        <v>46400</v>
      </c>
      <c r="J346" s="14">
        <v>0</v>
      </c>
      <c r="K346" s="14">
        <v>0</v>
      </c>
      <c r="L346" s="14">
        <f>+I346*2.87%</f>
        <v>1331.68</v>
      </c>
      <c r="M346" s="14">
        <f>I346*7.1%</f>
        <v>3294.3999999999996</v>
      </c>
      <c r="N346" s="14">
        <f>I346*1.15%</f>
        <v>533.6</v>
      </c>
      <c r="O346" s="14">
        <f>+I346*3.04%</f>
        <v>1410.56</v>
      </c>
      <c r="P346" s="14">
        <f>I346*7.09%</f>
        <v>3289.76</v>
      </c>
      <c r="Q346" s="14">
        <v>0</v>
      </c>
      <c r="R346" s="14">
        <f>L346+M346+N346+O346+P346</f>
        <v>9860</v>
      </c>
      <c r="S346" s="14">
        <v>0</v>
      </c>
      <c r="T346" s="14">
        <f>+L346+O346+Q346+S346+J346+K346</f>
        <v>2742.24</v>
      </c>
      <c r="U346" s="14">
        <f>+P346+N346+M346</f>
        <v>7117.76</v>
      </c>
      <c r="V346" s="14">
        <f>+I346-T346</f>
        <v>43657.760000000002</v>
      </c>
      <c r="W346" s="9"/>
      <c r="X346"/>
      <c r="Y346"/>
      <c r="Z346"/>
      <c r="AA346" s="8"/>
      <c r="AB346"/>
      <c r="AC346" s="8"/>
      <c r="AD346" s="8"/>
      <c r="AE346"/>
      <c r="AF346" s="8"/>
      <c r="AG346"/>
      <c r="AH346" s="8"/>
      <c r="AI346" s="8"/>
    </row>
    <row r="347" spans="1:35" s="6" customFormat="1" ht="15" x14ac:dyDescent="0.25">
      <c r="A347" s="18">
        <v>327</v>
      </c>
      <c r="B347" s="17" t="s">
        <v>6</v>
      </c>
      <c r="C347" s="16" t="s">
        <v>330</v>
      </c>
      <c r="D347" s="16" t="s">
        <v>2</v>
      </c>
      <c r="E347" s="16" t="s">
        <v>5</v>
      </c>
      <c r="F347" s="16" t="s">
        <v>92</v>
      </c>
      <c r="G347" s="15">
        <v>44927</v>
      </c>
      <c r="H347" s="15" t="s">
        <v>4</v>
      </c>
      <c r="I347" s="14">
        <v>57600</v>
      </c>
      <c r="J347" s="14">
        <v>3035.04</v>
      </c>
      <c r="K347" s="14">
        <v>0</v>
      </c>
      <c r="L347" s="14">
        <f>+I347*2.87%</f>
        <v>1653.12</v>
      </c>
      <c r="M347" s="14">
        <f>I347*7.1%</f>
        <v>4089.5999999999995</v>
      </c>
      <c r="N347" s="14">
        <f>I347*1.15%</f>
        <v>662.4</v>
      </c>
      <c r="O347" s="14">
        <f>+I347*3.04%</f>
        <v>1751.04</v>
      </c>
      <c r="P347" s="14">
        <f>I347*7.09%</f>
        <v>4083.84</v>
      </c>
      <c r="Q347" s="14">
        <v>0</v>
      </c>
      <c r="R347" s="14">
        <f>L347+M347+N347+O347+P347</f>
        <v>12240</v>
      </c>
      <c r="S347" s="14">
        <v>0</v>
      </c>
      <c r="T347" s="14">
        <f>+L347+O347+Q347+S347+J347+K347</f>
        <v>6439.2</v>
      </c>
      <c r="U347" s="14">
        <f>+P347+N347+M347</f>
        <v>8835.84</v>
      </c>
      <c r="V347" s="14">
        <f>+I347-T347</f>
        <v>51160.800000000003</v>
      </c>
      <c r="W347" s="9"/>
      <c r="X347"/>
      <c r="Y347"/>
      <c r="Z347"/>
      <c r="AA347" s="8"/>
      <c r="AB347"/>
      <c r="AC347" s="8"/>
      <c r="AD347" s="8"/>
      <c r="AE347" s="8"/>
      <c r="AF347" s="8"/>
      <c r="AG347"/>
      <c r="AH347" s="8"/>
      <c r="AI347" s="8"/>
    </row>
    <row r="348" spans="1:35" s="6" customFormat="1" ht="15" x14ac:dyDescent="0.25">
      <c r="A348" s="18">
        <v>328</v>
      </c>
      <c r="B348" s="17" t="s">
        <v>6</v>
      </c>
      <c r="C348" s="16" t="s">
        <v>329</v>
      </c>
      <c r="D348" s="16" t="s">
        <v>2</v>
      </c>
      <c r="E348" s="16" t="s">
        <v>5</v>
      </c>
      <c r="F348" s="16" t="s">
        <v>92</v>
      </c>
      <c r="G348" s="15">
        <v>44927</v>
      </c>
      <c r="H348" s="15" t="s">
        <v>4</v>
      </c>
      <c r="I348" s="14">
        <v>9280</v>
      </c>
      <c r="J348" s="14">
        <v>0</v>
      </c>
      <c r="K348" s="14">
        <v>0</v>
      </c>
      <c r="L348" s="14">
        <f>+I348*2.87%</f>
        <v>266.33600000000001</v>
      </c>
      <c r="M348" s="14">
        <f>I348*7.1%</f>
        <v>658.88</v>
      </c>
      <c r="N348" s="14">
        <f>I348*1.15%</f>
        <v>106.72</v>
      </c>
      <c r="O348" s="14">
        <f>+I348*3.04%</f>
        <v>282.11200000000002</v>
      </c>
      <c r="P348" s="14">
        <f>I348*7.09%</f>
        <v>657.952</v>
      </c>
      <c r="Q348" s="14">
        <v>0</v>
      </c>
      <c r="R348" s="14">
        <f>L348+M348+N348+O348+P348</f>
        <v>1972</v>
      </c>
      <c r="S348" s="14">
        <v>0</v>
      </c>
      <c r="T348" s="14">
        <f>+L348+O348+Q348+S348+J348+K348</f>
        <v>548.44800000000009</v>
      </c>
      <c r="U348" s="14">
        <f>+P348+N348+M348</f>
        <v>1423.5520000000001</v>
      </c>
      <c r="V348" s="14">
        <f>+I348-T348</f>
        <v>8731.5519999999997</v>
      </c>
      <c r="W348" s="9"/>
      <c r="X348"/>
      <c r="Y348"/>
      <c r="Z348"/>
      <c r="AA348" s="8"/>
      <c r="AB348"/>
      <c r="AC348" s="8"/>
      <c r="AD348"/>
      <c r="AE348"/>
      <c r="AF348"/>
      <c r="AG348"/>
      <c r="AH348"/>
      <c r="AI348" s="8"/>
    </row>
    <row r="349" spans="1:35" s="6" customFormat="1" ht="15" x14ac:dyDescent="0.25">
      <c r="A349" s="18">
        <v>329</v>
      </c>
      <c r="B349" s="17" t="s">
        <v>6</v>
      </c>
      <c r="C349" s="16" t="s">
        <v>328</v>
      </c>
      <c r="D349" s="16" t="s">
        <v>2</v>
      </c>
      <c r="E349" s="16" t="s">
        <v>5</v>
      </c>
      <c r="F349" s="16" t="s">
        <v>92</v>
      </c>
      <c r="G349" s="15">
        <v>44927</v>
      </c>
      <c r="H349" s="15" t="s">
        <v>4</v>
      </c>
      <c r="I349" s="14">
        <v>34800</v>
      </c>
      <c r="J349" s="14">
        <v>0</v>
      </c>
      <c r="K349" s="14">
        <v>0</v>
      </c>
      <c r="L349" s="14">
        <f>+I349*2.87%</f>
        <v>998.76</v>
      </c>
      <c r="M349" s="14">
        <f>I349*7.1%</f>
        <v>2470.7999999999997</v>
      </c>
      <c r="N349" s="14">
        <f>I349*1.15%</f>
        <v>400.2</v>
      </c>
      <c r="O349" s="14">
        <f>+I349*3.04%</f>
        <v>1057.92</v>
      </c>
      <c r="P349" s="14">
        <f>I349*7.09%</f>
        <v>2467.3200000000002</v>
      </c>
      <c r="Q349" s="14">
        <v>0</v>
      </c>
      <c r="R349" s="14">
        <f>L349+M349+N349+O349+P349</f>
        <v>7395</v>
      </c>
      <c r="S349" s="14">
        <v>0</v>
      </c>
      <c r="T349" s="14">
        <f>+L349+O349+Q349+S349+J349+K349</f>
        <v>2056.6800000000003</v>
      </c>
      <c r="U349" s="14">
        <f>+P349+N349+M349</f>
        <v>5338.32</v>
      </c>
      <c r="V349" s="14">
        <f>+I349-T349</f>
        <v>32743.32</v>
      </c>
      <c r="W349" s="9"/>
      <c r="X349"/>
      <c r="Y349"/>
      <c r="Z349"/>
      <c r="AA349" s="8"/>
      <c r="AB349"/>
      <c r="AC349" s="8"/>
      <c r="AD349"/>
      <c r="AE349"/>
      <c r="AF349" s="8"/>
      <c r="AG349"/>
      <c r="AH349" s="8"/>
      <c r="AI349" s="8"/>
    </row>
    <row r="350" spans="1:35" s="6" customFormat="1" ht="15" x14ac:dyDescent="0.25">
      <c r="A350" s="18">
        <v>330</v>
      </c>
      <c r="B350" s="17" t="s">
        <v>6</v>
      </c>
      <c r="C350" s="16" t="s">
        <v>327</v>
      </c>
      <c r="D350" s="16" t="s">
        <v>2</v>
      </c>
      <c r="E350" s="16" t="s">
        <v>5</v>
      </c>
      <c r="F350" s="16" t="s">
        <v>87</v>
      </c>
      <c r="G350" s="15">
        <v>44927</v>
      </c>
      <c r="H350" s="15" t="s">
        <v>4</v>
      </c>
      <c r="I350" s="14">
        <v>16240</v>
      </c>
      <c r="J350" s="14">
        <v>9866.02</v>
      </c>
      <c r="K350" s="14">
        <v>0</v>
      </c>
      <c r="L350" s="14">
        <f>+I350*2.87%</f>
        <v>466.08800000000002</v>
      </c>
      <c r="M350" s="14">
        <f>I350*7.1%</f>
        <v>1153.04</v>
      </c>
      <c r="N350" s="14">
        <f>I350*1.15%</f>
        <v>186.76</v>
      </c>
      <c r="O350" s="14">
        <f>+I350*3.04%</f>
        <v>493.69600000000003</v>
      </c>
      <c r="P350" s="14">
        <f>I350*7.09%</f>
        <v>1151.4160000000002</v>
      </c>
      <c r="Q350" s="14">
        <v>0</v>
      </c>
      <c r="R350" s="14">
        <f>L350+M350+N350+O350+P350</f>
        <v>3451</v>
      </c>
      <c r="S350" s="14">
        <v>0</v>
      </c>
      <c r="T350" s="14">
        <f>+L350+O350+Q350+S350+J350+K350</f>
        <v>10825.804</v>
      </c>
      <c r="U350" s="14">
        <f>+P350+N350+M350</f>
        <v>2491.2160000000003</v>
      </c>
      <c r="V350" s="14">
        <f>+I350-T350</f>
        <v>5414.1959999999999</v>
      </c>
      <c r="W350" s="9"/>
      <c r="X350"/>
      <c r="Y350"/>
      <c r="Z350"/>
      <c r="AA350" s="8"/>
      <c r="AB350"/>
      <c r="AC350" s="8"/>
      <c r="AD350"/>
      <c r="AE350" s="8"/>
      <c r="AF350"/>
      <c r="AG350"/>
      <c r="AH350" s="8"/>
      <c r="AI350" s="8"/>
    </row>
    <row r="351" spans="1:35" s="6" customFormat="1" ht="15" x14ac:dyDescent="0.25">
      <c r="A351" s="18">
        <v>331</v>
      </c>
      <c r="B351" s="17" t="s">
        <v>6</v>
      </c>
      <c r="C351" s="16" t="s">
        <v>326</v>
      </c>
      <c r="D351" s="16" t="s">
        <v>2</v>
      </c>
      <c r="E351" s="16" t="s">
        <v>5</v>
      </c>
      <c r="F351" s="16" t="s">
        <v>92</v>
      </c>
      <c r="G351" s="15">
        <v>44927</v>
      </c>
      <c r="H351" s="15" t="s">
        <v>4</v>
      </c>
      <c r="I351" s="14">
        <v>9280</v>
      </c>
      <c r="J351" s="14">
        <v>0</v>
      </c>
      <c r="K351" s="14">
        <v>0</v>
      </c>
      <c r="L351" s="14">
        <f>+I351*2.87%</f>
        <v>266.33600000000001</v>
      </c>
      <c r="M351" s="14">
        <f>I351*7.1%</f>
        <v>658.88</v>
      </c>
      <c r="N351" s="14">
        <f>I351*1.15%</f>
        <v>106.72</v>
      </c>
      <c r="O351" s="14">
        <f>+I351*3.04%</f>
        <v>282.11200000000002</v>
      </c>
      <c r="P351" s="14">
        <f>I351*7.09%</f>
        <v>657.952</v>
      </c>
      <c r="Q351" s="14">
        <v>0</v>
      </c>
      <c r="R351" s="14">
        <f>L351+M351+N351+O351+P351</f>
        <v>1972</v>
      </c>
      <c r="S351" s="14">
        <v>0</v>
      </c>
      <c r="T351" s="14">
        <f>+L351+O351+Q351+S351+J351+K351</f>
        <v>548.44800000000009</v>
      </c>
      <c r="U351" s="14">
        <f>+P351+N351+M351</f>
        <v>1423.5520000000001</v>
      </c>
      <c r="V351" s="14">
        <f>+I351-T351</f>
        <v>8731.5519999999997</v>
      </c>
      <c r="W351" s="9"/>
      <c r="X351"/>
      <c r="Y351"/>
      <c r="Z351"/>
      <c r="AA351" s="8"/>
      <c r="AB351"/>
      <c r="AC351" s="8"/>
      <c r="AD351"/>
      <c r="AE351"/>
      <c r="AF351"/>
      <c r="AG351"/>
      <c r="AH351"/>
      <c r="AI351" s="8"/>
    </row>
    <row r="352" spans="1:35" s="6" customFormat="1" ht="15" x14ac:dyDescent="0.25">
      <c r="A352" s="18">
        <v>332</v>
      </c>
      <c r="B352" s="17" t="s">
        <v>6</v>
      </c>
      <c r="C352" s="16" t="s">
        <v>325</v>
      </c>
      <c r="D352" s="16" t="s">
        <v>2</v>
      </c>
      <c r="E352" s="16" t="s">
        <v>5</v>
      </c>
      <c r="F352" s="16" t="s">
        <v>92</v>
      </c>
      <c r="G352" s="15">
        <v>44927</v>
      </c>
      <c r="H352" s="15" t="s">
        <v>4</v>
      </c>
      <c r="I352" s="14">
        <v>18560</v>
      </c>
      <c r="J352" s="14">
        <v>0</v>
      </c>
      <c r="K352" s="14">
        <v>0</v>
      </c>
      <c r="L352" s="14">
        <f>+I352*2.87%</f>
        <v>532.67200000000003</v>
      </c>
      <c r="M352" s="14">
        <f>I352*7.1%</f>
        <v>1317.76</v>
      </c>
      <c r="N352" s="14">
        <f>I352*1.15%</f>
        <v>213.44</v>
      </c>
      <c r="O352" s="14">
        <f>+I352*3.04%</f>
        <v>564.22400000000005</v>
      </c>
      <c r="P352" s="14">
        <f>I352*7.09%</f>
        <v>1315.904</v>
      </c>
      <c r="Q352" s="14">
        <v>0</v>
      </c>
      <c r="R352" s="14">
        <f>L352+M352+N352+O352+P352</f>
        <v>3944</v>
      </c>
      <c r="S352" s="14">
        <v>0</v>
      </c>
      <c r="T352" s="14">
        <f>+L352+O352+Q352+S352+J352+K352</f>
        <v>1096.8960000000002</v>
      </c>
      <c r="U352" s="14">
        <f>+P352+N352+M352</f>
        <v>2847.1040000000003</v>
      </c>
      <c r="V352" s="14">
        <f>+I352-T352</f>
        <v>17463.103999999999</v>
      </c>
      <c r="W352" s="9"/>
      <c r="X352"/>
      <c r="Y352"/>
      <c r="Z352"/>
      <c r="AA352" s="8"/>
      <c r="AB352"/>
      <c r="AC352" s="8"/>
      <c r="AD352"/>
      <c r="AE352"/>
      <c r="AF352"/>
      <c r="AG352"/>
      <c r="AH352" s="8"/>
      <c r="AI352" s="8"/>
    </row>
    <row r="353" spans="1:35" s="6" customFormat="1" ht="15" x14ac:dyDescent="0.25">
      <c r="A353" s="18">
        <v>333</v>
      </c>
      <c r="B353" s="17" t="s">
        <v>6</v>
      </c>
      <c r="C353" s="16" t="s">
        <v>324</v>
      </c>
      <c r="D353" s="16" t="s">
        <v>2</v>
      </c>
      <c r="E353" s="16" t="s">
        <v>5</v>
      </c>
      <c r="F353" s="16" t="s">
        <v>92</v>
      </c>
      <c r="G353" s="15">
        <v>44927</v>
      </c>
      <c r="H353" s="15" t="s">
        <v>4</v>
      </c>
      <c r="I353" s="14">
        <v>10080</v>
      </c>
      <c r="J353" s="14">
        <v>0</v>
      </c>
      <c r="K353" s="14">
        <v>0</v>
      </c>
      <c r="L353" s="14">
        <f>+I353*2.87%</f>
        <v>289.29599999999999</v>
      </c>
      <c r="M353" s="14">
        <f>I353*7.1%</f>
        <v>715.68</v>
      </c>
      <c r="N353" s="14">
        <f>I353*1.15%</f>
        <v>115.92</v>
      </c>
      <c r="O353" s="14">
        <f>+I353*3.04%</f>
        <v>306.43200000000002</v>
      </c>
      <c r="P353" s="14">
        <f>I353*7.09%</f>
        <v>714.67200000000003</v>
      </c>
      <c r="Q353" s="14">
        <v>0</v>
      </c>
      <c r="R353" s="14">
        <f>L353+M353+N353+O353+P353</f>
        <v>2142</v>
      </c>
      <c r="S353" s="14">
        <v>0</v>
      </c>
      <c r="T353" s="14">
        <f>+L353+O353+Q353+S353+J353+K353</f>
        <v>595.72800000000007</v>
      </c>
      <c r="U353" s="14">
        <f>+P353+N353+M353</f>
        <v>1546.2719999999999</v>
      </c>
      <c r="V353" s="14">
        <f>+I353-T353</f>
        <v>9484.2720000000008</v>
      </c>
      <c r="W353" s="9"/>
      <c r="X353"/>
      <c r="Y353"/>
      <c r="Z353"/>
      <c r="AA353" s="8"/>
      <c r="AB353"/>
      <c r="AC353" s="8"/>
      <c r="AD353"/>
      <c r="AE353"/>
      <c r="AF353"/>
      <c r="AG353"/>
      <c r="AH353"/>
      <c r="AI353" s="8"/>
    </row>
    <row r="354" spans="1:35" s="6" customFormat="1" ht="15" x14ac:dyDescent="0.25">
      <c r="A354" s="18">
        <v>334</v>
      </c>
      <c r="B354" s="17" t="s">
        <v>6</v>
      </c>
      <c r="C354" s="16" t="s">
        <v>323</v>
      </c>
      <c r="D354" s="16" t="s">
        <v>2</v>
      </c>
      <c r="E354" s="16" t="s">
        <v>5</v>
      </c>
      <c r="F354" s="16" t="s">
        <v>87</v>
      </c>
      <c r="G354" s="15">
        <v>44927</v>
      </c>
      <c r="H354" s="15" t="s">
        <v>4</v>
      </c>
      <c r="I354" s="14">
        <v>9280</v>
      </c>
      <c r="J354" s="14">
        <v>0</v>
      </c>
      <c r="K354" s="14">
        <v>0</v>
      </c>
      <c r="L354" s="14">
        <f>+I354*2.87%</f>
        <v>266.33600000000001</v>
      </c>
      <c r="M354" s="14">
        <f>I354*7.1%</f>
        <v>658.88</v>
      </c>
      <c r="N354" s="14">
        <f>I354*1.15%</f>
        <v>106.72</v>
      </c>
      <c r="O354" s="14">
        <f>+I354*3.04%</f>
        <v>282.11200000000002</v>
      </c>
      <c r="P354" s="14">
        <f>I354*7.09%</f>
        <v>657.952</v>
      </c>
      <c r="Q354" s="14">
        <v>0</v>
      </c>
      <c r="R354" s="14">
        <f>L354+M354+N354+O354+P354</f>
        <v>1972</v>
      </c>
      <c r="S354" s="14">
        <v>0</v>
      </c>
      <c r="T354" s="14">
        <f>+L354+O354+Q354+S354+J354+K354</f>
        <v>548.44800000000009</v>
      </c>
      <c r="U354" s="14">
        <f>+P354+N354+M354</f>
        <v>1423.5520000000001</v>
      </c>
      <c r="V354" s="14">
        <f>+I354-T354</f>
        <v>8731.5519999999997</v>
      </c>
      <c r="W354" s="9"/>
      <c r="X354"/>
      <c r="Y354"/>
      <c r="Z354"/>
      <c r="AA354" s="8"/>
      <c r="AB354"/>
      <c r="AC354" s="8"/>
      <c r="AD354"/>
      <c r="AE354"/>
      <c r="AF354"/>
      <c r="AG354"/>
      <c r="AH354"/>
      <c r="AI354" s="8"/>
    </row>
    <row r="355" spans="1:35" s="6" customFormat="1" ht="15" x14ac:dyDescent="0.25">
      <c r="A355" s="18">
        <v>335</v>
      </c>
      <c r="B355" s="17" t="s">
        <v>6</v>
      </c>
      <c r="C355" s="16" t="s">
        <v>322</v>
      </c>
      <c r="D355" s="16" t="s">
        <v>2</v>
      </c>
      <c r="E355" s="16" t="s">
        <v>5</v>
      </c>
      <c r="F355" s="16" t="s">
        <v>92</v>
      </c>
      <c r="G355" s="15">
        <v>44927</v>
      </c>
      <c r="H355" s="15" t="s">
        <v>4</v>
      </c>
      <c r="I355" s="14">
        <v>9280</v>
      </c>
      <c r="J355" s="14">
        <v>0</v>
      </c>
      <c r="K355" s="14">
        <v>0</v>
      </c>
      <c r="L355" s="14">
        <f>+I355*2.87%</f>
        <v>266.33600000000001</v>
      </c>
      <c r="M355" s="14">
        <f>I355*7.1%</f>
        <v>658.88</v>
      </c>
      <c r="N355" s="14">
        <f>I355*1.15%</f>
        <v>106.72</v>
      </c>
      <c r="O355" s="14">
        <f>+I355*3.04%</f>
        <v>282.11200000000002</v>
      </c>
      <c r="P355" s="14">
        <f>I355*7.09%</f>
        <v>657.952</v>
      </c>
      <c r="Q355" s="14">
        <v>0</v>
      </c>
      <c r="R355" s="14">
        <f>L355+M355+N355+O355+P355</f>
        <v>1972</v>
      </c>
      <c r="S355" s="14">
        <v>0</v>
      </c>
      <c r="T355" s="14">
        <f>+L355+O355+Q355+S355+J355+K355</f>
        <v>548.44800000000009</v>
      </c>
      <c r="U355" s="14">
        <f>+P355+N355+M355</f>
        <v>1423.5520000000001</v>
      </c>
      <c r="V355" s="14">
        <f>+I355-T355</f>
        <v>8731.5519999999997</v>
      </c>
      <c r="W355" s="9"/>
      <c r="X355"/>
      <c r="Y355"/>
      <c r="Z355"/>
      <c r="AA355" s="8"/>
      <c r="AB355"/>
      <c r="AC355" s="8"/>
      <c r="AD355"/>
      <c r="AE355"/>
      <c r="AF355"/>
      <c r="AG355"/>
      <c r="AH355"/>
      <c r="AI355" s="8"/>
    </row>
    <row r="356" spans="1:35" s="6" customFormat="1" ht="15" x14ac:dyDescent="0.25">
      <c r="A356" s="18">
        <v>336</v>
      </c>
      <c r="B356" s="17" t="s">
        <v>6</v>
      </c>
      <c r="C356" s="16" t="s">
        <v>321</v>
      </c>
      <c r="D356" s="16" t="s">
        <v>2</v>
      </c>
      <c r="E356" s="16" t="s">
        <v>5</v>
      </c>
      <c r="F356" s="16" t="s">
        <v>87</v>
      </c>
      <c r="G356" s="15">
        <v>44927</v>
      </c>
      <c r="H356" s="15" t="s">
        <v>4</v>
      </c>
      <c r="I356" s="14">
        <v>10080</v>
      </c>
      <c r="J356" s="14">
        <v>0</v>
      </c>
      <c r="K356" s="14">
        <v>0</v>
      </c>
      <c r="L356" s="14">
        <f>+I356*2.87%</f>
        <v>289.29599999999999</v>
      </c>
      <c r="M356" s="14">
        <f>I356*7.1%</f>
        <v>715.68</v>
      </c>
      <c r="N356" s="14">
        <f>I356*1.15%</f>
        <v>115.92</v>
      </c>
      <c r="O356" s="14">
        <f>+I356*3.04%</f>
        <v>306.43200000000002</v>
      </c>
      <c r="P356" s="14">
        <f>I356*7.09%</f>
        <v>714.67200000000003</v>
      </c>
      <c r="Q356" s="14">
        <v>0</v>
      </c>
      <c r="R356" s="14">
        <f>L356+M356+N356+O356+P356</f>
        <v>2142</v>
      </c>
      <c r="S356" s="14">
        <v>0</v>
      </c>
      <c r="T356" s="14">
        <f>+L356+O356+Q356+S356+J356+K356</f>
        <v>595.72800000000007</v>
      </c>
      <c r="U356" s="14">
        <f>+P356+N356+M356</f>
        <v>1546.2719999999999</v>
      </c>
      <c r="V356" s="14">
        <f>+I356-T356</f>
        <v>9484.2720000000008</v>
      </c>
      <c r="W356" s="9"/>
      <c r="X356"/>
      <c r="Y356"/>
      <c r="Z356"/>
      <c r="AA356" s="8"/>
      <c r="AB356"/>
      <c r="AC356" s="8"/>
      <c r="AD356"/>
      <c r="AE356"/>
      <c r="AF356"/>
      <c r="AG356"/>
      <c r="AH356"/>
      <c r="AI356" s="8"/>
    </row>
    <row r="357" spans="1:35" s="6" customFormat="1" ht="15" x14ac:dyDescent="0.25">
      <c r="A357" s="18">
        <v>337</v>
      </c>
      <c r="B357" s="17" t="s">
        <v>6</v>
      </c>
      <c r="C357" s="16" t="s">
        <v>320</v>
      </c>
      <c r="D357" s="16" t="s">
        <v>2</v>
      </c>
      <c r="E357" s="16" t="s">
        <v>5</v>
      </c>
      <c r="F357" s="16" t="s">
        <v>92</v>
      </c>
      <c r="G357" s="15">
        <v>44927</v>
      </c>
      <c r="H357" s="15" t="s">
        <v>4</v>
      </c>
      <c r="I357" s="14">
        <v>32000</v>
      </c>
      <c r="J357" s="14">
        <v>0</v>
      </c>
      <c r="K357" s="14">
        <v>0</v>
      </c>
      <c r="L357" s="14">
        <f>+I357*2.87%</f>
        <v>918.4</v>
      </c>
      <c r="M357" s="14">
        <f>I357*7.1%</f>
        <v>2272</v>
      </c>
      <c r="N357" s="14">
        <f>I357*1.15%</f>
        <v>368</v>
      </c>
      <c r="O357" s="14">
        <f>+I357*3.04%</f>
        <v>972.8</v>
      </c>
      <c r="P357" s="14">
        <f>I357*7.09%</f>
        <v>2268.8000000000002</v>
      </c>
      <c r="Q357" s="14">
        <v>0</v>
      </c>
      <c r="R357" s="14">
        <f>L357+M357+N357+O357+P357</f>
        <v>6800</v>
      </c>
      <c r="S357" s="14">
        <v>0</v>
      </c>
      <c r="T357" s="14">
        <f>+L357+O357+Q357+S357+J357+K357</f>
        <v>1891.1999999999998</v>
      </c>
      <c r="U357" s="14">
        <f>+P357+N357+M357</f>
        <v>4908.8</v>
      </c>
      <c r="V357" s="14">
        <f>+I357-T357</f>
        <v>30108.799999999999</v>
      </c>
      <c r="W357" s="9"/>
      <c r="X357"/>
      <c r="Y357"/>
      <c r="Z357"/>
      <c r="AA357" s="8"/>
      <c r="AB357"/>
      <c r="AC357" s="8"/>
      <c r="AD357"/>
      <c r="AE357"/>
      <c r="AF357"/>
      <c r="AG357"/>
      <c r="AH357" s="8"/>
      <c r="AI357" s="8"/>
    </row>
    <row r="358" spans="1:35" s="6" customFormat="1" ht="15" x14ac:dyDescent="0.25">
      <c r="A358" s="18">
        <v>338</v>
      </c>
      <c r="B358" s="17" t="s">
        <v>6</v>
      </c>
      <c r="C358" s="16" t="s">
        <v>319</v>
      </c>
      <c r="D358" s="16" t="s">
        <v>2</v>
      </c>
      <c r="E358" s="16" t="s">
        <v>5</v>
      </c>
      <c r="F358" s="16" t="s">
        <v>87</v>
      </c>
      <c r="G358" s="15">
        <v>44927</v>
      </c>
      <c r="H358" s="15" t="s">
        <v>4</v>
      </c>
      <c r="I358" s="14">
        <v>19200</v>
      </c>
      <c r="J358" s="14">
        <v>0</v>
      </c>
      <c r="K358" s="14">
        <v>0</v>
      </c>
      <c r="L358" s="14">
        <f>+I358*2.87%</f>
        <v>551.04</v>
      </c>
      <c r="M358" s="14">
        <f>I358*7.1%</f>
        <v>1363.1999999999998</v>
      </c>
      <c r="N358" s="14">
        <f>I358*1.15%</f>
        <v>220.79999999999998</v>
      </c>
      <c r="O358" s="14">
        <f>+I358*3.04%</f>
        <v>583.67999999999995</v>
      </c>
      <c r="P358" s="14">
        <f>I358*7.09%</f>
        <v>1361.2800000000002</v>
      </c>
      <c r="Q358" s="14">
        <v>1512.45</v>
      </c>
      <c r="R358" s="14">
        <f>L358+M358+N358+O358+P358</f>
        <v>4080</v>
      </c>
      <c r="S358" s="14">
        <v>0</v>
      </c>
      <c r="T358" s="14">
        <f>+L358+O358+Q358+S358+J358+K358</f>
        <v>2647.17</v>
      </c>
      <c r="U358" s="14">
        <f>+P358+N358+M358</f>
        <v>2945.2799999999997</v>
      </c>
      <c r="V358" s="14">
        <f>+I358-T358</f>
        <v>16552.830000000002</v>
      </c>
      <c r="W358" s="9"/>
      <c r="X358"/>
      <c r="Y358"/>
      <c r="Z358"/>
      <c r="AA358" s="8"/>
      <c r="AB358"/>
      <c r="AC358" s="8"/>
      <c r="AD358"/>
      <c r="AE358"/>
      <c r="AF358"/>
      <c r="AG358" s="8"/>
      <c r="AH358" s="8"/>
      <c r="AI358" s="8"/>
    </row>
    <row r="359" spans="1:35" s="6" customFormat="1" ht="15" x14ac:dyDescent="0.25">
      <c r="A359" s="18">
        <v>339</v>
      </c>
      <c r="B359" s="17" t="s">
        <v>6</v>
      </c>
      <c r="C359" s="16" t="s">
        <v>318</v>
      </c>
      <c r="D359" s="16" t="s">
        <v>2</v>
      </c>
      <c r="E359" s="16" t="s">
        <v>5</v>
      </c>
      <c r="F359" s="16" t="s">
        <v>87</v>
      </c>
      <c r="G359" s="15">
        <v>44927</v>
      </c>
      <c r="H359" s="15" t="s">
        <v>4</v>
      </c>
      <c r="I359" s="14">
        <v>43200</v>
      </c>
      <c r="J359" s="14">
        <v>894.28</v>
      </c>
      <c r="K359" s="14">
        <v>0</v>
      </c>
      <c r="L359" s="14">
        <f>+I359*2.87%</f>
        <v>1239.8399999999999</v>
      </c>
      <c r="M359" s="14">
        <f>I359*7.1%</f>
        <v>3067.2</v>
      </c>
      <c r="N359" s="14">
        <f>I359*1.15%</f>
        <v>496.8</v>
      </c>
      <c r="O359" s="14">
        <f>+I359*3.04%</f>
        <v>1313.28</v>
      </c>
      <c r="P359" s="14">
        <f>I359*7.09%</f>
        <v>3062.88</v>
      </c>
      <c r="Q359" s="14">
        <v>0</v>
      </c>
      <c r="R359" s="14">
        <f>L359+M359+N359+O359+P359</f>
        <v>9180</v>
      </c>
      <c r="S359" s="14">
        <v>0</v>
      </c>
      <c r="T359" s="14">
        <f>+L359+O359+Q359+S359+J359+K359</f>
        <v>3447.3999999999996</v>
      </c>
      <c r="U359" s="14">
        <f>+P359+N359+M359</f>
        <v>6626.88</v>
      </c>
      <c r="V359" s="14">
        <f>+I359-T359</f>
        <v>39752.6</v>
      </c>
      <c r="W359" s="9"/>
      <c r="X359"/>
      <c r="Y359"/>
      <c r="Z359"/>
      <c r="AA359" s="8"/>
      <c r="AB359"/>
      <c r="AC359" s="8"/>
      <c r="AD359" s="8"/>
      <c r="AE359"/>
      <c r="AF359" s="8"/>
      <c r="AG359"/>
      <c r="AH359" s="8"/>
      <c r="AI359" s="8"/>
    </row>
    <row r="360" spans="1:35" s="6" customFormat="1" ht="15" x14ac:dyDescent="0.25">
      <c r="A360" s="18">
        <v>340</v>
      </c>
      <c r="B360" s="17" t="s">
        <v>6</v>
      </c>
      <c r="C360" s="16" t="s">
        <v>317</v>
      </c>
      <c r="D360" s="16" t="s">
        <v>2</v>
      </c>
      <c r="E360" s="16" t="s">
        <v>5</v>
      </c>
      <c r="F360" s="16" t="s">
        <v>92</v>
      </c>
      <c r="G360" s="15">
        <v>44927</v>
      </c>
      <c r="H360" s="15" t="s">
        <v>4</v>
      </c>
      <c r="I360" s="14">
        <v>43200</v>
      </c>
      <c r="J360" s="14">
        <v>894.28</v>
      </c>
      <c r="K360" s="14">
        <v>0</v>
      </c>
      <c r="L360" s="14">
        <f>+I360*2.87%</f>
        <v>1239.8399999999999</v>
      </c>
      <c r="M360" s="14">
        <f>I360*7.1%</f>
        <v>3067.2</v>
      </c>
      <c r="N360" s="14">
        <f>I360*1.15%</f>
        <v>496.8</v>
      </c>
      <c r="O360" s="14">
        <f>+I360*3.04%</f>
        <v>1313.28</v>
      </c>
      <c r="P360" s="14">
        <f>I360*7.09%</f>
        <v>3062.88</v>
      </c>
      <c r="Q360" s="14">
        <v>0</v>
      </c>
      <c r="R360" s="14">
        <f>L360+M360+N360+O360+P360</f>
        <v>9180</v>
      </c>
      <c r="S360" s="14">
        <v>0</v>
      </c>
      <c r="T360" s="14">
        <f>+L360+O360+Q360+S360+J360+K360</f>
        <v>3447.3999999999996</v>
      </c>
      <c r="U360" s="14">
        <f>+P360+N360+M360</f>
        <v>6626.88</v>
      </c>
      <c r="V360" s="14">
        <f>+I360-T360</f>
        <v>39752.6</v>
      </c>
      <c r="W360" s="9"/>
      <c r="X360"/>
      <c r="Y360"/>
      <c r="Z360"/>
      <c r="AA360" s="8"/>
      <c r="AB360"/>
      <c r="AC360" s="8"/>
      <c r="AD360" s="8"/>
      <c r="AE360"/>
      <c r="AF360" s="8"/>
      <c r="AG360"/>
      <c r="AH360" s="8"/>
      <c r="AI360" s="8"/>
    </row>
    <row r="361" spans="1:35" s="6" customFormat="1" ht="15" x14ac:dyDescent="0.25">
      <c r="A361" s="18">
        <v>341</v>
      </c>
      <c r="B361" s="17" t="s">
        <v>6</v>
      </c>
      <c r="C361" s="16" t="s">
        <v>316</v>
      </c>
      <c r="D361" s="16" t="s">
        <v>2</v>
      </c>
      <c r="E361" s="16" t="s">
        <v>5</v>
      </c>
      <c r="F361" s="16" t="s">
        <v>87</v>
      </c>
      <c r="G361" s="15">
        <v>44927</v>
      </c>
      <c r="H361" s="15" t="s">
        <v>4</v>
      </c>
      <c r="I361" s="14">
        <v>19200</v>
      </c>
      <c r="J361" s="14">
        <v>0</v>
      </c>
      <c r="K361" s="14">
        <v>0</v>
      </c>
      <c r="L361" s="14">
        <f>+I361*2.87%</f>
        <v>551.04</v>
      </c>
      <c r="M361" s="14">
        <f>I361*7.1%</f>
        <v>1363.1999999999998</v>
      </c>
      <c r="N361" s="14">
        <f>I361*1.15%</f>
        <v>220.79999999999998</v>
      </c>
      <c r="O361" s="14">
        <f>+I361*3.04%</f>
        <v>583.67999999999995</v>
      </c>
      <c r="P361" s="14">
        <f>I361*7.09%</f>
        <v>1361.2800000000002</v>
      </c>
      <c r="Q361" s="14">
        <v>0</v>
      </c>
      <c r="R361" s="14">
        <f>L361+M361+N361+O361+P361</f>
        <v>4080</v>
      </c>
      <c r="S361" s="14">
        <v>0</v>
      </c>
      <c r="T361" s="14">
        <f>+L361+O361+Q361+S361+J361+K361</f>
        <v>1134.7199999999998</v>
      </c>
      <c r="U361" s="14">
        <f>+P361+N361+M361</f>
        <v>2945.2799999999997</v>
      </c>
      <c r="V361" s="14">
        <f>+I361-T361</f>
        <v>18065.28</v>
      </c>
      <c r="W361" s="9"/>
      <c r="X361"/>
      <c r="Y361"/>
      <c r="Z361"/>
      <c r="AA361" s="8"/>
      <c r="AB361"/>
      <c r="AC361" s="8"/>
      <c r="AD361"/>
      <c r="AE361"/>
      <c r="AF361"/>
      <c r="AG361"/>
      <c r="AH361" s="8"/>
      <c r="AI361" s="8"/>
    </row>
    <row r="362" spans="1:35" s="6" customFormat="1" ht="15" x14ac:dyDescent="0.25">
      <c r="A362" s="18">
        <v>342</v>
      </c>
      <c r="B362" s="17" t="s">
        <v>6</v>
      </c>
      <c r="C362" s="16" t="s">
        <v>315</v>
      </c>
      <c r="D362" s="16" t="s">
        <v>2</v>
      </c>
      <c r="E362" s="16" t="s">
        <v>5</v>
      </c>
      <c r="F362" s="16" t="s">
        <v>87</v>
      </c>
      <c r="G362" s="15">
        <v>44927</v>
      </c>
      <c r="H362" s="15" t="s">
        <v>4</v>
      </c>
      <c r="I362" s="14">
        <v>9280</v>
      </c>
      <c r="J362" s="14">
        <v>0</v>
      </c>
      <c r="K362" s="14">
        <v>0</v>
      </c>
      <c r="L362" s="14">
        <f>+I362*2.87%</f>
        <v>266.33600000000001</v>
      </c>
      <c r="M362" s="14">
        <f>I362*7.1%</f>
        <v>658.88</v>
      </c>
      <c r="N362" s="14">
        <f>I362*1.15%</f>
        <v>106.72</v>
      </c>
      <c r="O362" s="14">
        <f>+I362*3.04%</f>
        <v>282.11200000000002</v>
      </c>
      <c r="P362" s="14">
        <f>I362*7.09%</f>
        <v>657.952</v>
      </c>
      <c r="Q362" s="14">
        <v>0</v>
      </c>
      <c r="R362" s="14">
        <f>L362+M362+N362+O362+P362</f>
        <v>1972</v>
      </c>
      <c r="S362" s="14">
        <v>0</v>
      </c>
      <c r="T362" s="14">
        <f>+L362+O362+Q362+S362+J362+K362</f>
        <v>548.44800000000009</v>
      </c>
      <c r="U362" s="14">
        <f>+P362+N362+M362</f>
        <v>1423.5520000000001</v>
      </c>
      <c r="V362" s="14">
        <f>+I362-T362</f>
        <v>8731.5519999999997</v>
      </c>
      <c r="W362" s="9"/>
      <c r="X362"/>
      <c r="Y362"/>
      <c r="Z362"/>
      <c r="AA362" s="8"/>
      <c r="AB362"/>
      <c r="AC362" s="8"/>
      <c r="AD362"/>
      <c r="AE362"/>
      <c r="AF362"/>
      <c r="AG362"/>
      <c r="AH362"/>
      <c r="AI362" s="8"/>
    </row>
    <row r="363" spans="1:35" s="6" customFormat="1" ht="15" x14ac:dyDescent="0.25">
      <c r="A363" s="18">
        <v>343</v>
      </c>
      <c r="B363" s="17" t="s">
        <v>6</v>
      </c>
      <c r="C363" s="16" t="s">
        <v>314</v>
      </c>
      <c r="D363" s="16" t="s">
        <v>2</v>
      </c>
      <c r="E363" s="16" t="s">
        <v>5</v>
      </c>
      <c r="F363" s="16" t="s">
        <v>92</v>
      </c>
      <c r="G363" s="15">
        <v>44927</v>
      </c>
      <c r="H363" s="15" t="s">
        <v>4</v>
      </c>
      <c r="I363" s="14">
        <v>16240</v>
      </c>
      <c r="J363" s="14">
        <v>0</v>
      </c>
      <c r="K363" s="14">
        <v>0</v>
      </c>
      <c r="L363" s="14">
        <f>+I363*2.87%</f>
        <v>466.08800000000002</v>
      </c>
      <c r="M363" s="14">
        <f>I363*7.1%</f>
        <v>1153.04</v>
      </c>
      <c r="N363" s="14">
        <f>I363*1.15%</f>
        <v>186.76</v>
      </c>
      <c r="O363" s="14">
        <f>+I363*3.04%</f>
        <v>493.69600000000003</v>
      </c>
      <c r="P363" s="14">
        <f>I363*7.09%</f>
        <v>1151.4160000000002</v>
      </c>
      <c r="Q363" s="14">
        <v>0</v>
      </c>
      <c r="R363" s="14">
        <f>L363+M363+N363+O363+P363</f>
        <v>3451</v>
      </c>
      <c r="S363" s="14">
        <v>0</v>
      </c>
      <c r="T363" s="14">
        <f>+L363+O363+Q363+S363+J363+K363</f>
        <v>959.78400000000011</v>
      </c>
      <c r="U363" s="14">
        <f>+P363+N363+M363</f>
        <v>2491.2160000000003</v>
      </c>
      <c r="V363" s="14">
        <f>+I363-T363</f>
        <v>15280.216</v>
      </c>
      <c r="W363" s="9"/>
      <c r="X363"/>
      <c r="Y363"/>
      <c r="Z363"/>
      <c r="AA363" s="8"/>
      <c r="AB363"/>
      <c r="AC363" s="8"/>
      <c r="AD363"/>
      <c r="AE363"/>
      <c r="AF363"/>
      <c r="AG363"/>
      <c r="AH363"/>
      <c r="AI363" s="8"/>
    </row>
    <row r="364" spans="1:35" s="6" customFormat="1" ht="15" x14ac:dyDescent="0.25">
      <c r="A364" s="18">
        <v>344</v>
      </c>
      <c r="B364" s="17" t="s">
        <v>6</v>
      </c>
      <c r="C364" s="16" t="s">
        <v>313</v>
      </c>
      <c r="D364" s="16" t="s">
        <v>2</v>
      </c>
      <c r="E364" s="16" t="s">
        <v>5</v>
      </c>
      <c r="F364" s="16" t="s">
        <v>87</v>
      </c>
      <c r="G364" s="15">
        <v>44927</v>
      </c>
      <c r="H364" s="15" t="s">
        <v>4</v>
      </c>
      <c r="I364" s="14">
        <v>62640</v>
      </c>
      <c r="J364" s="14">
        <v>3983.47</v>
      </c>
      <c r="K364" s="14">
        <v>0</v>
      </c>
      <c r="L364" s="14">
        <f>+I364*2.87%</f>
        <v>1797.768</v>
      </c>
      <c r="M364" s="14">
        <f>I364*7.1%</f>
        <v>4447.4399999999996</v>
      </c>
      <c r="N364" s="14">
        <f>I364*1.15%</f>
        <v>720.36</v>
      </c>
      <c r="O364" s="14">
        <f>+I364*3.04%</f>
        <v>1904.2560000000001</v>
      </c>
      <c r="P364" s="14">
        <f>I364*7.09%</f>
        <v>4441.1760000000004</v>
      </c>
      <c r="Q364" s="14">
        <v>0</v>
      </c>
      <c r="R364" s="14">
        <f>L364+M364+N364+O364+P364</f>
        <v>13311</v>
      </c>
      <c r="S364" s="14">
        <v>0</v>
      </c>
      <c r="T364" s="14">
        <f>+L364+O364+Q364+S364+J364+K364</f>
        <v>7685.4940000000006</v>
      </c>
      <c r="U364" s="14">
        <f>+P364+N364+M364</f>
        <v>9608.9759999999987</v>
      </c>
      <c r="V364" s="14">
        <f>+I364-T364</f>
        <v>54954.506000000001</v>
      </c>
      <c r="W364" s="9"/>
      <c r="X364"/>
      <c r="Y364"/>
      <c r="Z364"/>
      <c r="AA364" s="8"/>
      <c r="AB364"/>
      <c r="AC364" s="8"/>
      <c r="AD364" s="8"/>
      <c r="AE364" s="8"/>
      <c r="AF364" s="8"/>
      <c r="AG364"/>
      <c r="AH364" s="8"/>
      <c r="AI364" s="8"/>
    </row>
    <row r="365" spans="1:35" s="6" customFormat="1" ht="15" x14ac:dyDescent="0.25">
      <c r="A365" s="18">
        <v>345</v>
      </c>
      <c r="B365" s="17" t="s">
        <v>6</v>
      </c>
      <c r="C365" s="16" t="s">
        <v>312</v>
      </c>
      <c r="D365" s="16" t="s">
        <v>2</v>
      </c>
      <c r="E365" s="16" t="s">
        <v>5</v>
      </c>
      <c r="F365" s="16" t="s">
        <v>87</v>
      </c>
      <c r="G365" s="15">
        <v>44927</v>
      </c>
      <c r="H365" s="15" t="s">
        <v>4</v>
      </c>
      <c r="I365" s="14">
        <v>24000</v>
      </c>
      <c r="J365" s="14">
        <v>0</v>
      </c>
      <c r="K365" s="14">
        <v>0</v>
      </c>
      <c r="L365" s="14">
        <f>+I365*2.87%</f>
        <v>688.8</v>
      </c>
      <c r="M365" s="14">
        <f>I365*7.1%</f>
        <v>1703.9999999999998</v>
      </c>
      <c r="N365" s="14">
        <f>I365*1.15%</f>
        <v>276</v>
      </c>
      <c r="O365" s="14">
        <f>+I365*3.04%</f>
        <v>729.6</v>
      </c>
      <c r="P365" s="14">
        <f>I365*7.09%</f>
        <v>1701.6000000000001</v>
      </c>
      <c r="Q365" s="14">
        <v>0</v>
      </c>
      <c r="R365" s="14">
        <f>L365+M365+N365+O365+P365</f>
        <v>5100</v>
      </c>
      <c r="S365" s="14">
        <v>0</v>
      </c>
      <c r="T365" s="14">
        <f>+L365+O365+Q365+S365+J365+K365</f>
        <v>1418.4</v>
      </c>
      <c r="U365" s="14">
        <f>+P365+N365+M365</f>
        <v>3681.6</v>
      </c>
      <c r="V365" s="14">
        <f>+I365-T365</f>
        <v>22581.599999999999</v>
      </c>
      <c r="W365" s="9"/>
      <c r="X365"/>
      <c r="Y365"/>
      <c r="Z365"/>
      <c r="AA365" s="8"/>
      <c r="AB365"/>
      <c r="AC365" s="8"/>
      <c r="AD365"/>
      <c r="AE365"/>
      <c r="AF365"/>
      <c r="AG365"/>
      <c r="AH365" s="8"/>
      <c r="AI365" s="8"/>
    </row>
    <row r="366" spans="1:35" s="6" customFormat="1" ht="15" x14ac:dyDescent="0.25">
      <c r="A366" s="18">
        <v>346</v>
      </c>
      <c r="B366" s="17" t="s">
        <v>6</v>
      </c>
      <c r="C366" s="16" t="s">
        <v>311</v>
      </c>
      <c r="D366" s="16" t="s">
        <v>2</v>
      </c>
      <c r="E366" s="16" t="s">
        <v>5</v>
      </c>
      <c r="F366" s="16" t="s">
        <v>87</v>
      </c>
      <c r="G366" s="15">
        <v>44927</v>
      </c>
      <c r="H366" s="15" t="s">
        <v>4</v>
      </c>
      <c r="I366" s="14">
        <v>19200</v>
      </c>
      <c r="J366" s="14">
        <v>0</v>
      </c>
      <c r="K366" s="14">
        <v>0</v>
      </c>
      <c r="L366" s="14">
        <f>+I366*2.87%</f>
        <v>551.04</v>
      </c>
      <c r="M366" s="14">
        <f>I366*7.1%</f>
        <v>1363.1999999999998</v>
      </c>
      <c r="N366" s="14">
        <f>I366*1.15%</f>
        <v>220.79999999999998</v>
      </c>
      <c r="O366" s="14">
        <f>+I366*3.04%</f>
        <v>583.67999999999995</v>
      </c>
      <c r="P366" s="14">
        <f>I366*7.09%</f>
        <v>1361.2800000000002</v>
      </c>
      <c r="Q366" s="14">
        <v>0</v>
      </c>
      <c r="R366" s="14">
        <f>L366+M366+N366+O366+P366</f>
        <v>4080</v>
      </c>
      <c r="S366" s="14">
        <v>0</v>
      </c>
      <c r="T366" s="14">
        <f>+L366+O366+Q366+S366+J366+K366</f>
        <v>1134.7199999999998</v>
      </c>
      <c r="U366" s="14">
        <f>+P366+N366+M366</f>
        <v>2945.2799999999997</v>
      </c>
      <c r="V366" s="14">
        <f>+I366-T366</f>
        <v>18065.28</v>
      </c>
      <c r="W366" s="9"/>
      <c r="X366"/>
      <c r="Y366"/>
      <c r="Z366"/>
      <c r="AA366" s="8"/>
      <c r="AB366"/>
      <c r="AC366" s="8"/>
      <c r="AD366"/>
      <c r="AE366"/>
      <c r="AF366"/>
      <c r="AG366"/>
      <c r="AH366" s="8"/>
      <c r="AI366" s="8"/>
    </row>
    <row r="367" spans="1:35" s="6" customFormat="1" ht="15" x14ac:dyDescent="0.25">
      <c r="A367" s="18">
        <v>347</v>
      </c>
      <c r="B367" s="17" t="s">
        <v>6</v>
      </c>
      <c r="C367" s="16" t="s">
        <v>310</v>
      </c>
      <c r="D367" s="16" t="s">
        <v>2</v>
      </c>
      <c r="E367" s="16" t="s">
        <v>5</v>
      </c>
      <c r="F367" s="16" t="s">
        <v>92</v>
      </c>
      <c r="G367" s="15">
        <v>44927</v>
      </c>
      <c r="H367" s="15" t="s">
        <v>4</v>
      </c>
      <c r="I367" s="14">
        <v>9280</v>
      </c>
      <c r="J367" s="14">
        <v>0</v>
      </c>
      <c r="K367" s="14">
        <v>0</v>
      </c>
      <c r="L367" s="14">
        <f>+I367*2.87%</f>
        <v>266.33600000000001</v>
      </c>
      <c r="M367" s="14">
        <f>I367*7.1%</f>
        <v>658.88</v>
      </c>
      <c r="N367" s="14">
        <f>I367*1.15%</f>
        <v>106.72</v>
      </c>
      <c r="O367" s="14">
        <f>+I367*3.04%</f>
        <v>282.11200000000002</v>
      </c>
      <c r="P367" s="14">
        <f>I367*7.09%</f>
        <v>657.952</v>
      </c>
      <c r="Q367" s="14">
        <v>0</v>
      </c>
      <c r="R367" s="14">
        <f>L367+M367+N367+O367+P367</f>
        <v>1972</v>
      </c>
      <c r="S367" s="14">
        <v>0</v>
      </c>
      <c r="T367" s="14">
        <f>+L367+O367+Q367+S367+J367+K367</f>
        <v>548.44800000000009</v>
      </c>
      <c r="U367" s="14">
        <f>+P367+N367+M367</f>
        <v>1423.5520000000001</v>
      </c>
      <c r="V367" s="14">
        <f>+I367-T367</f>
        <v>8731.5519999999997</v>
      </c>
      <c r="W367" s="9"/>
      <c r="X367"/>
      <c r="Y367"/>
      <c r="Z367"/>
      <c r="AA367" s="8"/>
      <c r="AB367"/>
      <c r="AC367" s="8"/>
      <c r="AD367"/>
      <c r="AE367"/>
      <c r="AF367"/>
      <c r="AG367"/>
      <c r="AH367"/>
      <c r="AI367" s="8"/>
    </row>
    <row r="368" spans="1:35" s="6" customFormat="1" ht="15" x14ac:dyDescent="0.25">
      <c r="A368" s="18">
        <v>348</v>
      </c>
      <c r="B368" s="17" t="s">
        <v>6</v>
      </c>
      <c r="C368" s="16" t="s">
        <v>309</v>
      </c>
      <c r="D368" s="16" t="s">
        <v>2</v>
      </c>
      <c r="E368" s="16" t="s">
        <v>5</v>
      </c>
      <c r="F368" s="16" t="s">
        <v>87</v>
      </c>
      <c r="G368" s="15">
        <v>44927</v>
      </c>
      <c r="H368" s="15" t="s">
        <v>4</v>
      </c>
      <c r="I368" s="14">
        <v>11600</v>
      </c>
      <c r="J368" s="14">
        <v>0</v>
      </c>
      <c r="K368" s="14">
        <v>0</v>
      </c>
      <c r="L368" s="14">
        <f>+I368*2.87%</f>
        <v>332.92</v>
      </c>
      <c r="M368" s="14">
        <f>I368*7.1%</f>
        <v>823.59999999999991</v>
      </c>
      <c r="N368" s="14">
        <f>I368*1.15%</f>
        <v>133.4</v>
      </c>
      <c r="O368" s="14">
        <f>+I368*3.04%</f>
        <v>352.64</v>
      </c>
      <c r="P368" s="14">
        <f>I368*7.09%</f>
        <v>822.44</v>
      </c>
      <c r="Q368" s="14">
        <v>0</v>
      </c>
      <c r="R368" s="14">
        <f>L368+M368+N368+O368+P368</f>
        <v>2465</v>
      </c>
      <c r="S368" s="14">
        <v>0</v>
      </c>
      <c r="T368" s="14">
        <f>+L368+O368+Q368+S368+J368+K368</f>
        <v>685.56</v>
      </c>
      <c r="U368" s="14">
        <f>+P368+N368+M368</f>
        <v>1779.44</v>
      </c>
      <c r="V368" s="14">
        <f>+I368-T368</f>
        <v>10914.44</v>
      </c>
      <c r="W368" s="9"/>
      <c r="X368"/>
      <c r="Y368"/>
      <c r="Z368"/>
      <c r="AA368" s="8"/>
      <c r="AB368"/>
      <c r="AC368" s="8"/>
      <c r="AD368"/>
      <c r="AE368"/>
      <c r="AF368"/>
      <c r="AG368"/>
      <c r="AH368"/>
      <c r="AI368" s="8"/>
    </row>
    <row r="369" spans="1:35" s="6" customFormat="1" ht="15" x14ac:dyDescent="0.25">
      <c r="A369" s="18">
        <v>349</v>
      </c>
      <c r="B369" s="17" t="s">
        <v>6</v>
      </c>
      <c r="C369" s="16" t="s">
        <v>308</v>
      </c>
      <c r="D369" s="16" t="s">
        <v>2</v>
      </c>
      <c r="E369" s="16" t="s">
        <v>5</v>
      </c>
      <c r="F369" s="16" t="s">
        <v>87</v>
      </c>
      <c r="G369" s="15">
        <v>44927</v>
      </c>
      <c r="H369" s="15" t="s">
        <v>4</v>
      </c>
      <c r="I369" s="14">
        <v>11600</v>
      </c>
      <c r="J369" s="14">
        <v>0</v>
      </c>
      <c r="K369" s="14">
        <v>0</v>
      </c>
      <c r="L369" s="14">
        <f>+I369*2.87%</f>
        <v>332.92</v>
      </c>
      <c r="M369" s="14">
        <f>I369*7.1%</f>
        <v>823.59999999999991</v>
      </c>
      <c r="N369" s="14">
        <f>I369*1.15%</f>
        <v>133.4</v>
      </c>
      <c r="O369" s="14">
        <f>+I369*3.04%</f>
        <v>352.64</v>
      </c>
      <c r="P369" s="14">
        <f>I369*7.09%</f>
        <v>822.44</v>
      </c>
      <c r="Q369" s="14">
        <v>0</v>
      </c>
      <c r="R369" s="14">
        <f>L369+M369+N369+O369+P369</f>
        <v>2465</v>
      </c>
      <c r="S369" s="14">
        <v>0</v>
      </c>
      <c r="T369" s="14">
        <f>+L369+O369+Q369+S369+J369+K369</f>
        <v>685.56</v>
      </c>
      <c r="U369" s="14">
        <f>+P369+N369+M369</f>
        <v>1779.44</v>
      </c>
      <c r="V369" s="14">
        <f>+I369-T369</f>
        <v>10914.44</v>
      </c>
      <c r="W369" s="9"/>
      <c r="X369"/>
      <c r="Y369"/>
      <c r="Z369"/>
      <c r="AA369" s="8"/>
      <c r="AB369"/>
      <c r="AC369" s="8"/>
      <c r="AD369"/>
      <c r="AE369"/>
      <c r="AF369"/>
      <c r="AG369"/>
      <c r="AH369"/>
      <c r="AI369" s="8"/>
    </row>
    <row r="370" spans="1:35" s="6" customFormat="1" ht="15" x14ac:dyDescent="0.25">
      <c r="A370" s="18">
        <v>350</v>
      </c>
      <c r="B370" s="17" t="s">
        <v>6</v>
      </c>
      <c r="C370" s="16" t="s">
        <v>307</v>
      </c>
      <c r="D370" s="16" t="s">
        <v>2</v>
      </c>
      <c r="E370" s="16" t="s">
        <v>5</v>
      </c>
      <c r="F370" s="16" t="s">
        <v>92</v>
      </c>
      <c r="G370" s="15">
        <v>44927</v>
      </c>
      <c r="H370" s="15" t="s">
        <v>4</v>
      </c>
      <c r="I370" s="14">
        <v>34800</v>
      </c>
      <c r="J370" s="14">
        <v>0</v>
      </c>
      <c r="K370" s="14">
        <v>0</v>
      </c>
      <c r="L370" s="14">
        <f>+I370*2.87%</f>
        <v>998.76</v>
      </c>
      <c r="M370" s="14">
        <f>I370*7.1%</f>
        <v>2470.7999999999997</v>
      </c>
      <c r="N370" s="14">
        <f>I370*1.15%</f>
        <v>400.2</v>
      </c>
      <c r="O370" s="14">
        <f>+I370*3.04%</f>
        <v>1057.92</v>
      </c>
      <c r="P370" s="14">
        <f>I370*7.09%</f>
        <v>2467.3200000000002</v>
      </c>
      <c r="Q370" s="14">
        <v>0</v>
      </c>
      <c r="R370" s="14">
        <f>L370+M370+N370+O370+P370</f>
        <v>7395</v>
      </c>
      <c r="S370" s="14">
        <v>0</v>
      </c>
      <c r="T370" s="14">
        <f>+L370+O370+Q370+S370+J370+K370</f>
        <v>2056.6800000000003</v>
      </c>
      <c r="U370" s="14">
        <f>+P370+N370+M370</f>
        <v>5338.32</v>
      </c>
      <c r="V370" s="14">
        <f>+I370-T370</f>
        <v>32743.32</v>
      </c>
      <c r="W370" s="9"/>
      <c r="X370"/>
      <c r="Y370"/>
      <c r="Z370"/>
      <c r="AA370" s="8"/>
      <c r="AB370"/>
      <c r="AC370" s="8"/>
      <c r="AD370"/>
      <c r="AE370"/>
      <c r="AF370" s="8"/>
      <c r="AG370"/>
      <c r="AH370" s="8"/>
      <c r="AI370" s="8"/>
    </row>
    <row r="371" spans="1:35" s="6" customFormat="1" ht="15" x14ac:dyDescent="0.25">
      <c r="A371" s="18">
        <v>351</v>
      </c>
      <c r="B371" s="17" t="s">
        <v>6</v>
      </c>
      <c r="C371" s="16" t="s">
        <v>306</v>
      </c>
      <c r="D371" s="16" t="s">
        <v>2</v>
      </c>
      <c r="E371" s="16" t="s">
        <v>5</v>
      </c>
      <c r="F371" s="16" t="s">
        <v>92</v>
      </c>
      <c r="G371" s="15">
        <v>44927</v>
      </c>
      <c r="H371" s="15" t="s">
        <v>4</v>
      </c>
      <c r="I371" s="14">
        <v>45360</v>
      </c>
      <c r="J371" s="14">
        <v>1199.1300000000001</v>
      </c>
      <c r="K371" s="14">
        <v>0</v>
      </c>
      <c r="L371" s="14">
        <f>+I371*2.87%</f>
        <v>1301.8319999999999</v>
      </c>
      <c r="M371" s="14">
        <f>I371*7.1%</f>
        <v>3220.5599999999995</v>
      </c>
      <c r="N371" s="14">
        <f>I371*1.15%</f>
        <v>521.64</v>
      </c>
      <c r="O371" s="14">
        <f>+I371*3.04%</f>
        <v>1378.944</v>
      </c>
      <c r="P371" s="14">
        <f>I371*7.09%</f>
        <v>3216.0240000000003</v>
      </c>
      <c r="Q371" s="14">
        <v>0</v>
      </c>
      <c r="R371" s="14">
        <f>L371+M371+N371+O371+P371</f>
        <v>9639</v>
      </c>
      <c r="S371" s="14">
        <v>0</v>
      </c>
      <c r="T371" s="14">
        <f>+L371+O371+Q371+S371+J371+K371</f>
        <v>3879.9059999999999</v>
      </c>
      <c r="U371" s="14">
        <f>+P371+N371+M371</f>
        <v>6958.2240000000002</v>
      </c>
      <c r="V371" s="14">
        <f>+I371-T371</f>
        <v>41480.093999999997</v>
      </c>
      <c r="W371" s="9"/>
      <c r="X371"/>
      <c r="Y371"/>
      <c r="Z371"/>
      <c r="AA371" s="8"/>
      <c r="AB371"/>
      <c r="AC371" s="8"/>
      <c r="AD371" s="8"/>
      <c r="AE371" s="8"/>
      <c r="AF371" s="8"/>
      <c r="AG371"/>
      <c r="AH371" s="8"/>
      <c r="AI371" s="8"/>
    </row>
    <row r="372" spans="1:35" s="6" customFormat="1" ht="15" x14ac:dyDescent="0.25">
      <c r="A372" s="18">
        <v>352</v>
      </c>
      <c r="B372" s="17" t="s">
        <v>6</v>
      </c>
      <c r="C372" s="16" t="s">
        <v>305</v>
      </c>
      <c r="D372" s="16" t="s">
        <v>2</v>
      </c>
      <c r="E372" s="16" t="s">
        <v>5</v>
      </c>
      <c r="F372" s="16" t="s">
        <v>92</v>
      </c>
      <c r="G372" s="15">
        <v>44927</v>
      </c>
      <c r="H372" s="15" t="s">
        <v>4</v>
      </c>
      <c r="I372" s="14">
        <v>10080</v>
      </c>
      <c r="J372" s="14">
        <v>0</v>
      </c>
      <c r="K372" s="14">
        <v>0</v>
      </c>
      <c r="L372" s="14">
        <f>+I372*2.87%</f>
        <v>289.29599999999999</v>
      </c>
      <c r="M372" s="14">
        <f>I372*7.1%</f>
        <v>715.68</v>
      </c>
      <c r="N372" s="14">
        <f>I372*1.15%</f>
        <v>115.92</v>
      </c>
      <c r="O372" s="14">
        <f>+I372*3.04%</f>
        <v>306.43200000000002</v>
      </c>
      <c r="P372" s="14">
        <f>I372*7.09%</f>
        <v>714.67200000000003</v>
      </c>
      <c r="Q372" s="14">
        <v>0</v>
      </c>
      <c r="R372" s="14">
        <f>L372+M372+N372+O372+P372</f>
        <v>2142</v>
      </c>
      <c r="S372" s="14">
        <v>0</v>
      </c>
      <c r="T372" s="14">
        <f>+L372+O372+Q372+S372+J372+K372</f>
        <v>595.72800000000007</v>
      </c>
      <c r="U372" s="14">
        <f>+P372+N372+M372</f>
        <v>1546.2719999999999</v>
      </c>
      <c r="V372" s="14">
        <f>+I372-T372</f>
        <v>9484.2720000000008</v>
      </c>
      <c r="W372" s="9"/>
      <c r="X372"/>
      <c r="Y372"/>
      <c r="Z372"/>
      <c r="AA372" s="8"/>
      <c r="AB372"/>
      <c r="AC372" s="8"/>
      <c r="AD372"/>
      <c r="AE372"/>
      <c r="AF372"/>
      <c r="AG372"/>
      <c r="AH372"/>
      <c r="AI372" s="8"/>
    </row>
    <row r="373" spans="1:35" s="6" customFormat="1" ht="15" x14ac:dyDescent="0.25">
      <c r="A373" s="18">
        <v>353</v>
      </c>
      <c r="B373" s="17" t="s">
        <v>6</v>
      </c>
      <c r="C373" s="16" t="s">
        <v>304</v>
      </c>
      <c r="D373" s="16" t="s">
        <v>2</v>
      </c>
      <c r="E373" s="16" t="s">
        <v>5</v>
      </c>
      <c r="F373" s="16" t="s">
        <v>87</v>
      </c>
      <c r="G373" s="15">
        <v>44927</v>
      </c>
      <c r="H373" s="15" t="s">
        <v>4</v>
      </c>
      <c r="I373" s="14">
        <v>10080</v>
      </c>
      <c r="J373" s="14">
        <v>0</v>
      </c>
      <c r="K373" s="14">
        <v>0</v>
      </c>
      <c r="L373" s="14">
        <f>+I373*2.87%</f>
        <v>289.29599999999999</v>
      </c>
      <c r="M373" s="14">
        <f>I373*7.1%</f>
        <v>715.68</v>
      </c>
      <c r="N373" s="14">
        <f>I373*1.15%</f>
        <v>115.92</v>
      </c>
      <c r="O373" s="14">
        <f>+I373*3.04%</f>
        <v>306.43200000000002</v>
      </c>
      <c r="P373" s="14">
        <f>I373*7.09%</f>
        <v>714.67200000000003</v>
      </c>
      <c r="Q373" s="14">
        <v>0</v>
      </c>
      <c r="R373" s="14">
        <f>L373+M373+N373+O373+P373</f>
        <v>2142</v>
      </c>
      <c r="S373" s="14">
        <v>0</v>
      </c>
      <c r="T373" s="14">
        <f>+L373+O373+Q373+S373+J373+K373</f>
        <v>595.72800000000007</v>
      </c>
      <c r="U373" s="14">
        <f>+P373+N373+M373</f>
        <v>1546.2719999999999</v>
      </c>
      <c r="V373" s="14">
        <f>+I373-T373</f>
        <v>9484.2720000000008</v>
      </c>
      <c r="W373" s="9"/>
      <c r="X373"/>
      <c r="Y373"/>
      <c r="Z373"/>
      <c r="AA373" s="8"/>
      <c r="AB373"/>
      <c r="AC373" s="8"/>
      <c r="AD373"/>
      <c r="AE373"/>
      <c r="AF373"/>
      <c r="AG373"/>
      <c r="AH373"/>
      <c r="AI373" s="8"/>
    </row>
    <row r="374" spans="1:35" s="6" customFormat="1" ht="15" x14ac:dyDescent="0.25">
      <c r="A374" s="18">
        <v>354</v>
      </c>
      <c r="B374" s="17" t="s">
        <v>6</v>
      </c>
      <c r="C374" s="16" t="s">
        <v>303</v>
      </c>
      <c r="D374" s="16" t="s">
        <v>2</v>
      </c>
      <c r="E374" s="16" t="s">
        <v>5</v>
      </c>
      <c r="F374" s="16" t="s">
        <v>92</v>
      </c>
      <c r="G374" s="15">
        <v>44927</v>
      </c>
      <c r="H374" s="15" t="s">
        <v>4</v>
      </c>
      <c r="I374" s="14">
        <v>20880</v>
      </c>
      <c r="J374" s="14">
        <v>0</v>
      </c>
      <c r="K374" s="14">
        <v>0</v>
      </c>
      <c r="L374" s="14">
        <f>+I374*2.87%</f>
        <v>599.25599999999997</v>
      </c>
      <c r="M374" s="14">
        <f>I374*7.1%</f>
        <v>1482.4799999999998</v>
      </c>
      <c r="N374" s="14">
        <f>I374*1.15%</f>
        <v>240.12</v>
      </c>
      <c r="O374" s="14">
        <f>+I374*3.04%</f>
        <v>634.75199999999995</v>
      </c>
      <c r="P374" s="14">
        <f>I374*7.09%</f>
        <v>1480.3920000000001</v>
      </c>
      <c r="Q374" s="14">
        <v>0</v>
      </c>
      <c r="R374" s="14">
        <f>L374+M374+N374+O374+P374</f>
        <v>4437</v>
      </c>
      <c r="S374" s="14">
        <v>0</v>
      </c>
      <c r="T374" s="14">
        <f>+L374+O374+Q374+S374+J374+K374</f>
        <v>1234.0079999999998</v>
      </c>
      <c r="U374" s="14">
        <f>+P374+N374+M374</f>
        <v>3202.9920000000002</v>
      </c>
      <c r="V374" s="14">
        <f>+I374-T374</f>
        <v>19645.991999999998</v>
      </c>
      <c r="W374" s="9"/>
      <c r="X374"/>
      <c r="Y374"/>
      <c r="Z374"/>
      <c r="AA374" s="8"/>
      <c r="AB374"/>
      <c r="AC374" s="8"/>
      <c r="AD374"/>
      <c r="AE374"/>
      <c r="AF374"/>
      <c r="AG374"/>
      <c r="AH374" s="8"/>
      <c r="AI374" s="8"/>
    </row>
    <row r="375" spans="1:35" s="6" customFormat="1" ht="15" x14ac:dyDescent="0.25">
      <c r="A375" s="18">
        <v>355</v>
      </c>
      <c r="B375" s="17" t="s">
        <v>6</v>
      </c>
      <c r="C375" s="16" t="s">
        <v>302</v>
      </c>
      <c r="D375" s="16" t="s">
        <v>2</v>
      </c>
      <c r="E375" s="16" t="s">
        <v>5</v>
      </c>
      <c r="F375" s="16" t="s">
        <v>87</v>
      </c>
      <c r="G375" s="15">
        <v>44927</v>
      </c>
      <c r="H375" s="15" t="s">
        <v>4</v>
      </c>
      <c r="I375" s="14">
        <v>11600</v>
      </c>
      <c r="J375" s="14">
        <v>0</v>
      </c>
      <c r="K375" s="14">
        <v>0</v>
      </c>
      <c r="L375" s="14">
        <f>+I375*2.87%</f>
        <v>332.92</v>
      </c>
      <c r="M375" s="14">
        <f>I375*7.1%</f>
        <v>823.59999999999991</v>
      </c>
      <c r="N375" s="14">
        <f>I375*1.15%</f>
        <v>133.4</v>
      </c>
      <c r="O375" s="14">
        <f>+I375*3.04%</f>
        <v>352.64</v>
      </c>
      <c r="P375" s="14">
        <f>I375*7.09%</f>
        <v>822.44</v>
      </c>
      <c r="Q375" s="14">
        <v>0</v>
      </c>
      <c r="R375" s="14">
        <f>L375+M375+N375+O375+P375</f>
        <v>2465</v>
      </c>
      <c r="S375" s="14">
        <v>0</v>
      </c>
      <c r="T375" s="14">
        <f>+L375+O375+Q375+S375+J375+K375</f>
        <v>685.56</v>
      </c>
      <c r="U375" s="14">
        <f>+P375+N375+M375</f>
        <v>1779.44</v>
      </c>
      <c r="V375" s="14">
        <f>+I375-T375</f>
        <v>10914.44</v>
      </c>
      <c r="W375" s="9"/>
      <c r="X375"/>
      <c r="Y375"/>
      <c r="Z375"/>
      <c r="AA375" s="8"/>
      <c r="AB375"/>
      <c r="AC375" s="8"/>
      <c r="AD375"/>
      <c r="AE375"/>
      <c r="AF375"/>
      <c r="AG375"/>
      <c r="AH375"/>
      <c r="AI375" s="8"/>
    </row>
    <row r="376" spans="1:35" s="6" customFormat="1" ht="15" x14ac:dyDescent="0.25">
      <c r="A376" s="18">
        <v>356</v>
      </c>
      <c r="B376" s="17" t="s">
        <v>6</v>
      </c>
      <c r="C376" s="16" t="s">
        <v>301</v>
      </c>
      <c r="D376" s="16" t="s">
        <v>2</v>
      </c>
      <c r="E376" s="16" t="s">
        <v>5</v>
      </c>
      <c r="F376" s="16" t="s">
        <v>87</v>
      </c>
      <c r="G376" s="15">
        <v>44927</v>
      </c>
      <c r="H376" s="15" t="s">
        <v>4</v>
      </c>
      <c r="I376" s="14">
        <v>22680</v>
      </c>
      <c r="J376" s="14">
        <v>0</v>
      </c>
      <c r="K376" s="14">
        <v>0</v>
      </c>
      <c r="L376" s="14">
        <f>+I376*2.87%</f>
        <v>650.91599999999994</v>
      </c>
      <c r="M376" s="14">
        <f>I376*7.1%</f>
        <v>1610.2799999999997</v>
      </c>
      <c r="N376" s="14">
        <f>I376*1.15%</f>
        <v>260.82</v>
      </c>
      <c r="O376" s="14">
        <f>+I376*3.04%</f>
        <v>689.47199999999998</v>
      </c>
      <c r="P376" s="14">
        <f>I376*7.09%</f>
        <v>1608.0120000000002</v>
      </c>
      <c r="Q376" s="14">
        <v>0</v>
      </c>
      <c r="R376" s="14">
        <f>L376+M376+N376+O376+P376</f>
        <v>4819.5</v>
      </c>
      <c r="S376" s="14">
        <v>0</v>
      </c>
      <c r="T376" s="14">
        <f>+L376+O376+Q376+S376+J376+K376</f>
        <v>1340.3879999999999</v>
      </c>
      <c r="U376" s="14">
        <f>+P376+N376+M376</f>
        <v>3479.1120000000001</v>
      </c>
      <c r="V376" s="14">
        <f>+I376-T376</f>
        <v>21339.612000000001</v>
      </c>
      <c r="W376" s="9"/>
      <c r="X376"/>
      <c r="Y376"/>
      <c r="Z376"/>
      <c r="AA376" s="8"/>
      <c r="AB376"/>
      <c r="AC376" s="8"/>
      <c r="AD376"/>
      <c r="AE376"/>
      <c r="AF376"/>
      <c r="AG376"/>
      <c r="AH376" s="8"/>
      <c r="AI376" s="8"/>
    </row>
    <row r="377" spans="1:35" s="6" customFormat="1" ht="15" x14ac:dyDescent="0.25">
      <c r="A377" s="18">
        <v>357</v>
      </c>
      <c r="B377" s="17" t="s">
        <v>6</v>
      </c>
      <c r="C377" s="16" t="s">
        <v>300</v>
      </c>
      <c r="D377" s="16" t="s">
        <v>2</v>
      </c>
      <c r="E377" s="16" t="s">
        <v>5</v>
      </c>
      <c r="F377" s="16" t="s">
        <v>87</v>
      </c>
      <c r="G377" s="15">
        <v>44927</v>
      </c>
      <c r="H377" s="15" t="s">
        <v>4</v>
      </c>
      <c r="I377" s="14">
        <v>37120</v>
      </c>
      <c r="J377" s="14">
        <v>36.18</v>
      </c>
      <c r="K377" s="14">
        <v>0</v>
      </c>
      <c r="L377" s="14">
        <f>+I377*2.87%</f>
        <v>1065.3440000000001</v>
      </c>
      <c r="M377" s="14">
        <f>I377*7.1%</f>
        <v>2635.52</v>
      </c>
      <c r="N377" s="14">
        <f>I377*1.15%</f>
        <v>426.88</v>
      </c>
      <c r="O377" s="14">
        <f>+I377*3.04%</f>
        <v>1128.4480000000001</v>
      </c>
      <c r="P377" s="14">
        <f>I377*7.09%</f>
        <v>2631.808</v>
      </c>
      <c r="Q377" s="14">
        <v>0</v>
      </c>
      <c r="R377" s="14">
        <f>L377+M377+N377+O377+P377</f>
        <v>7888</v>
      </c>
      <c r="S377" s="14">
        <v>0</v>
      </c>
      <c r="T377" s="14">
        <f>+L377+O377+Q377+S377+J377+K377</f>
        <v>2229.9720000000002</v>
      </c>
      <c r="U377" s="14">
        <f>+P377+N377+M377</f>
        <v>5694.2080000000005</v>
      </c>
      <c r="V377" s="14">
        <f>+I377-T377</f>
        <v>34890.027999999998</v>
      </c>
      <c r="W377" s="9"/>
      <c r="X377"/>
      <c r="Y377"/>
      <c r="Z377"/>
      <c r="AA377" s="8"/>
      <c r="AB377"/>
      <c r="AC377" s="8"/>
      <c r="AD377" s="8"/>
      <c r="AE377"/>
      <c r="AF377" s="8"/>
      <c r="AG377"/>
      <c r="AH377" s="8"/>
      <c r="AI377" s="8"/>
    </row>
    <row r="378" spans="1:35" s="6" customFormat="1" ht="15" x14ac:dyDescent="0.25">
      <c r="A378" s="18">
        <v>358</v>
      </c>
      <c r="B378" s="17" t="s">
        <v>6</v>
      </c>
      <c r="C378" s="16" t="s">
        <v>299</v>
      </c>
      <c r="D378" s="16" t="s">
        <v>2</v>
      </c>
      <c r="E378" s="16" t="s">
        <v>5</v>
      </c>
      <c r="F378" s="16" t="s">
        <v>87</v>
      </c>
      <c r="G378" s="15">
        <v>44927</v>
      </c>
      <c r="H378" s="15" t="s">
        <v>4</v>
      </c>
      <c r="I378" s="14">
        <v>16240</v>
      </c>
      <c r="J378" s="14">
        <v>0</v>
      </c>
      <c r="K378" s="14">
        <v>0</v>
      </c>
      <c r="L378" s="14">
        <f>+I378*2.87%</f>
        <v>466.08800000000002</v>
      </c>
      <c r="M378" s="14">
        <f>I378*7.1%</f>
        <v>1153.04</v>
      </c>
      <c r="N378" s="14">
        <f>I378*1.15%</f>
        <v>186.76</v>
      </c>
      <c r="O378" s="14">
        <f>+I378*3.04%</f>
        <v>493.69600000000003</v>
      </c>
      <c r="P378" s="14">
        <f>I378*7.09%</f>
        <v>1151.4160000000002</v>
      </c>
      <c r="Q378" s="14">
        <v>0</v>
      </c>
      <c r="R378" s="14">
        <f>L378+M378+N378+O378+P378</f>
        <v>3451</v>
      </c>
      <c r="S378" s="14">
        <v>0</v>
      </c>
      <c r="T378" s="14">
        <f>+L378+O378+Q378+S378+J378+K378</f>
        <v>959.78400000000011</v>
      </c>
      <c r="U378" s="14">
        <f>+P378+N378+M378</f>
        <v>2491.2160000000003</v>
      </c>
      <c r="V378" s="14">
        <f>+I378-T378</f>
        <v>15280.216</v>
      </c>
      <c r="W378" s="9"/>
      <c r="X378"/>
      <c r="Y378"/>
      <c r="Z378"/>
      <c r="AA378" s="8"/>
      <c r="AB378"/>
      <c r="AC378" s="8"/>
      <c r="AD378"/>
      <c r="AE378"/>
      <c r="AF378"/>
      <c r="AG378"/>
      <c r="AH378"/>
      <c r="AI378" s="8"/>
    </row>
    <row r="379" spans="1:35" s="6" customFormat="1" ht="15" x14ac:dyDescent="0.25">
      <c r="A379" s="18">
        <v>359</v>
      </c>
      <c r="B379" s="17" t="s">
        <v>6</v>
      </c>
      <c r="C379" s="16" t="s">
        <v>298</v>
      </c>
      <c r="D379" s="16" t="s">
        <v>2</v>
      </c>
      <c r="E379" s="16" t="s">
        <v>5</v>
      </c>
      <c r="F379" s="16" t="s">
        <v>92</v>
      </c>
      <c r="G379" s="15">
        <v>44927</v>
      </c>
      <c r="H379" s="15" t="s">
        <v>4</v>
      </c>
      <c r="I379" s="14">
        <v>16000</v>
      </c>
      <c r="J379" s="14">
        <v>0</v>
      </c>
      <c r="K379" s="14">
        <v>0</v>
      </c>
      <c r="L379" s="14">
        <f>+I379*2.87%</f>
        <v>459.2</v>
      </c>
      <c r="M379" s="14">
        <f>I379*7.1%</f>
        <v>1136</v>
      </c>
      <c r="N379" s="14">
        <f>I379*1.15%</f>
        <v>184</v>
      </c>
      <c r="O379" s="14">
        <f>+I379*3.04%</f>
        <v>486.4</v>
      </c>
      <c r="P379" s="14">
        <f>I379*7.09%</f>
        <v>1134.4000000000001</v>
      </c>
      <c r="Q379" s="14">
        <v>0</v>
      </c>
      <c r="R379" s="14">
        <f>L379+M379+N379+O379+P379</f>
        <v>3400</v>
      </c>
      <c r="S379" s="14">
        <v>0</v>
      </c>
      <c r="T379" s="14">
        <f>+L379+O379+Q379+S379+J379+K379</f>
        <v>945.59999999999991</v>
      </c>
      <c r="U379" s="14">
        <f>+P379+N379+M379</f>
        <v>2454.4</v>
      </c>
      <c r="V379" s="14">
        <f>+I379-T379</f>
        <v>15054.4</v>
      </c>
      <c r="W379" s="9"/>
      <c r="X379"/>
      <c r="Y379"/>
      <c r="Z379"/>
      <c r="AA379" s="8"/>
      <c r="AB379"/>
      <c r="AC379" s="8"/>
      <c r="AD379"/>
      <c r="AE379"/>
      <c r="AF379"/>
      <c r="AG379"/>
      <c r="AH379"/>
      <c r="AI379" s="8"/>
    </row>
    <row r="380" spans="1:35" s="6" customFormat="1" ht="15" x14ac:dyDescent="0.25">
      <c r="A380" s="18">
        <v>360</v>
      </c>
      <c r="B380" s="17" t="s">
        <v>6</v>
      </c>
      <c r="C380" s="16" t="s">
        <v>297</v>
      </c>
      <c r="D380" s="16" t="s">
        <v>2</v>
      </c>
      <c r="E380" s="16" t="s">
        <v>5</v>
      </c>
      <c r="F380" s="16" t="s">
        <v>92</v>
      </c>
      <c r="G380" s="15">
        <v>44927</v>
      </c>
      <c r="H380" s="15" t="s">
        <v>4</v>
      </c>
      <c r="I380" s="14">
        <v>13920</v>
      </c>
      <c r="J380" s="14">
        <v>0</v>
      </c>
      <c r="K380" s="14">
        <v>0</v>
      </c>
      <c r="L380" s="14">
        <f>+I380*2.87%</f>
        <v>399.50400000000002</v>
      </c>
      <c r="M380" s="14">
        <f>I380*7.1%</f>
        <v>988.31999999999994</v>
      </c>
      <c r="N380" s="14">
        <f>I380*1.15%</f>
        <v>160.07999999999998</v>
      </c>
      <c r="O380" s="14">
        <f>+I380*3.04%</f>
        <v>423.16800000000001</v>
      </c>
      <c r="P380" s="14">
        <f>I380*7.09%</f>
        <v>986.92800000000011</v>
      </c>
      <c r="Q380" s="14">
        <v>0</v>
      </c>
      <c r="R380" s="14">
        <f>L380+M380+N380+O380+P380</f>
        <v>2958</v>
      </c>
      <c r="S380" s="14">
        <v>0</v>
      </c>
      <c r="T380" s="14">
        <f>+L380+O380+Q380+S380+J380+K380</f>
        <v>822.67200000000003</v>
      </c>
      <c r="U380" s="14">
        <f>+P380+N380+M380</f>
        <v>2135.328</v>
      </c>
      <c r="V380" s="14">
        <f>+I380-T380</f>
        <v>13097.328</v>
      </c>
      <c r="W380" s="9"/>
      <c r="X380"/>
      <c r="Y380"/>
      <c r="Z380"/>
      <c r="AA380" s="8"/>
      <c r="AB380"/>
      <c r="AC380" s="8"/>
      <c r="AD380"/>
      <c r="AE380"/>
      <c r="AF380"/>
      <c r="AG380"/>
      <c r="AH380"/>
      <c r="AI380" s="8"/>
    </row>
    <row r="381" spans="1:35" s="6" customFormat="1" ht="15" x14ac:dyDescent="0.25">
      <c r="A381" s="18">
        <v>361</v>
      </c>
      <c r="B381" s="17" t="s">
        <v>6</v>
      </c>
      <c r="C381" s="16" t="s">
        <v>296</v>
      </c>
      <c r="D381" s="16" t="s">
        <v>2</v>
      </c>
      <c r="E381" s="16" t="s">
        <v>5</v>
      </c>
      <c r="F381" s="16" t="s">
        <v>87</v>
      </c>
      <c r="G381" s="15">
        <v>44927</v>
      </c>
      <c r="H381" s="15" t="s">
        <v>4</v>
      </c>
      <c r="I381" s="14">
        <v>19200</v>
      </c>
      <c r="J381" s="14">
        <v>894.28</v>
      </c>
      <c r="K381" s="14">
        <v>0</v>
      </c>
      <c r="L381" s="14">
        <f>+I381*2.87%</f>
        <v>551.04</v>
      </c>
      <c r="M381" s="14">
        <f>I381*7.1%</f>
        <v>1363.1999999999998</v>
      </c>
      <c r="N381" s="14">
        <f>I381*1.15%</f>
        <v>220.79999999999998</v>
      </c>
      <c r="O381" s="14">
        <f>+I381*3.04%</f>
        <v>583.67999999999995</v>
      </c>
      <c r="P381" s="14">
        <f>I381*7.09%</f>
        <v>1361.2800000000002</v>
      </c>
      <c r="Q381" s="14">
        <v>0</v>
      </c>
      <c r="R381" s="14">
        <f>L381+M381+N381+O381+P381</f>
        <v>4080</v>
      </c>
      <c r="S381" s="14">
        <v>0</v>
      </c>
      <c r="T381" s="14">
        <f>+L381+O381+Q381+S381+J381+K381</f>
        <v>2028.9999999999998</v>
      </c>
      <c r="U381" s="14">
        <f>+P381+N381+M381</f>
        <v>2945.2799999999997</v>
      </c>
      <c r="V381" s="14">
        <f>+I381-T381</f>
        <v>17171</v>
      </c>
      <c r="W381" s="9"/>
      <c r="X381"/>
      <c r="Y381"/>
      <c r="Z381"/>
      <c r="AA381" s="8"/>
      <c r="AB381"/>
      <c r="AC381" s="8"/>
      <c r="AD381"/>
      <c r="AE381"/>
      <c r="AF381"/>
      <c r="AG381"/>
      <c r="AH381" s="8"/>
      <c r="AI381" s="8"/>
    </row>
    <row r="382" spans="1:35" s="6" customFormat="1" ht="15" x14ac:dyDescent="0.25">
      <c r="A382" s="18">
        <v>362</v>
      </c>
      <c r="B382" s="17" t="s">
        <v>6</v>
      </c>
      <c r="C382" s="16" t="s">
        <v>295</v>
      </c>
      <c r="D382" s="16" t="s">
        <v>2</v>
      </c>
      <c r="E382" s="16" t="s">
        <v>5</v>
      </c>
      <c r="F382" s="16" t="s">
        <v>92</v>
      </c>
      <c r="G382" s="15">
        <v>44927</v>
      </c>
      <c r="H382" s="15" t="s">
        <v>4</v>
      </c>
      <c r="I382" s="14">
        <v>53360</v>
      </c>
      <c r="J382" s="14">
        <v>2328.21</v>
      </c>
      <c r="K382" s="14">
        <v>0</v>
      </c>
      <c r="L382" s="14">
        <f>+I382*2.87%</f>
        <v>1531.432</v>
      </c>
      <c r="M382" s="14">
        <f>I382*7.1%</f>
        <v>3788.5599999999995</v>
      </c>
      <c r="N382" s="14">
        <f>I382*1.15%</f>
        <v>613.64</v>
      </c>
      <c r="O382" s="14">
        <f>+I382*3.04%</f>
        <v>1622.144</v>
      </c>
      <c r="P382" s="14">
        <f>I382*7.09%</f>
        <v>3783.2240000000002</v>
      </c>
      <c r="Q382" s="14">
        <v>0</v>
      </c>
      <c r="R382" s="14">
        <f>L382+M382+N382+O382+P382</f>
        <v>11339</v>
      </c>
      <c r="S382" s="14">
        <v>0</v>
      </c>
      <c r="T382" s="14">
        <f>+L382+O382+Q382+S382+J382+K382</f>
        <v>5481.7860000000001</v>
      </c>
      <c r="U382" s="14">
        <f>+P382+N382+M382</f>
        <v>8185.424</v>
      </c>
      <c r="V382" s="14">
        <f>+I382-T382</f>
        <v>47878.214</v>
      </c>
      <c r="W382" s="9"/>
      <c r="X382"/>
      <c r="Y382"/>
      <c r="Z382"/>
      <c r="AA382" s="8"/>
      <c r="AB382"/>
      <c r="AC382" s="8"/>
      <c r="AD382" s="8"/>
      <c r="AE382" s="8"/>
      <c r="AF382" s="8"/>
      <c r="AG382"/>
      <c r="AH382" s="8"/>
      <c r="AI382" s="8"/>
    </row>
    <row r="383" spans="1:35" s="6" customFormat="1" ht="15" x14ac:dyDescent="0.25">
      <c r="A383" s="18">
        <v>363</v>
      </c>
      <c r="B383" s="17" t="s">
        <v>6</v>
      </c>
      <c r="C383" s="16" t="s">
        <v>294</v>
      </c>
      <c r="D383" s="16" t="s">
        <v>2</v>
      </c>
      <c r="E383" s="16" t="s">
        <v>5</v>
      </c>
      <c r="F383" s="16" t="s">
        <v>87</v>
      </c>
      <c r="G383" s="15">
        <v>44927</v>
      </c>
      <c r="H383" s="15" t="s">
        <v>4</v>
      </c>
      <c r="I383" s="14">
        <v>19200</v>
      </c>
      <c r="J383" s="14">
        <v>3938.31</v>
      </c>
      <c r="K383" s="14">
        <v>0</v>
      </c>
      <c r="L383" s="14">
        <f>+I383*2.87%</f>
        <v>551.04</v>
      </c>
      <c r="M383" s="14">
        <f>I383*7.1%</f>
        <v>1363.1999999999998</v>
      </c>
      <c r="N383" s="14">
        <f>I383*1.15%</f>
        <v>220.79999999999998</v>
      </c>
      <c r="O383" s="14">
        <f>+I383*3.04%</f>
        <v>583.67999999999995</v>
      </c>
      <c r="P383" s="14">
        <f>I383*7.09%</f>
        <v>1361.2800000000002</v>
      </c>
      <c r="Q383" s="14">
        <v>0</v>
      </c>
      <c r="R383" s="14">
        <f>L383+M383+N383+O383+P383</f>
        <v>4080</v>
      </c>
      <c r="S383" s="14">
        <v>0</v>
      </c>
      <c r="T383" s="14">
        <f>+L383+O383+Q383+S383+J383+K383</f>
        <v>5073.03</v>
      </c>
      <c r="U383" s="14">
        <f>+P383+N383+M383</f>
        <v>2945.2799999999997</v>
      </c>
      <c r="V383" s="14">
        <f>+I383-T383</f>
        <v>14126.970000000001</v>
      </c>
      <c r="W383" s="9"/>
      <c r="X383"/>
      <c r="Y383"/>
      <c r="Z383"/>
      <c r="AA383" s="8"/>
      <c r="AB383"/>
      <c r="AC383" s="8"/>
      <c r="AD383"/>
      <c r="AE383" s="8"/>
      <c r="AF383"/>
      <c r="AG383"/>
      <c r="AH383" s="8"/>
      <c r="AI383" s="8"/>
    </row>
    <row r="384" spans="1:35" s="6" customFormat="1" ht="15" x14ac:dyDescent="0.25">
      <c r="A384" s="18">
        <v>364</v>
      </c>
      <c r="B384" s="17" t="s">
        <v>6</v>
      </c>
      <c r="C384" s="16" t="s">
        <v>293</v>
      </c>
      <c r="D384" s="16" t="s">
        <v>2</v>
      </c>
      <c r="E384" s="16" t="s">
        <v>5</v>
      </c>
      <c r="F384" s="16" t="s">
        <v>87</v>
      </c>
      <c r="G384" s="15">
        <v>44927</v>
      </c>
      <c r="H384" s="15" t="s">
        <v>4</v>
      </c>
      <c r="I384" s="14">
        <v>17640</v>
      </c>
      <c r="J384" s="14">
        <v>0</v>
      </c>
      <c r="K384" s="14">
        <v>0</v>
      </c>
      <c r="L384" s="14">
        <f>+I384*2.87%</f>
        <v>506.26799999999997</v>
      </c>
      <c r="M384" s="14">
        <f>I384*7.1%</f>
        <v>1252.4399999999998</v>
      </c>
      <c r="N384" s="14">
        <f>I384*1.15%</f>
        <v>202.85999999999999</v>
      </c>
      <c r="O384" s="14">
        <f>+I384*3.04%</f>
        <v>536.25599999999997</v>
      </c>
      <c r="P384" s="14">
        <f>I384*7.09%</f>
        <v>1250.6760000000002</v>
      </c>
      <c r="Q384" s="14">
        <v>0</v>
      </c>
      <c r="R384" s="14">
        <f>L384+M384+N384+O384+P384</f>
        <v>3748.5</v>
      </c>
      <c r="S384" s="14">
        <v>0</v>
      </c>
      <c r="T384" s="14">
        <f>+L384+O384+Q384+S384+J384+K384</f>
        <v>1042.5239999999999</v>
      </c>
      <c r="U384" s="14">
        <f>+P384+N384+M384</f>
        <v>2705.9759999999997</v>
      </c>
      <c r="V384" s="14">
        <f>+I384-T384</f>
        <v>16597.475999999999</v>
      </c>
      <c r="W384" s="9"/>
      <c r="X384"/>
      <c r="Y384"/>
      <c r="Z384"/>
      <c r="AA384" s="8"/>
      <c r="AB384"/>
      <c r="AC384" s="8"/>
      <c r="AD384"/>
      <c r="AE384"/>
      <c r="AF384"/>
      <c r="AG384"/>
      <c r="AH384" s="8"/>
      <c r="AI384" s="8"/>
    </row>
    <row r="385" spans="1:35" s="6" customFormat="1" ht="15" x14ac:dyDescent="0.25">
      <c r="A385" s="18">
        <v>365</v>
      </c>
      <c r="B385" s="17" t="s">
        <v>6</v>
      </c>
      <c r="C385" s="16" t="s">
        <v>292</v>
      </c>
      <c r="D385" s="16" t="s">
        <v>2</v>
      </c>
      <c r="E385" s="16" t="s">
        <v>5</v>
      </c>
      <c r="F385" s="16" t="s">
        <v>92</v>
      </c>
      <c r="G385" s="15">
        <v>44927</v>
      </c>
      <c r="H385" s="15" t="s">
        <v>4</v>
      </c>
      <c r="I385" s="14">
        <v>25520</v>
      </c>
      <c r="J385" s="14">
        <v>0</v>
      </c>
      <c r="K385" s="14">
        <v>0</v>
      </c>
      <c r="L385" s="14">
        <f>+I385*2.87%</f>
        <v>732.42399999999998</v>
      </c>
      <c r="M385" s="14">
        <f>I385*7.1%</f>
        <v>1811.9199999999998</v>
      </c>
      <c r="N385" s="14">
        <f>I385*1.15%</f>
        <v>293.48</v>
      </c>
      <c r="O385" s="14">
        <f>+I385*3.04%</f>
        <v>775.80799999999999</v>
      </c>
      <c r="P385" s="14">
        <f>I385*7.09%</f>
        <v>1809.3680000000002</v>
      </c>
      <c r="Q385" s="14">
        <v>0</v>
      </c>
      <c r="R385" s="14">
        <f>L385+M385+N385+O385+P385</f>
        <v>5423</v>
      </c>
      <c r="S385" s="14">
        <v>0</v>
      </c>
      <c r="T385" s="14">
        <f>+L385+O385+Q385+S385+J385+K385</f>
        <v>1508.232</v>
      </c>
      <c r="U385" s="14">
        <f>+P385+N385+M385</f>
        <v>3914.768</v>
      </c>
      <c r="V385" s="14">
        <f>+I385-T385</f>
        <v>24011.768</v>
      </c>
      <c r="W385" s="9"/>
      <c r="X385"/>
      <c r="Y385"/>
      <c r="Z385"/>
      <c r="AA385" s="8"/>
      <c r="AB385"/>
      <c r="AC385" s="8"/>
      <c r="AD385"/>
      <c r="AE385"/>
      <c r="AF385"/>
      <c r="AG385"/>
      <c r="AH385" s="8"/>
      <c r="AI385" s="8"/>
    </row>
    <row r="386" spans="1:35" s="6" customFormat="1" ht="15" x14ac:dyDescent="0.25">
      <c r="A386" s="18">
        <v>366</v>
      </c>
      <c r="B386" s="17" t="s">
        <v>6</v>
      </c>
      <c r="C386" s="16" t="s">
        <v>291</v>
      </c>
      <c r="D386" s="16" t="s">
        <v>2</v>
      </c>
      <c r="E386" s="16" t="s">
        <v>5</v>
      </c>
      <c r="F386" s="16" t="s">
        <v>87</v>
      </c>
      <c r="G386" s="15">
        <v>44927</v>
      </c>
      <c r="H386" s="15" t="s">
        <v>4</v>
      </c>
      <c r="I386" s="14">
        <v>9280</v>
      </c>
      <c r="J386" s="14">
        <v>0</v>
      </c>
      <c r="K386" s="14">
        <v>0</v>
      </c>
      <c r="L386" s="14">
        <f>+I386*2.87%</f>
        <v>266.33600000000001</v>
      </c>
      <c r="M386" s="14">
        <f>I386*7.1%</f>
        <v>658.88</v>
      </c>
      <c r="N386" s="14">
        <f>I386*1.15%</f>
        <v>106.72</v>
      </c>
      <c r="O386" s="14">
        <f>+I386*3.04%</f>
        <v>282.11200000000002</v>
      </c>
      <c r="P386" s="14">
        <f>I386*7.09%</f>
        <v>657.952</v>
      </c>
      <c r="Q386" s="14">
        <v>0</v>
      </c>
      <c r="R386" s="14">
        <f>L386+M386+N386+O386+P386</f>
        <v>1972</v>
      </c>
      <c r="S386" s="14">
        <v>0</v>
      </c>
      <c r="T386" s="14">
        <f>+L386+O386+Q386+S386+J386+K386</f>
        <v>548.44800000000009</v>
      </c>
      <c r="U386" s="14">
        <f>+P386+N386+M386</f>
        <v>1423.5520000000001</v>
      </c>
      <c r="V386" s="14">
        <f>+I386-T386</f>
        <v>8731.5519999999997</v>
      </c>
      <c r="W386" s="9"/>
      <c r="X386"/>
      <c r="Y386"/>
      <c r="Z386"/>
      <c r="AA386" s="8"/>
      <c r="AB386"/>
      <c r="AC386" s="8"/>
      <c r="AD386"/>
      <c r="AE386"/>
      <c r="AF386"/>
      <c r="AG386"/>
      <c r="AH386"/>
      <c r="AI386" s="8"/>
    </row>
    <row r="387" spans="1:35" s="6" customFormat="1" ht="15" x14ac:dyDescent="0.25">
      <c r="A387" s="18">
        <v>367</v>
      </c>
      <c r="B387" s="17" t="s">
        <v>6</v>
      </c>
      <c r="C387" s="16" t="s">
        <v>290</v>
      </c>
      <c r="D387" s="16" t="s">
        <v>2</v>
      </c>
      <c r="E387" s="16" t="s">
        <v>5</v>
      </c>
      <c r="F387" s="16" t="s">
        <v>87</v>
      </c>
      <c r="G387" s="15">
        <v>44927</v>
      </c>
      <c r="H387" s="15" t="s">
        <v>4</v>
      </c>
      <c r="I387" s="14">
        <v>6960</v>
      </c>
      <c r="J387" s="14">
        <v>0</v>
      </c>
      <c r="K387" s="14">
        <v>0</v>
      </c>
      <c r="L387" s="14">
        <f>+I387*2.87%</f>
        <v>199.75200000000001</v>
      </c>
      <c r="M387" s="14">
        <f>I387*7.1%</f>
        <v>494.15999999999997</v>
      </c>
      <c r="N387" s="14">
        <f>I387*1.15%</f>
        <v>80.039999999999992</v>
      </c>
      <c r="O387" s="14">
        <f>+I387*3.04%</f>
        <v>211.584</v>
      </c>
      <c r="P387" s="14">
        <f>I387*7.09%</f>
        <v>493.46400000000006</v>
      </c>
      <c r="Q387" s="14">
        <v>0</v>
      </c>
      <c r="R387" s="14">
        <f>L387+M387+N387+O387+P387</f>
        <v>1479</v>
      </c>
      <c r="S387" s="14">
        <v>0</v>
      </c>
      <c r="T387" s="14">
        <f>+L387+O387+Q387+S387+J387+K387</f>
        <v>411.33600000000001</v>
      </c>
      <c r="U387" s="14">
        <f>+P387+N387+M387</f>
        <v>1067.664</v>
      </c>
      <c r="V387" s="14">
        <f>+I387-T387</f>
        <v>6548.6639999999998</v>
      </c>
      <c r="W387" s="9"/>
      <c r="X387"/>
      <c r="Y387"/>
      <c r="Z387"/>
      <c r="AA387" s="8"/>
      <c r="AB387"/>
      <c r="AC387" s="8"/>
      <c r="AD387"/>
      <c r="AE387"/>
      <c r="AF387"/>
      <c r="AG387"/>
      <c r="AH387"/>
      <c r="AI387" s="8"/>
    </row>
    <row r="388" spans="1:35" s="6" customFormat="1" ht="15" x14ac:dyDescent="0.25">
      <c r="A388" s="18">
        <v>368</v>
      </c>
      <c r="B388" s="17" t="s">
        <v>6</v>
      </c>
      <c r="C388" s="16" t="s">
        <v>289</v>
      </c>
      <c r="D388" s="16" t="s">
        <v>2</v>
      </c>
      <c r="E388" s="16" t="s">
        <v>5</v>
      </c>
      <c r="F388" s="16" t="s">
        <v>87</v>
      </c>
      <c r="G388" s="15">
        <v>44927</v>
      </c>
      <c r="H388" s="15" t="s">
        <v>4</v>
      </c>
      <c r="I388" s="14">
        <v>23200</v>
      </c>
      <c r="J388" s="14">
        <v>0</v>
      </c>
      <c r="K388" s="14">
        <v>0</v>
      </c>
      <c r="L388" s="14">
        <f>+I388*2.87%</f>
        <v>665.84</v>
      </c>
      <c r="M388" s="14">
        <f>I388*7.1%</f>
        <v>1647.1999999999998</v>
      </c>
      <c r="N388" s="14">
        <f>I388*1.15%</f>
        <v>266.8</v>
      </c>
      <c r="O388" s="14">
        <f>+I388*3.04%</f>
        <v>705.28</v>
      </c>
      <c r="P388" s="14">
        <f>I388*7.09%</f>
        <v>1644.88</v>
      </c>
      <c r="Q388" s="14">
        <v>0</v>
      </c>
      <c r="R388" s="14">
        <f>L388+M388+N388+O388+P388</f>
        <v>4930</v>
      </c>
      <c r="S388" s="14">
        <v>0</v>
      </c>
      <c r="T388" s="14">
        <f>+L388+O388+Q388+S388+J388+K388</f>
        <v>1371.12</v>
      </c>
      <c r="U388" s="14">
        <f>+P388+N388+M388</f>
        <v>3558.88</v>
      </c>
      <c r="V388" s="14">
        <f>+I388-T388</f>
        <v>21828.880000000001</v>
      </c>
      <c r="W388" s="9"/>
      <c r="X388"/>
      <c r="Y388"/>
      <c r="Z388"/>
      <c r="AA388" s="8"/>
      <c r="AB388"/>
      <c r="AC388" s="8"/>
      <c r="AD388"/>
      <c r="AE388"/>
      <c r="AF388"/>
      <c r="AG388"/>
      <c r="AH388" s="8"/>
      <c r="AI388" s="8"/>
    </row>
    <row r="389" spans="1:35" s="6" customFormat="1" ht="15" x14ac:dyDescent="0.25">
      <c r="A389" s="18">
        <v>369</v>
      </c>
      <c r="B389" s="17" t="s">
        <v>6</v>
      </c>
      <c r="C389" s="16" t="s">
        <v>288</v>
      </c>
      <c r="D389" s="16" t="s">
        <v>2</v>
      </c>
      <c r="E389" s="16" t="s">
        <v>5</v>
      </c>
      <c r="F389" s="16" t="s">
        <v>92</v>
      </c>
      <c r="G389" s="15">
        <v>44927</v>
      </c>
      <c r="H389" s="15" t="s">
        <v>4</v>
      </c>
      <c r="I389" s="14">
        <v>16240</v>
      </c>
      <c r="J389" s="14">
        <v>0</v>
      </c>
      <c r="K389" s="14">
        <v>0</v>
      </c>
      <c r="L389" s="14">
        <f>+I389*2.87%</f>
        <v>466.08800000000002</v>
      </c>
      <c r="M389" s="14">
        <f>I389*7.1%</f>
        <v>1153.04</v>
      </c>
      <c r="N389" s="14">
        <f>I389*1.15%</f>
        <v>186.76</v>
      </c>
      <c r="O389" s="14">
        <f>+I389*3.04%</f>
        <v>493.69600000000003</v>
      </c>
      <c r="P389" s="14">
        <f>I389*7.09%</f>
        <v>1151.4160000000002</v>
      </c>
      <c r="Q389" s="14">
        <v>0</v>
      </c>
      <c r="R389" s="14">
        <f>L389+M389+N389+O389+P389</f>
        <v>3451</v>
      </c>
      <c r="S389" s="14">
        <v>0</v>
      </c>
      <c r="T389" s="14">
        <f>+L389+O389+Q389+S389+J389+K389</f>
        <v>959.78400000000011</v>
      </c>
      <c r="U389" s="14">
        <f>+P389+N389+M389</f>
        <v>2491.2160000000003</v>
      </c>
      <c r="V389" s="14">
        <f>+I389-T389</f>
        <v>15280.216</v>
      </c>
      <c r="W389" s="9"/>
      <c r="X389"/>
      <c r="Y389"/>
      <c r="Z389"/>
      <c r="AA389" s="8"/>
      <c r="AB389"/>
      <c r="AC389" s="8"/>
      <c r="AD389"/>
      <c r="AE389"/>
      <c r="AF389"/>
      <c r="AG389"/>
      <c r="AH389"/>
      <c r="AI389" s="8"/>
    </row>
    <row r="390" spans="1:35" s="6" customFormat="1" ht="15" x14ac:dyDescent="0.25">
      <c r="A390" s="18">
        <v>370</v>
      </c>
      <c r="B390" s="17" t="s">
        <v>6</v>
      </c>
      <c r="C390" s="16" t="s">
        <v>287</v>
      </c>
      <c r="D390" s="16" t="s">
        <v>2</v>
      </c>
      <c r="E390" s="16" t="s">
        <v>5</v>
      </c>
      <c r="F390" s="16" t="s">
        <v>92</v>
      </c>
      <c r="G390" s="15">
        <v>44927</v>
      </c>
      <c r="H390" s="15" t="s">
        <v>4</v>
      </c>
      <c r="I390" s="14">
        <v>11600</v>
      </c>
      <c r="J390" s="14">
        <v>0</v>
      </c>
      <c r="K390" s="14">
        <v>0</v>
      </c>
      <c r="L390" s="14">
        <f>+I390*2.87%</f>
        <v>332.92</v>
      </c>
      <c r="M390" s="14">
        <f>I390*7.1%</f>
        <v>823.59999999999991</v>
      </c>
      <c r="N390" s="14">
        <f>I390*1.15%</f>
        <v>133.4</v>
      </c>
      <c r="O390" s="14">
        <f>+I390*3.04%</f>
        <v>352.64</v>
      </c>
      <c r="P390" s="14">
        <f>I390*7.09%</f>
        <v>822.44</v>
      </c>
      <c r="Q390" s="14">
        <v>0</v>
      </c>
      <c r="R390" s="14">
        <f>L390+M390+N390+O390+P390</f>
        <v>2465</v>
      </c>
      <c r="S390" s="14">
        <v>0</v>
      </c>
      <c r="T390" s="14">
        <f>+L390+O390+Q390+S390+J390+K390</f>
        <v>685.56</v>
      </c>
      <c r="U390" s="14">
        <f>+P390+N390+M390</f>
        <v>1779.44</v>
      </c>
      <c r="V390" s="14">
        <f>+I390-T390</f>
        <v>10914.44</v>
      </c>
      <c r="W390" s="9"/>
      <c r="X390"/>
      <c r="Y390"/>
      <c r="Z390"/>
      <c r="AA390" s="8"/>
      <c r="AB390"/>
      <c r="AC390" s="8"/>
      <c r="AD390"/>
      <c r="AE390"/>
      <c r="AF390"/>
      <c r="AG390"/>
      <c r="AH390"/>
      <c r="AI390" s="8"/>
    </row>
    <row r="391" spans="1:35" s="6" customFormat="1" ht="15" x14ac:dyDescent="0.25">
      <c r="A391" s="18">
        <v>371</v>
      </c>
      <c r="B391" s="17" t="s">
        <v>6</v>
      </c>
      <c r="C391" s="16" t="s">
        <v>286</v>
      </c>
      <c r="D391" s="16" t="s">
        <v>2</v>
      </c>
      <c r="E391" s="16" t="s">
        <v>5</v>
      </c>
      <c r="F391" s="16" t="s">
        <v>92</v>
      </c>
      <c r="G391" s="15">
        <v>44927</v>
      </c>
      <c r="H391" s="15" t="s">
        <v>4</v>
      </c>
      <c r="I391" s="14">
        <v>16240</v>
      </c>
      <c r="J391" s="14">
        <v>0</v>
      </c>
      <c r="K391" s="14">
        <v>0</v>
      </c>
      <c r="L391" s="14">
        <f>+I391*2.87%</f>
        <v>466.08800000000002</v>
      </c>
      <c r="M391" s="14">
        <f>I391*7.1%</f>
        <v>1153.04</v>
      </c>
      <c r="N391" s="14">
        <f>I391*1.15%</f>
        <v>186.76</v>
      </c>
      <c r="O391" s="14">
        <f>+I391*3.04%</f>
        <v>493.69600000000003</v>
      </c>
      <c r="P391" s="14">
        <f>I391*7.09%</f>
        <v>1151.4160000000002</v>
      </c>
      <c r="Q391" s="14">
        <v>0</v>
      </c>
      <c r="R391" s="14">
        <f>L391+M391+N391+O391+P391</f>
        <v>3451</v>
      </c>
      <c r="S391" s="14">
        <v>0</v>
      </c>
      <c r="T391" s="14">
        <f>+L391+O391+Q391+S391+J391+K391</f>
        <v>959.78400000000011</v>
      </c>
      <c r="U391" s="14">
        <f>+P391+N391+M391</f>
        <v>2491.2160000000003</v>
      </c>
      <c r="V391" s="14">
        <f>+I391-T391</f>
        <v>15280.216</v>
      </c>
      <c r="W391" s="9"/>
      <c r="X391"/>
      <c r="Y391"/>
      <c r="Z391"/>
      <c r="AA391" s="8"/>
      <c r="AB391"/>
      <c r="AC391" s="8"/>
      <c r="AD391"/>
      <c r="AE391"/>
      <c r="AF391"/>
      <c r="AG391"/>
      <c r="AH391"/>
      <c r="AI391" s="8"/>
    </row>
    <row r="392" spans="1:35" s="6" customFormat="1" ht="15" x14ac:dyDescent="0.25">
      <c r="A392" s="18">
        <v>372</v>
      </c>
      <c r="B392" s="17" t="s">
        <v>6</v>
      </c>
      <c r="C392" s="16" t="s">
        <v>285</v>
      </c>
      <c r="D392" s="16" t="s">
        <v>2</v>
      </c>
      <c r="E392" s="16" t="s">
        <v>5</v>
      </c>
      <c r="F392" s="16" t="s">
        <v>87</v>
      </c>
      <c r="G392" s="15">
        <v>44927</v>
      </c>
      <c r="H392" s="15" t="s">
        <v>4</v>
      </c>
      <c r="I392" s="14">
        <v>7560</v>
      </c>
      <c r="J392" s="14">
        <v>0</v>
      </c>
      <c r="K392" s="14">
        <v>0</v>
      </c>
      <c r="L392" s="14">
        <f>+I392*2.87%</f>
        <v>216.97200000000001</v>
      </c>
      <c r="M392" s="14">
        <f>I392*7.1%</f>
        <v>536.76</v>
      </c>
      <c r="N392" s="14">
        <f>I392*1.15%</f>
        <v>86.94</v>
      </c>
      <c r="O392" s="14">
        <f>+I392*3.04%</f>
        <v>229.82400000000001</v>
      </c>
      <c r="P392" s="14">
        <f>I392*7.09%</f>
        <v>536.00400000000002</v>
      </c>
      <c r="Q392" s="14">
        <v>0</v>
      </c>
      <c r="R392" s="14">
        <f>L392+M392+N392+O392+P392</f>
        <v>1606.5</v>
      </c>
      <c r="S392" s="14">
        <v>0</v>
      </c>
      <c r="T392" s="14">
        <f>+L392+O392+Q392+S392+J392+K392</f>
        <v>446.79600000000005</v>
      </c>
      <c r="U392" s="14">
        <f>+P392+N392+M392</f>
        <v>1159.704</v>
      </c>
      <c r="V392" s="14">
        <f>+I392-T392</f>
        <v>7113.2039999999997</v>
      </c>
      <c r="W392" s="9"/>
      <c r="X392"/>
      <c r="Y392"/>
      <c r="Z392"/>
      <c r="AA392" s="8"/>
      <c r="AB392"/>
      <c r="AC392" s="8"/>
      <c r="AD392"/>
      <c r="AE392"/>
      <c r="AF392"/>
      <c r="AG392"/>
      <c r="AH392"/>
      <c r="AI392" s="8"/>
    </row>
    <row r="393" spans="1:35" s="6" customFormat="1" ht="15" x14ac:dyDescent="0.25">
      <c r="A393" s="18">
        <v>373</v>
      </c>
      <c r="B393" s="17" t="s">
        <v>6</v>
      </c>
      <c r="C393" s="16" t="s">
        <v>284</v>
      </c>
      <c r="D393" s="16" t="s">
        <v>2</v>
      </c>
      <c r="E393" s="16" t="s">
        <v>5</v>
      </c>
      <c r="F393" s="16" t="s">
        <v>92</v>
      </c>
      <c r="G393" s="15">
        <v>44927</v>
      </c>
      <c r="H393" s="15" t="s">
        <v>4</v>
      </c>
      <c r="I393" s="14">
        <v>9280</v>
      </c>
      <c r="J393" s="14">
        <v>0</v>
      </c>
      <c r="K393" s="14">
        <v>0</v>
      </c>
      <c r="L393" s="14">
        <f>+I393*2.87%</f>
        <v>266.33600000000001</v>
      </c>
      <c r="M393" s="14">
        <f>I393*7.1%</f>
        <v>658.88</v>
      </c>
      <c r="N393" s="14">
        <f>I393*1.15%</f>
        <v>106.72</v>
      </c>
      <c r="O393" s="14">
        <f>+I393*3.04%</f>
        <v>282.11200000000002</v>
      </c>
      <c r="P393" s="14">
        <f>I393*7.09%</f>
        <v>657.952</v>
      </c>
      <c r="Q393" s="14">
        <v>0</v>
      </c>
      <c r="R393" s="14">
        <f>L393+M393+N393+O393+P393</f>
        <v>1972</v>
      </c>
      <c r="S393" s="14">
        <v>0</v>
      </c>
      <c r="T393" s="14">
        <f>+L393+O393+Q393+S393+J393+K393</f>
        <v>548.44800000000009</v>
      </c>
      <c r="U393" s="14">
        <f>+P393+N393+M393</f>
        <v>1423.5520000000001</v>
      </c>
      <c r="V393" s="14">
        <f>+I393-T393</f>
        <v>8731.5519999999997</v>
      </c>
      <c r="W393" s="9"/>
      <c r="X393"/>
      <c r="Y393"/>
      <c r="Z393"/>
      <c r="AA393" s="8"/>
      <c r="AB393"/>
      <c r="AC393" s="8"/>
      <c r="AD393"/>
      <c r="AE393"/>
      <c r="AF393"/>
      <c r="AG393"/>
      <c r="AH393"/>
      <c r="AI393" s="8"/>
    </row>
    <row r="394" spans="1:35" s="6" customFormat="1" ht="15" x14ac:dyDescent="0.25">
      <c r="A394" s="18">
        <v>374</v>
      </c>
      <c r="B394" s="17" t="s">
        <v>6</v>
      </c>
      <c r="C394" s="16" t="s">
        <v>283</v>
      </c>
      <c r="D394" s="16" t="s">
        <v>2</v>
      </c>
      <c r="E394" s="16" t="s">
        <v>5</v>
      </c>
      <c r="F394" s="16" t="s">
        <v>92</v>
      </c>
      <c r="G394" s="15">
        <v>44927</v>
      </c>
      <c r="H394" s="15" t="s">
        <v>4</v>
      </c>
      <c r="I394" s="14">
        <v>45360</v>
      </c>
      <c r="J394" s="14">
        <v>0</v>
      </c>
      <c r="K394" s="14">
        <v>0</v>
      </c>
      <c r="L394" s="14">
        <f>+I394*2.87%</f>
        <v>1301.8319999999999</v>
      </c>
      <c r="M394" s="14">
        <f>I394*7.1%</f>
        <v>3220.5599999999995</v>
      </c>
      <c r="N394" s="14">
        <f>I394*1.15%</f>
        <v>521.64</v>
      </c>
      <c r="O394" s="14">
        <f>+I394*3.04%</f>
        <v>1378.944</v>
      </c>
      <c r="P394" s="14">
        <f>I394*7.09%</f>
        <v>3216.0240000000003</v>
      </c>
      <c r="Q394" s="14">
        <v>0</v>
      </c>
      <c r="R394" s="14">
        <f>L394+M394+N394+O394+P394</f>
        <v>9639</v>
      </c>
      <c r="S394" s="14">
        <v>0</v>
      </c>
      <c r="T394" s="14">
        <f>+L394+O394+Q394+S394+J394+K394</f>
        <v>2680.7759999999998</v>
      </c>
      <c r="U394" s="14">
        <f>+P394+N394+M394</f>
        <v>6958.2240000000002</v>
      </c>
      <c r="V394" s="14">
        <f>+I394-T394</f>
        <v>42679.224000000002</v>
      </c>
      <c r="W394" s="9"/>
      <c r="X394"/>
      <c r="Y394"/>
      <c r="Z394"/>
      <c r="AA394" s="8"/>
      <c r="AB394"/>
      <c r="AC394" s="8"/>
      <c r="AD394" s="8"/>
      <c r="AE394"/>
      <c r="AF394" s="8"/>
      <c r="AG394"/>
      <c r="AH394" s="8"/>
      <c r="AI394" s="8"/>
    </row>
    <row r="395" spans="1:35" s="6" customFormat="1" ht="15" x14ac:dyDescent="0.25">
      <c r="A395" s="18">
        <v>375</v>
      </c>
      <c r="B395" s="17" t="s">
        <v>6</v>
      </c>
      <c r="C395" s="16" t="s">
        <v>282</v>
      </c>
      <c r="D395" s="16" t="s">
        <v>2</v>
      </c>
      <c r="E395" s="16" t="s">
        <v>5</v>
      </c>
      <c r="F395" s="16" t="s">
        <v>92</v>
      </c>
      <c r="G395" s="15">
        <v>44927</v>
      </c>
      <c r="H395" s="15" t="s">
        <v>4</v>
      </c>
      <c r="I395" s="14">
        <v>18560</v>
      </c>
      <c r="J395" s="14">
        <v>0</v>
      </c>
      <c r="K395" s="14">
        <v>0</v>
      </c>
      <c r="L395" s="14">
        <f>+I395*2.87%</f>
        <v>532.67200000000003</v>
      </c>
      <c r="M395" s="14">
        <f>I395*7.1%</f>
        <v>1317.76</v>
      </c>
      <c r="N395" s="14">
        <f>I395*1.15%</f>
        <v>213.44</v>
      </c>
      <c r="O395" s="14">
        <f>+I395*3.04%</f>
        <v>564.22400000000005</v>
      </c>
      <c r="P395" s="14">
        <f>I395*7.09%</f>
        <v>1315.904</v>
      </c>
      <c r="Q395" s="14">
        <v>0</v>
      </c>
      <c r="R395" s="14">
        <f>L395+M395+N395+O395+P395</f>
        <v>3944</v>
      </c>
      <c r="S395" s="14">
        <v>0</v>
      </c>
      <c r="T395" s="14">
        <f>+L395+O395+Q395+S395+J395+K395</f>
        <v>1096.8960000000002</v>
      </c>
      <c r="U395" s="14">
        <f>+P395+N395+M395</f>
        <v>2847.1040000000003</v>
      </c>
      <c r="V395" s="14">
        <f>+I395-T395</f>
        <v>17463.103999999999</v>
      </c>
      <c r="W395" s="9"/>
      <c r="X395"/>
      <c r="Y395"/>
      <c r="Z395"/>
      <c r="AA395" s="8"/>
      <c r="AB395"/>
      <c r="AC395" s="8"/>
      <c r="AD395"/>
      <c r="AE395"/>
      <c r="AF395"/>
      <c r="AG395"/>
      <c r="AH395" s="8"/>
      <c r="AI395" s="8"/>
    </row>
    <row r="396" spans="1:35" s="6" customFormat="1" ht="15" x14ac:dyDescent="0.25">
      <c r="A396" s="18">
        <v>376</v>
      </c>
      <c r="B396" s="17" t="s">
        <v>6</v>
      </c>
      <c r="C396" s="16" t="s">
        <v>281</v>
      </c>
      <c r="D396" s="16" t="s">
        <v>2</v>
      </c>
      <c r="E396" s="16" t="s">
        <v>5</v>
      </c>
      <c r="F396" s="16" t="s">
        <v>87</v>
      </c>
      <c r="G396" s="15">
        <v>44927</v>
      </c>
      <c r="H396" s="15" t="s">
        <v>4</v>
      </c>
      <c r="I396" s="14">
        <v>18560</v>
      </c>
      <c r="J396" s="14">
        <v>0</v>
      </c>
      <c r="K396" s="14">
        <v>0</v>
      </c>
      <c r="L396" s="14">
        <f>+I396*2.87%</f>
        <v>532.67200000000003</v>
      </c>
      <c r="M396" s="14">
        <f>I396*7.1%</f>
        <v>1317.76</v>
      </c>
      <c r="N396" s="14">
        <f>I396*1.15%</f>
        <v>213.44</v>
      </c>
      <c r="O396" s="14">
        <f>+I396*3.04%</f>
        <v>564.22400000000005</v>
      </c>
      <c r="P396" s="14">
        <f>I396*7.09%</f>
        <v>1315.904</v>
      </c>
      <c r="Q396" s="14">
        <v>0</v>
      </c>
      <c r="R396" s="14">
        <f>L396+M396+N396+O396+P396</f>
        <v>3944</v>
      </c>
      <c r="S396" s="14">
        <v>0</v>
      </c>
      <c r="T396" s="14">
        <f>+L396+O396+Q396+S396+J396+K396</f>
        <v>1096.8960000000002</v>
      </c>
      <c r="U396" s="14">
        <f>+P396+N396+M396</f>
        <v>2847.1040000000003</v>
      </c>
      <c r="V396" s="14">
        <f>+I396-T396</f>
        <v>17463.103999999999</v>
      </c>
      <c r="W396" s="9"/>
      <c r="X396"/>
      <c r="Y396"/>
      <c r="Z396"/>
      <c r="AA396" s="8"/>
      <c r="AB396"/>
      <c r="AC396" s="8"/>
      <c r="AD396"/>
      <c r="AE396"/>
      <c r="AF396"/>
      <c r="AG396"/>
      <c r="AH396" s="8"/>
      <c r="AI396" s="8"/>
    </row>
    <row r="397" spans="1:35" s="6" customFormat="1" ht="15" x14ac:dyDescent="0.25">
      <c r="A397" s="18">
        <v>377</v>
      </c>
      <c r="B397" s="17" t="s">
        <v>6</v>
      </c>
      <c r="C397" s="16" t="s">
        <v>280</v>
      </c>
      <c r="D397" s="16" t="s">
        <v>2</v>
      </c>
      <c r="E397" s="16" t="s">
        <v>5</v>
      </c>
      <c r="F397" s="16" t="s">
        <v>87</v>
      </c>
      <c r="G397" s="15">
        <v>44927</v>
      </c>
      <c r="H397" s="15" t="s">
        <v>4</v>
      </c>
      <c r="I397" s="14">
        <v>16000</v>
      </c>
      <c r="J397" s="14">
        <v>0</v>
      </c>
      <c r="K397" s="14">
        <v>0</v>
      </c>
      <c r="L397" s="14">
        <f>+I397*2.87%</f>
        <v>459.2</v>
      </c>
      <c r="M397" s="14">
        <f>I397*7.1%</f>
        <v>1136</v>
      </c>
      <c r="N397" s="14">
        <f>I397*1.15%</f>
        <v>184</v>
      </c>
      <c r="O397" s="14">
        <f>+I397*3.04%</f>
        <v>486.4</v>
      </c>
      <c r="P397" s="14">
        <f>I397*7.09%</f>
        <v>1134.4000000000001</v>
      </c>
      <c r="Q397" s="14">
        <v>0</v>
      </c>
      <c r="R397" s="14">
        <f>L397+M397+N397+O397+P397</f>
        <v>3400</v>
      </c>
      <c r="S397" s="14">
        <v>0</v>
      </c>
      <c r="T397" s="14">
        <f>+L397+O397+Q397+S397+J397+K397</f>
        <v>945.59999999999991</v>
      </c>
      <c r="U397" s="14">
        <f>+P397+N397+M397</f>
        <v>2454.4</v>
      </c>
      <c r="V397" s="14">
        <f>+I397-T397</f>
        <v>15054.4</v>
      </c>
      <c r="W397" s="9"/>
      <c r="X397"/>
      <c r="Y397"/>
      <c r="Z397"/>
      <c r="AA397" s="8"/>
      <c r="AB397"/>
      <c r="AC397" s="8"/>
      <c r="AD397"/>
      <c r="AE397"/>
      <c r="AF397"/>
      <c r="AG397"/>
      <c r="AH397"/>
      <c r="AI397" s="8"/>
    </row>
    <row r="398" spans="1:35" s="6" customFormat="1" ht="15" x14ac:dyDescent="0.25">
      <c r="A398" s="18">
        <v>378</v>
      </c>
      <c r="B398" s="17" t="s">
        <v>6</v>
      </c>
      <c r="C398" s="16" t="s">
        <v>279</v>
      </c>
      <c r="D398" s="16" t="s">
        <v>2</v>
      </c>
      <c r="E398" s="16" t="s">
        <v>5</v>
      </c>
      <c r="F398" s="16" t="s">
        <v>87</v>
      </c>
      <c r="G398" s="15">
        <v>44927</v>
      </c>
      <c r="H398" s="15" t="s">
        <v>4</v>
      </c>
      <c r="I398" s="14">
        <v>16240</v>
      </c>
      <c r="J398" s="14">
        <v>0</v>
      </c>
      <c r="K398" s="14">
        <v>0</v>
      </c>
      <c r="L398" s="14">
        <f>+I398*2.87%</f>
        <v>466.08800000000002</v>
      </c>
      <c r="M398" s="14">
        <f>I398*7.1%</f>
        <v>1153.04</v>
      </c>
      <c r="N398" s="14">
        <f>I398*1.15%</f>
        <v>186.76</v>
      </c>
      <c r="O398" s="14">
        <f>+I398*3.04%</f>
        <v>493.69600000000003</v>
      </c>
      <c r="P398" s="14">
        <f>I398*7.09%</f>
        <v>1151.4160000000002</v>
      </c>
      <c r="Q398" s="14">
        <v>0</v>
      </c>
      <c r="R398" s="14">
        <f>L398+M398+N398+O398+P398</f>
        <v>3451</v>
      </c>
      <c r="S398" s="14">
        <v>0</v>
      </c>
      <c r="T398" s="14">
        <f>+L398+O398+Q398+S398+J398+K398</f>
        <v>959.78400000000011</v>
      </c>
      <c r="U398" s="14">
        <f>+P398+N398+M398</f>
        <v>2491.2160000000003</v>
      </c>
      <c r="V398" s="14">
        <f>+I398-T398</f>
        <v>15280.216</v>
      </c>
      <c r="W398" s="9"/>
      <c r="X398"/>
      <c r="Y398"/>
      <c r="Z398"/>
      <c r="AA398" s="8"/>
      <c r="AB398"/>
      <c r="AC398" s="8"/>
      <c r="AD398"/>
      <c r="AE398"/>
      <c r="AF398"/>
      <c r="AG398"/>
      <c r="AH398"/>
      <c r="AI398" s="8"/>
    </row>
    <row r="399" spans="1:35" s="6" customFormat="1" ht="15" x14ac:dyDescent="0.25">
      <c r="A399" s="18">
        <v>379</v>
      </c>
      <c r="B399" s="17" t="s">
        <v>6</v>
      </c>
      <c r="C399" s="16" t="s">
        <v>278</v>
      </c>
      <c r="D399" s="16" t="s">
        <v>2</v>
      </c>
      <c r="E399" s="16" t="s">
        <v>5</v>
      </c>
      <c r="F399" s="16" t="s">
        <v>87</v>
      </c>
      <c r="G399" s="15">
        <v>44927</v>
      </c>
      <c r="H399" s="15" t="s">
        <v>4</v>
      </c>
      <c r="I399" s="14">
        <v>9280</v>
      </c>
      <c r="J399" s="14">
        <v>0</v>
      </c>
      <c r="K399" s="14">
        <v>0</v>
      </c>
      <c r="L399" s="14">
        <f>+I399*2.87%</f>
        <v>266.33600000000001</v>
      </c>
      <c r="M399" s="14">
        <f>I399*7.1%</f>
        <v>658.88</v>
      </c>
      <c r="N399" s="14">
        <f>I399*1.15%</f>
        <v>106.72</v>
      </c>
      <c r="O399" s="14">
        <f>+I399*3.04%</f>
        <v>282.11200000000002</v>
      </c>
      <c r="P399" s="14">
        <f>I399*7.09%</f>
        <v>657.952</v>
      </c>
      <c r="Q399" s="14">
        <v>0</v>
      </c>
      <c r="R399" s="14">
        <f>L399+M399+N399+O399+P399</f>
        <v>1972</v>
      </c>
      <c r="S399" s="14">
        <v>0</v>
      </c>
      <c r="T399" s="14">
        <f>+L399+O399+Q399+S399+J399+K399</f>
        <v>548.44800000000009</v>
      </c>
      <c r="U399" s="14">
        <f>+P399+N399+M399</f>
        <v>1423.5520000000001</v>
      </c>
      <c r="V399" s="14">
        <f>+I399-T399</f>
        <v>8731.5519999999997</v>
      </c>
      <c r="W399" s="9"/>
      <c r="X399"/>
      <c r="Y399"/>
      <c r="Z399"/>
      <c r="AA399" s="8"/>
      <c r="AB399"/>
      <c r="AC399" s="8"/>
      <c r="AD399"/>
      <c r="AE399"/>
      <c r="AF399"/>
      <c r="AG399"/>
      <c r="AH399"/>
      <c r="AI399" s="8"/>
    </row>
    <row r="400" spans="1:35" s="6" customFormat="1" ht="15" x14ac:dyDescent="0.25">
      <c r="A400" s="18">
        <v>380</v>
      </c>
      <c r="B400" s="17" t="s">
        <v>6</v>
      </c>
      <c r="C400" s="16" t="s">
        <v>277</v>
      </c>
      <c r="D400" s="16" t="s">
        <v>2</v>
      </c>
      <c r="E400" s="16" t="s">
        <v>5</v>
      </c>
      <c r="F400" s="16" t="s">
        <v>87</v>
      </c>
      <c r="G400" s="15">
        <v>44927</v>
      </c>
      <c r="H400" s="15" t="s">
        <v>4</v>
      </c>
      <c r="I400" s="14">
        <v>27840</v>
      </c>
      <c r="J400" s="14">
        <v>0</v>
      </c>
      <c r="K400" s="14">
        <v>0</v>
      </c>
      <c r="L400" s="14">
        <f>+I400*2.87%</f>
        <v>799.00800000000004</v>
      </c>
      <c r="M400" s="14">
        <f>I400*7.1%</f>
        <v>1976.6399999999999</v>
      </c>
      <c r="N400" s="14">
        <f>I400*1.15%</f>
        <v>320.15999999999997</v>
      </c>
      <c r="O400" s="14">
        <f>+I400*3.04%</f>
        <v>846.33600000000001</v>
      </c>
      <c r="P400" s="14">
        <f>I400*7.09%</f>
        <v>1973.8560000000002</v>
      </c>
      <c r="Q400" s="14">
        <v>0</v>
      </c>
      <c r="R400" s="14">
        <f>L400+M400+N400+O400+P400</f>
        <v>5916</v>
      </c>
      <c r="S400" s="14">
        <v>0</v>
      </c>
      <c r="T400" s="14">
        <f>+L400+O400+Q400+S400+J400+K400</f>
        <v>1645.3440000000001</v>
      </c>
      <c r="U400" s="14">
        <f>+P400+N400+M400</f>
        <v>4270.6559999999999</v>
      </c>
      <c r="V400" s="14">
        <f>+I400-T400</f>
        <v>26194.655999999999</v>
      </c>
      <c r="W400" s="9"/>
      <c r="X400"/>
      <c r="Y400"/>
      <c r="Z400"/>
      <c r="AA400" s="8"/>
      <c r="AB400"/>
      <c r="AC400" s="8"/>
      <c r="AD400"/>
      <c r="AE400"/>
      <c r="AF400"/>
      <c r="AG400"/>
      <c r="AH400" s="8"/>
      <c r="AI400" s="8"/>
    </row>
    <row r="401" spans="1:35" s="6" customFormat="1" ht="15" customHeight="1" x14ac:dyDescent="0.2">
      <c r="A401" s="25"/>
      <c r="B401" s="26" t="s">
        <v>276</v>
      </c>
      <c r="C401" s="25"/>
      <c r="D401" s="25"/>
      <c r="E401" s="25"/>
      <c r="F401" s="25"/>
      <c r="G401" s="24"/>
      <c r="H401" s="29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9"/>
    </row>
    <row r="402" spans="1:35" s="6" customFormat="1" ht="15" x14ac:dyDescent="0.25">
      <c r="A402" s="18">
        <v>381</v>
      </c>
      <c r="B402" s="17" t="s">
        <v>93</v>
      </c>
      <c r="C402" s="16" t="s">
        <v>275</v>
      </c>
      <c r="D402" s="16" t="s">
        <v>94</v>
      </c>
      <c r="E402" s="16" t="s">
        <v>5</v>
      </c>
      <c r="F402" s="16" t="s">
        <v>87</v>
      </c>
      <c r="G402" s="15">
        <v>44927</v>
      </c>
      <c r="H402" s="15">
        <v>45107</v>
      </c>
      <c r="I402" s="14">
        <v>46200</v>
      </c>
      <c r="J402" s="14">
        <v>1317.69</v>
      </c>
      <c r="K402" s="14">
        <v>0</v>
      </c>
      <c r="L402" s="14">
        <f>+I402*2.87%</f>
        <v>1325.94</v>
      </c>
      <c r="M402" s="14">
        <f>I402*7.1%</f>
        <v>3280.2</v>
      </c>
      <c r="N402" s="14">
        <f>I402*1.15%</f>
        <v>531.29999999999995</v>
      </c>
      <c r="O402" s="14">
        <f>+I402*3.04%</f>
        <v>1404.48</v>
      </c>
      <c r="P402" s="14">
        <f>I402*7.09%</f>
        <v>3275.5800000000004</v>
      </c>
      <c r="Q402" s="14">
        <v>0</v>
      </c>
      <c r="R402" s="14">
        <f>L402+M402+N402+O402+P402</f>
        <v>9817.5</v>
      </c>
      <c r="S402" s="14">
        <v>0</v>
      </c>
      <c r="T402" s="14">
        <f>+L402+O402+Q402+S402+J402+K402</f>
        <v>4048.11</v>
      </c>
      <c r="U402" s="14">
        <f>+P402+N402+M402</f>
        <v>7087.08</v>
      </c>
      <c r="V402" s="14">
        <f>+I402-T402</f>
        <v>42151.89</v>
      </c>
      <c r="W402" s="9"/>
      <c r="X402"/>
      <c r="Y402"/>
      <c r="Z402"/>
      <c r="AA402" s="8"/>
      <c r="AB402"/>
      <c r="AC402" s="8"/>
      <c r="AD402" s="8"/>
      <c r="AE402" s="8"/>
      <c r="AF402" s="8"/>
      <c r="AG402"/>
      <c r="AH402" s="8"/>
      <c r="AI402" s="8"/>
    </row>
    <row r="403" spans="1:35" s="6" customFormat="1" ht="15" x14ac:dyDescent="0.25">
      <c r="A403" s="18">
        <v>382</v>
      </c>
      <c r="B403" s="17" t="s">
        <v>93</v>
      </c>
      <c r="C403" s="16" t="s">
        <v>274</v>
      </c>
      <c r="D403" s="16" t="s">
        <v>273</v>
      </c>
      <c r="E403" s="16" t="s">
        <v>5</v>
      </c>
      <c r="F403" s="16" t="s">
        <v>92</v>
      </c>
      <c r="G403" s="15">
        <v>44927</v>
      </c>
      <c r="H403" s="15">
        <v>45107</v>
      </c>
      <c r="I403" s="14">
        <v>65000</v>
      </c>
      <c r="J403" s="14">
        <v>4427.58</v>
      </c>
      <c r="K403" s="14">
        <v>0</v>
      </c>
      <c r="L403" s="14">
        <f>+I403*2.87%</f>
        <v>1865.5</v>
      </c>
      <c r="M403" s="14">
        <f>I403*7.1%</f>
        <v>4615</v>
      </c>
      <c r="N403" s="14">
        <f>I403*1.15%</f>
        <v>747.5</v>
      </c>
      <c r="O403" s="14">
        <f>+I403*3.04%</f>
        <v>1976</v>
      </c>
      <c r="P403" s="14">
        <f>I403*7.09%</f>
        <v>4608.5</v>
      </c>
      <c r="Q403" s="14">
        <v>0</v>
      </c>
      <c r="R403" s="14">
        <f>L403+M403+N403+O403+P403</f>
        <v>13812.5</v>
      </c>
      <c r="S403" s="14">
        <v>0</v>
      </c>
      <c r="T403" s="14">
        <f>+L403+O403+Q403+S403+J403+K403</f>
        <v>8269.08</v>
      </c>
      <c r="U403" s="14">
        <f>+P403+N403+M403</f>
        <v>9971</v>
      </c>
      <c r="V403" s="14">
        <f>+I403-T403</f>
        <v>56730.92</v>
      </c>
      <c r="W403" s="9"/>
      <c r="X403"/>
      <c r="Y403"/>
      <c r="Z403"/>
      <c r="AA403" s="8"/>
      <c r="AB403"/>
      <c r="AC403" s="8"/>
      <c r="AD403" s="8"/>
      <c r="AE403" s="8"/>
      <c r="AF403" s="8"/>
      <c r="AG403"/>
      <c r="AH403" s="8"/>
      <c r="AI403" s="8"/>
    </row>
    <row r="404" spans="1:35" s="6" customFormat="1" ht="15" x14ac:dyDescent="0.25">
      <c r="A404" s="18">
        <v>383</v>
      </c>
      <c r="B404" s="17" t="s">
        <v>272</v>
      </c>
      <c r="C404" s="16" t="s">
        <v>270</v>
      </c>
      <c r="D404" s="16" t="s">
        <v>271</v>
      </c>
      <c r="E404" s="16" t="s">
        <v>5</v>
      </c>
      <c r="F404" s="16" t="s">
        <v>92</v>
      </c>
      <c r="G404" s="15">
        <v>44927</v>
      </c>
      <c r="H404" s="15">
        <v>45107</v>
      </c>
      <c r="I404" s="14">
        <v>75000</v>
      </c>
      <c r="J404" s="14">
        <v>6309.38</v>
      </c>
      <c r="K404" s="14">
        <v>0</v>
      </c>
      <c r="L404" s="14">
        <f>+I404*2.87%</f>
        <v>2152.5</v>
      </c>
      <c r="M404" s="14">
        <f>I404*7.1%</f>
        <v>5324.9999999999991</v>
      </c>
      <c r="N404" s="14">
        <f>I404*1.15%</f>
        <v>862.5</v>
      </c>
      <c r="O404" s="14">
        <f>+I404*3.04%</f>
        <v>2280</v>
      </c>
      <c r="P404" s="14">
        <f>I404*7.09%</f>
        <v>5317.5</v>
      </c>
      <c r="Q404" s="14">
        <v>0</v>
      </c>
      <c r="R404" s="14">
        <f>L404+M404+N404+O404+P404</f>
        <v>15937.5</v>
      </c>
      <c r="S404" s="14">
        <v>0</v>
      </c>
      <c r="T404" s="14">
        <f>+L404+O404+Q404+S404+J404+K404</f>
        <v>10741.880000000001</v>
      </c>
      <c r="U404" s="14">
        <f>+P404+N404+M404</f>
        <v>11505</v>
      </c>
      <c r="V404" s="14">
        <f>+I404-T404</f>
        <v>64258.119999999995</v>
      </c>
      <c r="W404" s="9"/>
      <c r="X404"/>
      <c r="Y404"/>
      <c r="Z404"/>
      <c r="AA404" s="8"/>
      <c r="AB404"/>
      <c r="AC404" s="8"/>
      <c r="AD404" s="8"/>
      <c r="AE404" s="8"/>
      <c r="AF404" s="8"/>
      <c r="AG404"/>
      <c r="AH404" s="8"/>
      <c r="AI404" s="8"/>
    </row>
    <row r="405" spans="1:35" s="6" customFormat="1" ht="15" x14ac:dyDescent="0.25">
      <c r="A405" s="18">
        <v>384</v>
      </c>
      <c r="B405" s="17" t="s">
        <v>269</v>
      </c>
      <c r="C405" s="16" t="s">
        <v>267</v>
      </c>
      <c r="D405" s="16" t="s">
        <v>268</v>
      </c>
      <c r="E405" s="16" t="s">
        <v>5</v>
      </c>
      <c r="F405" s="16" t="s">
        <v>92</v>
      </c>
      <c r="G405" s="15">
        <v>44805</v>
      </c>
      <c r="H405" s="15">
        <v>44985</v>
      </c>
      <c r="I405" s="14">
        <v>75000</v>
      </c>
      <c r="J405" s="14">
        <v>6309.38</v>
      </c>
      <c r="K405" s="14">
        <v>0</v>
      </c>
      <c r="L405" s="14">
        <f>+I405*2.87%</f>
        <v>2152.5</v>
      </c>
      <c r="M405" s="14">
        <f>I405*7.1%</f>
        <v>5324.9999999999991</v>
      </c>
      <c r="N405" s="14">
        <f>I405*1.15%</f>
        <v>862.5</v>
      </c>
      <c r="O405" s="14">
        <f>+I405*3.04%</f>
        <v>2280</v>
      </c>
      <c r="P405" s="14">
        <f>I405*7.09%</f>
        <v>5317.5</v>
      </c>
      <c r="Q405" s="14">
        <v>0</v>
      </c>
      <c r="R405" s="14">
        <f>L405+M405+N405+O405+P405</f>
        <v>15937.5</v>
      </c>
      <c r="S405" s="14">
        <v>10500</v>
      </c>
      <c r="T405" s="14">
        <f>+L405+O405+Q405+S405+J405+K405</f>
        <v>21241.88</v>
      </c>
      <c r="U405" s="14">
        <f>+P405+N405+M405</f>
        <v>11505</v>
      </c>
      <c r="V405" s="14">
        <f>+I405-T405</f>
        <v>53758.119999999995</v>
      </c>
      <c r="W405" s="9"/>
      <c r="X405"/>
      <c r="Y405"/>
      <c r="Z405"/>
      <c r="AA405" s="8"/>
      <c r="AB405"/>
      <c r="AC405" s="8"/>
      <c r="AD405" s="8"/>
      <c r="AE405" s="8"/>
      <c r="AF405" s="8"/>
      <c r="AG405" s="8"/>
      <c r="AH405" s="8"/>
      <c r="AI405" s="8"/>
    </row>
    <row r="406" spans="1:35" s="6" customFormat="1" ht="15" x14ac:dyDescent="0.25">
      <c r="A406" s="18">
        <v>385</v>
      </c>
      <c r="B406" s="17" t="s">
        <v>89</v>
      </c>
      <c r="C406" s="16" t="s">
        <v>266</v>
      </c>
      <c r="D406" s="16" t="s">
        <v>88</v>
      </c>
      <c r="E406" s="16" t="s">
        <v>5</v>
      </c>
      <c r="F406" s="16" t="s">
        <v>87</v>
      </c>
      <c r="G406" s="15">
        <v>44927</v>
      </c>
      <c r="H406" s="15">
        <v>45107</v>
      </c>
      <c r="I406" s="14">
        <v>45000</v>
      </c>
      <c r="J406" s="14">
        <v>1148.33</v>
      </c>
      <c r="K406" s="14">
        <v>0</v>
      </c>
      <c r="L406" s="14">
        <f>+I406*2.87%</f>
        <v>1291.5</v>
      </c>
      <c r="M406" s="14">
        <f>I406*7.1%</f>
        <v>3194.9999999999995</v>
      </c>
      <c r="N406" s="14">
        <f>I406*1.15%</f>
        <v>517.5</v>
      </c>
      <c r="O406" s="14">
        <f>+I406*3.04%</f>
        <v>1368</v>
      </c>
      <c r="P406" s="14">
        <f>I406*7.09%</f>
        <v>3190.5</v>
      </c>
      <c r="Q406" s="14">
        <v>0</v>
      </c>
      <c r="R406" s="14">
        <f>L406+M406+N406+O406+P406</f>
        <v>9562.5</v>
      </c>
      <c r="S406" s="14">
        <v>0</v>
      </c>
      <c r="T406" s="14">
        <f>+L406+O406+Q406+S406+J406+K406</f>
        <v>3807.83</v>
      </c>
      <c r="U406" s="14">
        <f>+P406+N406+M406</f>
        <v>6903</v>
      </c>
      <c r="V406" s="14">
        <f>+I406-T406</f>
        <v>41192.17</v>
      </c>
      <c r="W406" s="9"/>
      <c r="X406"/>
      <c r="Y406"/>
      <c r="Z406"/>
      <c r="AA406" s="8"/>
      <c r="AB406"/>
      <c r="AC406" s="8"/>
      <c r="AD406" s="8"/>
      <c r="AE406" s="8"/>
      <c r="AF406" s="8"/>
      <c r="AG406"/>
      <c r="AH406" s="8"/>
      <c r="AI406" s="8"/>
    </row>
    <row r="407" spans="1:35" s="6" customFormat="1" ht="15" x14ac:dyDescent="0.25">
      <c r="A407" s="18">
        <v>386</v>
      </c>
      <c r="B407" s="17" t="s">
        <v>6</v>
      </c>
      <c r="C407" s="16" t="s">
        <v>265</v>
      </c>
      <c r="D407" s="16" t="s">
        <v>2</v>
      </c>
      <c r="E407" s="16" t="s">
        <v>5</v>
      </c>
      <c r="F407" s="16" t="s">
        <v>87</v>
      </c>
      <c r="G407" s="15">
        <v>44927</v>
      </c>
      <c r="H407" s="15" t="s">
        <v>4</v>
      </c>
      <c r="I407" s="14">
        <v>104400</v>
      </c>
      <c r="J407" s="14">
        <v>13140.36</v>
      </c>
      <c r="K407" s="14">
        <v>0</v>
      </c>
      <c r="L407" s="14">
        <f>+I407*2.87%</f>
        <v>2996.28</v>
      </c>
      <c r="M407" s="14">
        <f>I407*7.1%</f>
        <v>7412.4</v>
      </c>
      <c r="N407" s="14">
        <f>I407*1.15%</f>
        <v>1200.5999999999999</v>
      </c>
      <c r="O407" s="14">
        <f>+I407*3.04%</f>
        <v>3173.76</v>
      </c>
      <c r="P407" s="14">
        <f>I407*7.09%</f>
        <v>7401.96</v>
      </c>
      <c r="Q407" s="14">
        <v>0</v>
      </c>
      <c r="R407" s="14">
        <f>L407+M407+N407+O407+P407</f>
        <v>22185</v>
      </c>
      <c r="S407" s="14">
        <v>0</v>
      </c>
      <c r="T407" s="14">
        <f>+L407+O407+Q407+S407+J407+K407</f>
        <v>19310.400000000001</v>
      </c>
      <c r="U407" s="14">
        <f>+P407+N407+M407</f>
        <v>16014.96</v>
      </c>
      <c r="V407" s="14">
        <f>+I407-T407</f>
        <v>85089.600000000006</v>
      </c>
      <c r="W407" s="9"/>
      <c r="X407"/>
      <c r="Y407"/>
      <c r="Z407"/>
      <c r="AA407" s="8"/>
      <c r="AB407"/>
      <c r="AC407" s="8"/>
      <c r="AD407" s="8"/>
      <c r="AE407" s="8"/>
      <c r="AF407" s="8"/>
      <c r="AG407"/>
      <c r="AH407" s="8"/>
      <c r="AI407" s="8"/>
    </row>
    <row r="408" spans="1:35" s="6" customFormat="1" ht="15" x14ac:dyDescent="0.25">
      <c r="A408" s="18">
        <v>387</v>
      </c>
      <c r="B408" s="17" t="s">
        <v>6</v>
      </c>
      <c r="C408" s="16" t="s">
        <v>264</v>
      </c>
      <c r="D408" s="16" t="s">
        <v>2</v>
      </c>
      <c r="E408" s="16" t="s">
        <v>5</v>
      </c>
      <c r="F408" s="16" t="s">
        <v>87</v>
      </c>
      <c r="G408" s="15">
        <v>44927</v>
      </c>
      <c r="H408" s="15" t="s">
        <v>4</v>
      </c>
      <c r="I408" s="14">
        <v>24000</v>
      </c>
      <c r="J408" s="14">
        <v>0</v>
      </c>
      <c r="K408" s="14">
        <v>0</v>
      </c>
      <c r="L408" s="14">
        <f>+I408*2.87%</f>
        <v>688.8</v>
      </c>
      <c r="M408" s="14">
        <f>I408*7.1%</f>
        <v>1703.9999999999998</v>
      </c>
      <c r="N408" s="14">
        <f>I408*1.15%</f>
        <v>276</v>
      </c>
      <c r="O408" s="14">
        <f>+I408*3.04%</f>
        <v>729.6</v>
      </c>
      <c r="P408" s="14">
        <f>I408*7.09%</f>
        <v>1701.6000000000001</v>
      </c>
      <c r="Q408" s="14">
        <v>0</v>
      </c>
      <c r="R408" s="14">
        <f>L408+M408+N408+O408+P408</f>
        <v>5100</v>
      </c>
      <c r="S408" s="14">
        <v>0</v>
      </c>
      <c r="T408" s="14">
        <f>+L408+O408+Q408+S408+J408+K408</f>
        <v>1418.4</v>
      </c>
      <c r="U408" s="14">
        <f>+P408+N408+M408</f>
        <v>3681.6</v>
      </c>
      <c r="V408" s="14">
        <f>+I408-T408</f>
        <v>22581.599999999999</v>
      </c>
      <c r="W408" s="9"/>
      <c r="X408"/>
      <c r="Y408"/>
      <c r="Z408"/>
      <c r="AA408" s="8"/>
      <c r="AB408"/>
      <c r="AC408" s="8"/>
      <c r="AD408"/>
      <c r="AE408"/>
      <c r="AF408"/>
      <c r="AG408"/>
      <c r="AH408" s="8"/>
      <c r="AI408" s="8"/>
    </row>
    <row r="409" spans="1:35" s="6" customFormat="1" ht="15" x14ac:dyDescent="0.25">
      <c r="A409" s="18">
        <v>388</v>
      </c>
      <c r="B409" s="17" t="s">
        <v>6</v>
      </c>
      <c r="C409" s="16" t="s">
        <v>263</v>
      </c>
      <c r="D409" s="16" t="s">
        <v>2</v>
      </c>
      <c r="E409" s="16" t="s">
        <v>5</v>
      </c>
      <c r="F409" s="16" t="s">
        <v>87</v>
      </c>
      <c r="G409" s="15">
        <v>44927</v>
      </c>
      <c r="H409" s="15" t="s">
        <v>4</v>
      </c>
      <c r="I409" s="14">
        <v>104400</v>
      </c>
      <c r="J409" s="14">
        <v>13140.36</v>
      </c>
      <c r="K409" s="14">
        <v>0</v>
      </c>
      <c r="L409" s="14">
        <f>+I409*2.87%</f>
        <v>2996.28</v>
      </c>
      <c r="M409" s="14">
        <f>I409*7.1%</f>
        <v>7412.4</v>
      </c>
      <c r="N409" s="14">
        <f>I409*1.15%</f>
        <v>1200.5999999999999</v>
      </c>
      <c r="O409" s="14">
        <f>+I409*3.04%</f>
        <v>3173.76</v>
      </c>
      <c r="P409" s="14">
        <f>I409*7.09%</f>
        <v>7401.96</v>
      </c>
      <c r="Q409" s="14">
        <v>0</v>
      </c>
      <c r="R409" s="14">
        <f>L409+M409+N409+O409+P409</f>
        <v>22185</v>
      </c>
      <c r="S409" s="14"/>
      <c r="T409" s="14">
        <f>+L409+O409+Q409+S409+J409+K409</f>
        <v>19310.400000000001</v>
      </c>
      <c r="U409" s="14">
        <f>+P409+N409+M409</f>
        <v>16014.96</v>
      </c>
      <c r="V409" s="14">
        <f>+I409-T409</f>
        <v>85089.600000000006</v>
      </c>
      <c r="W409" s="9"/>
      <c r="X409"/>
      <c r="Y409"/>
      <c r="Z409"/>
      <c r="AA409" s="8"/>
      <c r="AB409"/>
      <c r="AC409" s="8"/>
      <c r="AD409" s="8"/>
      <c r="AE409" s="8"/>
      <c r="AF409" s="8"/>
      <c r="AG409"/>
      <c r="AH409" s="8"/>
      <c r="AI409" s="8"/>
    </row>
    <row r="410" spans="1:35" s="6" customFormat="1" ht="15" x14ac:dyDescent="0.25">
      <c r="A410" s="18">
        <v>389</v>
      </c>
      <c r="B410" s="17" t="s">
        <v>6</v>
      </c>
      <c r="C410" s="16" t="s">
        <v>262</v>
      </c>
      <c r="D410" s="16" t="s">
        <v>2</v>
      </c>
      <c r="E410" s="16" t="s">
        <v>5</v>
      </c>
      <c r="F410" s="16" t="s">
        <v>92</v>
      </c>
      <c r="G410" s="15">
        <v>44927</v>
      </c>
      <c r="H410" s="15" t="s">
        <v>4</v>
      </c>
      <c r="I410" s="14">
        <v>104400</v>
      </c>
      <c r="J410" s="14">
        <v>13140.36</v>
      </c>
      <c r="K410" s="14">
        <v>0</v>
      </c>
      <c r="L410" s="14">
        <f>+I410*2.87%</f>
        <v>2996.28</v>
      </c>
      <c r="M410" s="14">
        <f>I410*7.1%</f>
        <v>7412.4</v>
      </c>
      <c r="N410" s="14">
        <f>I410*1.15%</f>
        <v>1200.5999999999999</v>
      </c>
      <c r="O410" s="14">
        <f>+I410*3.04%</f>
        <v>3173.76</v>
      </c>
      <c r="P410" s="14">
        <f>I410*7.09%</f>
        <v>7401.96</v>
      </c>
      <c r="Q410" s="14">
        <v>0</v>
      </c>
      <c r="R410" s="14">
        <f>L410+M410+N410+O410+P410</f>
        <v>22185</v>
      </c>
      <c r="S410" s="14">
        <v>12345.1</v>
      </c>
      <c r="T410" s="14">
        <f>+L410+O410+Q410+S410+J410+K410</f>
        <v>31655.5</v>
      </c>
      <c r="U410" s="14">
        <f>+P410+N410+M410</f>
        <v>16014.96</v>
      </c>
      <c r="V410" s="14">
        <f>+I410-T410</f>
        <v>72744.5</v>
      </c>
      <c r="W410" s="9"/>
      <c r="X410"/>
      <c r="Y410"/>
      <c r="Z410"/>
      <c r="AA410" s="8"/>
      <c r="AB410"/>
      <c r="AC410" s="8"/>
      <c r="AD410" s="8"/>
      <c r="AE410" s="8"/>
      <c r="AF410" s="8"/>
      <c r="AG410" s="8"/>
      <c r="AH410" s="8"/>
      <c r="AI410" s="8"/>
    </row>
    <row r="411" spans="1:35" s="6" customFormat="1" ht="15" x14ac:dyDescent="0.25">
      <c r="A411" s="18">
        <v>390</v>
      </c>
      <c r="B411" s="17" t="s">
        <v>6</v>
      </c>
      <c r="C411" s="16" t="s">
        <v>261</v>
      </c>
      <c r="D411" s="16" t="s">
        <v>2</v>
      </c>
      <c r="E411" s="16" t="s">
        <v>5</v>
      </c>
      <c r="F411" s="16" t="s">
        <v>92</v>
      </c>
      <c r="G411" s="15">
        <v>44927</v>
      </c>
      <c r="H411" s="15" t="s">
        <v>4</v>
      </c>
      <c r="I411" s="14">
        <v>99760</v>
      </c>
      <c r="J411" s="14">
        <v>12048.92</v>
      </c>
      <c r="K411" s="14">
        <v>0</v>
      </c>
      <c r="L411" s="14">
        <f>+I411*2.87%</f>
        <v>2863.1120000000001</v>
      </c>
      <c r="M411" s="14">
        <f>I411*7.1%</f>
        <v>7082.9599999999991</v>
      </c>
      <c r="N411" s="14">
        <f>I411*1.15%</f>
        <v>1147.24</v>
      </c>
      <c r="O411" s="14">
        <f>+I411*3.04%</f>
        <v>3032.7040000000002</v>
      </c>
      <c r="P411" s="14">
        <f>I411*7.09%</f>
        <v>7072.9840000000004</v>
      </c>
      <c r="Q411" s="14">
        <v>0</v>
      </c>
      <c r="R411" s="14">
        <f>L411+M411+N411+O411+P411</f>
        <v>21199</v>
      </c>
      <c r="S411" s="14">
        <v>0</v>
      </c>
      <c r="T411" s="14">
        <f>+L411+O411+Q411+S411+J411+K411</f>
        <v>17944.736000000001</v>
      </c>
      <c r="U411" s="14">
        <f>+P411+N411+M411</f>
        <v>15303.183999999999</v>
      </c>
      <c r="V411" s="14">
        <f>+I411-T411</f>
        <v>81815.263999999996</v>
      </c>
      <c r="W411" s="9"/>
      <c r="X411"/>
      <c r="Y411"/>
      <c r="Z411"/>
      <c r="AA411" s="8"/>
      <c r="AB411"/>
      <c r="AC411" s="8"/>
      <c r="AD411" s="8"/>
      <c r="AE411" s="8"/>
      <c r="AF411" s="8"/>
      <c r="AG411"/>
      <c r="AH411" s="8"/>
      <c r="AI411" s="8"/>
    </row>
    <row r="412" spans="1:35" s="6" customFormat="1" ht="15" x14ac:dyDescent="0.25">
      <c r="A412" s="18">
        <v>391</v>
      </c>
      <c r="B412" s="17" t="s">
        <v>6</v>
      </c>
      <c r="C412" s="16" t="s">
        <v>260</v>
      </c>
      <c r="D412" s="16" t="s">
        <v>2</v>
      </c>
      <c r="E412" s="16" t="s">
        <v>5</v>
      </c>
      <c r="F412" s="16" t="s">
        <v>87</v>
      </c>
      <c r="G412" s="15">
        <v>44927</v>
      </c>
      <c r="H412" s="15" t="s">
        <v>4</v>
      </c>
      <c r="I412" s="14">
        <v>24000</v>
      </c>
      <c r="J412" s="14">
        <v>0</v>
      </c>
      <c r="K412" s="14">
        <v>0</v>
      </c>
      <c r="L412" s="14">
        <f>+I412*2.87%</f>
        <v>688.8</v>
      </c>
      <c r="M412" s="14">
        <f>I412*7.1%</f>
        <v>1703.9999999999998</v>
      </c>
      <c r="N412" s="14">
        <f>I412*1.15%</f>
        <v>276</v>
      </c>
      <c r="O412" s="14">
        <f>+I412*3.04%</f>
        <v>729.6</v>
      </c>
      <c r="P412" s="14">
        <f>I412*7.09%</f>
        <v>1701.6000000000001</v>
      </c>
      <c r="Q412" s="14">
        <v>1512.45</v>
      </c>
      <c r="R412" s="14">
        <f>L412+M412+N412+O412+P412</f>
        <v>5100</v>
      </c>
      <c r="S412" s="14">
        <v>0</v>
      </c>
      <c r="T412" s="14">
        <f>+L412+O412+Q412+S412+J412+K412</f>
        <v>2930.8500000000004</v>
      </c>
      <c r="U412" s="14">
        <f>+P412+N412+M412</f>
        <v>3681.6</v>
      </c>
      <c r="V412" s="14">
        <f>+I412-T412</f>
        <v>21069.15</v>
      </c>
      <c r="W412" s="9"/>
      <c r="X412"/>
      <c r="Y412"/>
      <c r="Z412"/>
      <c r="AA412" s="8"/>
      <c r="AB412"/>
      <c r="AC412" s="8"/>
      <c r="AD412"/>
      <c r="AE412"/>
      <c r="AF412"/>
      <c r="AG412" s="8"/>
      <c r="AH412" s="8"/>
      <c r="AI412" s="8"/>
    </row>
    <row r="413" spans="1:35" s="6" customFormat="1" ht="15" x14ac:dyDescent="0.25">
      <c r="A413" s="18">
        <v>392</v>
      </c>
      <c r="B413" s="17" t="s">
        <v>6</v>
      </c>
      <c r="C413" s="16" t="s">
        <v>259</v>
      </c>
      <c r="D413" s="16" t="s">
        <v>2</v>
      </c>
      <c r="E413" s="16" t="s">
        <v>5</v>
      </c>
      <c r="F413" s="16" t="s">
        <v>92</v>
      </c>
      <c r="G413" s="15">
        <v>44927</v>
      </c>
      <c r="H413" s="15" t="s">
        <v>4</v>
      </c>
      <c r="I413" s="14">
        <v>24000</v>
      </c>
      <c r="J413" s="14">
        <v>0</v>
      </c>
      <c r="K413" s="14">
        <v>0</v>
      </c>
      <c r="L413" s="14">
        <f>+I413*2.87%</f>
        <v>688.8</v>
      </c>
      <c r="M413" s="14">
        <f>I413*7.1%</f>
        <v>1703.9999999999998</v>
      </c>
      <c r="N413" s="14">
        <f>I413*1.15%</f>
        <v>276</v>
      </c>
      <c r="O413" s="14">
        <f>+I413*3.04%</f>
        <v>729.6</v>
      </c>
      <c r="P413" s="14">
        <f>I413*7.09%</f>
        <v>1701.6000000000001</v>
      </c>
      <c r="Q413" s="14">
        <v>0</v>
      </c>
      <c r="R413" s="14">
        <f>L413+M413+N413+O413+P413</f>
        <v>5100</v>
      </c>
      <c r="S413" s="14">
        <v>0</v>
      </c>
      <c r="T413" s="14">
        <f>+L413+O413+Q413+S413+J413+K413</f>
        <v>1418.4</v>
      </c>
      <c r="U413" s="14">
        <f>+P413+N413+M413</f>
        <v>3681.6</v>
      </c>
      <c r="V413" s="14">
        <f>+I413-T413</f>
        <v>22581.599999999999</v>
      </c>
      <c r="W413" s="9"/>
      <c r="X413"/>
      <c r="Y413"/>
      <c r="Z413"/>
      <c r="AA413" s="8"/>
      <c r="AB413"/>
      <c r="AC413" s="8"/>
      <c r="AD413"/>
      <c r="AE413"/>
      <c r="AF413"/>
      <c r="AG413"/>
      <c r="AH413" s="8"/>
      <c r="AI413" s="8"/>
    </row>
    <row r="414" spans="1:35" s="6" customFormat="1" ht="15" x14ac:dyDescent="0.25">
      <c r="A414" s="18">
        <v>393</v>
      </c>
      <c r="B414" s="17" t="s">
        <v>6</v>
      </c>
      <c r="C414" s="16" t="s">
        <v>258</v>
      </c>
      <c r="D414" s="16" t="s">
        <v>2</v>
      </c>
      <c r="E414" s="16" t="s">
        <v>5</v>
      </c>
      <c r="F414" s="16" t="s">
        <v>92</v>
      </c>
      <c r="G414" s="15">
        <v>44927</v>
      </c>
      <c r="H414" s="15" t="s">
        <v>4</v>
      </c>
      <c r="I414" s="14">
        <v>99760</v>
      </c>
      <c r="J414" s="14">
        <v>12048.92</v>
      </c>
      <c r="K414" s="14">
        <v>0</v>
      </c>
      <c r="L414" s="14">
        <f>+I414*2.87%</f>
        <v>2863.1120000000001</v>
      </c>
      <c r="M414" s="14">
        <f>I414*7.1%</f>
        <v>7082.9599999999991</v>
      </c>
      <c r="N414" s="14">
        <f>I414*1.15%</f>
        <v>1147.24</v>
      </c>
      <c r="O414" s="14">
        <f>+I414*3.04%</f>
        <v>3032.7040000000002</v>
      </c>
      <c r="P414" s="14">
        <f>I414*7.09%</f>
        <v>7072.9840000000004</v>
      </c>
      <c r="Q414" s="14">
        <v>0</v>
      </c>
      <c r="R414" s="14">
        <f>L414+M414+N414+O414+P414</f>
        <v>21199</v>
      </c>
      <c r="S414" s="14">
        <v>0</v>
      </c>
      <c r="T414" s="14">
        <f>+L414+O414+Q414+S414+J414+K414</f>
        <v>17944.736000000001</v>
      </c>
      <c r="U414" s="14">
        <f>+P414+N414+M414</f>
        <v>15303.183999999999</v>
      </c>
      <c r="V414" s="14">
        <f>+I414-T414</f>
        <v>81815.263999999996</v>
      </c>
      <c r="W414" s="9"/>
      <c r="X414"/>
      <c r="Y414"/>
      <c r="Z414"/>
      <c r="AA414" s="8"/>
      <c r="AB414"/>
      <c r="AC414" s="8"/>
      <c r="AD414" s="8"/>
      <c r="AE414" s="8"/>
      <c r="AF414" s="8"/>
      <c r="AG414"/>
      <c r="AH414" s="8"/>
      <c r="AI414" s="8"/>
    </row>
    <row r="415" spans="1:35" s="6" customFormat="1" ht="15" x14ac:dyDescent="0.25">
      <c r="A415" s="18">
        <v>394</v>
      </c>
      <c r="B415" s="17" t="s">
        <v>6</v>
      </c>
      <c r="C415" s="16" t="s">
        <v>257</v>
      </c>
      <c r="D415" s="16" t="s">
        <v>2</v>
      </c>
      <c r="E415" s="16" t="s">
        <v>5</v>
      </c>
      <c r="F415" s="16" t="s">
        <v>87</v>
      </c>
      <c r="G415" s="15">
        <v>44927</v>
      </c>
      <c r="H415" s="15" t="s">
        <v>4</v>
      </c>
      <c r="I415" s="14">
        <v>63000</v>
      </c>
      <c r="J415" s="14">
        <v>4051.22</v>
      </c>
      <c r="K415" s="14">
        <v>0</v>
      </c>
      <c r="L415" s="14">
        <f>+I415*2.87%</f>
        <v>1808.1</v>
      </c>
      <c r="M415" s="14">
        <f>I415*7.1%</f>
        <v>4473</v>
      </c>
      <c r="N415" s="14">
        <f>I415*1.15%</f>
        <v>724.5</v>
      </c>
      <c r="O415" s="14">
        <f>+I415*3.04%</f>
        <v>1915.2</v>
      </c>
      <c r="P415" s="14">
        <f>I415*7.09%</f>
        <v>4466.7000000000007</v>
      </c>
      <c r="Q415" s="14">
        <v>0</v>
      </c>
      <c r="R415" s="14">
        <f>L415+M415+N415+O415+P415</f>
        <v>13387.500000000002</v>
      </c>
      <c r="S415" s="14">
        <v>0</v>
      </c>
      <c r="T415" s="14">
        <f>+L415+O415+Q415+S415+J415+K415</f>
        <v>7774.52</v>
      </c>
      <c r="U415" s="14">
        <f>+P415+N415+M415</f>
        <v>9664.2000000000007</v>
      </c>
      <c r="V415" s="14">
        <f>+I415-T415</f>
        <v>55225.479999999996</v>
      </c>
      <c r="W415" s="9"/>
      <c r="X415"/>
      <c r="Y415"/>
      <c r="Z415"/>
      <c r="AA415" s="8"/>
      <c r="AB415"/>
      <c r="AC415" s="8"/>
      <c r="AD415" s="8"/>
      <c r="AE415" s="8"/>
      <c r="AF415" s="8"/>
      <c r="AG415"/>
      <c r="AH415" s="8"/>
      <c r="AI415" s="8"/>
    </row>
    <row r="416" spans="1:35" s="6" customFormat="1" ht="15" x14ac:dyDescent="0.25">
      <c r="A416" s="18">
        <v>395</v>
      </c>
      <c r="B416" s="17" t="s">
        <v>6</v>
      </c>
      <c r="C416" s="16" t="s">
        <v>256</v>
      </c>
      <c r="D416" s="16" t="s">
        <v>2</v>
      </c>
      <c r="E416" s="16" t="s">
        <v>5</v>
      </c>
      <c r="F416" s="16" t="s">
        <v>87</v>
      </c>
      <c r="G416" s="15">
        <v>44927</v>
      </c>
      <c r="H416" s="15" t="s">
        <v>4</v>
      </c>
      <c r="I416" s="14">
        <v>43200</v>
      </c>
      <c r="J416" s="14">
        <v>894.28</v>
      </c>
      <c r="K416" s="14">
        <v>0</v>
      </c>
      <c r="L416" s="14">
        <f>+I416*2.87%</f>
        <v>1239.8399999999999</v>
      </c>
      <c r="M416" s="14">
        <f>I416*7.1%</f>
        <v>3067.2</v>
      </c>
      <c r="N416" s="14">
        <f>I416*1.15%</f>
        <v>496.8</v>
      </c>
      <c r="O416" s="14">
        <f>+I416*3.04%</f>
        <v>1313.28</v>
      </c>
      <c r="P416" s="14">
        <f>I416*7.09%</f>
        <v>3062.88</v>
      </c>
      <c r="Q416" s="14">
        <v>0</v>
      </c>
      <c r="R416" s="14">
        <f>L416+M416+N416+O416+P416</f>
        <v>9180</v>
      </c>
      <c r="S416" s="14">
        <v>0</v>
      </c>
      <c r="T416" s="14">
        <f>+L416+O416+Q416+S416+J416+K416</f>
        <v>3447.3999999999996</v>
      </c>
      <c r="U416" s="14">
        <f>+P416+N416+M416</f>
        <v>6626.88</v>
      </c>
      <c r="V416" s="14">
        <f>+I416-T416</f>
        <v>39752.6</v>
      </c>
      <c r="W416" s="9"/>
      <c r="X416"/>
      <c r="Y416"/>
      <c r="Z416"/>
      <c r="AA416" s="8"/>
      <c r="AB416"/>
      <c r="AC416" s="8"/>
      <c r="AD416" s="8"/>
      <c r="AE416"/>
      <c r="AF416" s="8"/>
      <c r="AG416"/>
      <c r="AH416" s="8"/>
      <c r="AI416" s="8"/>
    </row>
    <row r="417" spans="1:35" s="6" customFormat="1" ht="15" x14ac:dyDescent="0.25">
      <c r="A417" s="18">
        <v>396</v>
      </c>
      <c r="B417" s="17" t="s">
        <v>6</v>
      </c>
      <c r="C417" s="16" t="s">
        <v>255</v>
      </c>
      <c r="D417" s="16" t="s">
        <v>2</v>
      </c>
      <c r="E417" s="16" t="s">
        <v>5</v>
      </c>
      <c r="F417" s="16" t="s">
        <v>92</v>
      </c>
      <c r="G417" s="15">
        <v>44927</v>
      </c>
      <c r="H417" s="15" t="s">
        <v>4</v>
      </c>
      <c r="I417" s="14">
        <v>98280</v>
      </c>
      <c r="J417" s="14">
        <v>0</v>
      </c>
      <c r="K417" s="14">
        <v>0</v>
      </c>
      <c r="L417" s="14">
        <f>+I417*2.87%</f>
        <v>2820.636</v>
      </c>
      <c r="M417" s="14">
        <f>I417*7.1%</f>
        <v>6977.8799999999992</v>
      </c>
      <c r="N417" s="14">
        <f>I417*1.15%</f>
        <v>1130.22</v>
      </c>
      <c r="O417" s="14">
        <f>+I417*3.04%</f>
        <v>2987.712</v>
      </c>
      <c r="P417" s="14">
        <f>I417*7.09%</f>
        <v>6968.0520000000006</v>
      </c>
      <c r="Q417" s="14">
        <v>0</v>
      </c>
      <c r="R417" s="14">
        <f>L417+M417+N417+O417+P417</f>
        <v>20884.5</v>
      </c>
      <c r="S417" s="14">
        <v>0</v>
      </c>
      <c r="T417" s="14">
        <f>+L417+O417+Q417+S417+J417+K417</f>
        <v>5808.348</v>
      </c>
      <c r="U417" s="14">
        <f>+P417+N417+M417</f>
        <v>15076.152</v>
      </c>
      <c r="V417" s="14">
        <f>+I417-T417</f>
        <v>92471.652000000002</v>
      </c>
      <c r="W417" s="9"/>
      <c r="X417"/>
      <c r="Y417"/>
      <c r="Z417"/>
      <c r="AA417" s="8"/>
      <c r="AB417"/>
      <c r="AC417" s="8"/>
      <c r="AD417" s="8"/>
      <c r="AE417"/>
      <c r="AF417" s="8"/>
      <c r="AG417"/>
      <c r="AH417" s="8"/>
      <c r="AI417" s="8"/>
    </row>
    <row r="418" spans="1:35" s="6" customFormat="1" ht="15" x14ac:dyDescent="0.25">
      <c r="A418" s="18">
        <v>397</v>
      </c>
      <c r="B418" s="17" t="s">
        <v>6</v>
      </c>
      <c r="C418" s="16" t="s">
        <v>254</v>
      </c>
      <c r="D418" s="16" t="s">
        <v>2</v>
      </c>
      <c r="E418" s="16" t="s">
        <v>5</v>
      </c>
      <c r="F418" s="16" t="s">
        <v>92</v>
      </c>
      <c r="G418" s="15">
        <v>44927</v>
      </c>
      <c r="H418" s="15" t="s">
        <v>4</v>
      </c>
      <c r="I418" s="14">
        <v>60320</v>
      </c>
      <c r="J418" s="14">
        <v>3546.89</v>
      </c>
      <c r="K418" s="14">
        <v>0</v>
      </c>
      <c r="L418" s="14">
        <f>+I418*2.87%</f>
        <v>1731.184</v>
      </c>
      <c r="M418" s="14">
        <f>I418*7.1%</f>
        <v>4282.7199999999993</v>
      </c>
      <c r="N418" s="14">
        <f>I418*1.15%</f>
        <v>693.68</v>
      </c>
      <c r="O418" s="14">
        <f>+I418*3.04%</f>
        <v>1833.7280000000001</v>
      </c>
      <c r="P418" s="14">
        <f>I418*7.09%</f>
        <v>4276.6880000000001</v>
      </c>
      <c r="Q418" s="14">
        <v>0</v>
      </c>
      <c r="R418" s="14">
        <f>L418+M418+N418+O418+P418</f>
        <v>12818</v>
      </c>
      <c r="S418" s="14">
        <v>0</v>
      </c>
      <c r="T418" s="14">
        <f>+L418+O418+Q418+S418+J418+K418</f>
        <v>7111.8019999999997</v>
      </c>
      <c r="U418" s="14">
        <f>+P418+N418+M418</f>
        <v>9253.0879999999997</v>
      </c>
      <c r="V418" s="14">
        <f>+I418-T418</f>
        <v>53208.198000000004</v>
      </c>
      <c r="W418" s="9"/>
      <c r="X418"/>
      <c r="Y418"/>
      <c r="Z418"/>
      <c r="AA418" s="8"/>
      <c r="AB418"/>
      <c r="AC418" s="8"/>
      <c r="AD418" s="8"/>
      <c r="AE418" s="8"/>
      <c r="AF418" s="8"/>
      <c r="AG418"/>
      <c r="AH418" s="8"/>
      <c r="AI418" s="8"/>
    </row>
    <row r="419" spans="1:35" s="6" customFormat="1" ht="15" x14ac:dyDescent="0.25">
      <c r="A419" s="18">
        <v>398</v>
      </c>
      <c r="B419" s="17" t="s">
        <v>6</v>
      </c>
      <c r="C419" s="16" t="s">
        <v>253</v>
      </c>
      <c r="D419" s="16" t="s">
        <v>2</v>
      </c>
      <c r="E419" s="16" t="s">
        <v>5</v>
      </c>
      <c r="F419" s="16" t="s">
        <v>87</v>
      </c>
      <c r="G419" s="15">
        <v>44927</v>
      </c>
      <c r="H419" s="15" t="s">
        <v>4</v>
      </c>
      <c r="I419" s="14">
        <v>20880</v>
      </c>
      <c r="J419" s="14">
        <v>0</v>
      </c>
      <c r="K419" s="14">
        <v>0</v>
      </c>
      <c r="L419" s="14">
        <f>+I419*2.87%</f>
        <v>599.25599999999997</v>
      </c>
      <c r="M419" s="14">
        <f>I419*7.1%</f>
        <v>1482.4799999999998</v>
      </c>
      <c r="N419" s="14">
        <f>I419*1.15%</f>
        <v>240.12</v>
      </c>
      <c r="O419" s="14">
        <f>+I419*3.04%</f>
        <v>634.75199999999995</v>
      </c>
      <c r="P419" s="14">
        <f>I419*7.09%</f>
        <v>1480.3920000000001</v>
      </c>
      <c r="Q419" s="14">
        <v>0</v>
      </c>
      <c r="R419" s="14">
        <f>L419+M419+N419+O419+P419</f>
        <v>4437</v>
      </c>
      <c r="S419" s="14">
        <v>0</v>
      </c>
      <c r="T419" s="14">
        <f>+L419+O419+Q419+S419+J419+K419</f>
        <v>1234.0079999999998</v>
      </c>
      <c r="U419" s="14">
        <f>+P419+N419+M419</f>
        <v>3202.9920000000002</v>
      </c>
      <c r="V419" s="14">
        <f>+I419-T419</f>
        <v>19645.991999999998</v>
      </c>
      <c r="W419" s="9"/>
      <c r="X419"/>
      <c r="Y419"/>
      <c r="Z419"/>
      <c r="AA419" s="8"/>
      <c r="AB419"/>
      <c r="AC419" s="8"/>
      <c r="AD419"/>
      <c r="AE419"/>
      <c r="AF419"/>
      <c r="AG419"/>
      <c r="AH419" s="8"/>
      <c r="AI419" s="8"/>
    </row>
    <row r="420" spans="1:35" s="6" customFormat="1" ht="15" x14ac:dyDescent="0.25">
      <c r="A420" s="18">
        <v>399</v>
      </c>
      <c r="B420" s="17" t="s">
        <v>6</v>
      </c>
      <c r="C420" s="16" t="s">
        <v>252</v>
      </c>
      <c r="D420" s="16" t="s">
        <v>2</v>
      </c>
      <c r="E420" s="16" t="s">
        <v>5</v>
      </c>
      <c r="F420" s="16" t="s">
        <v>87</v>
      </c>
      <c r="G420" s="15">
        <v>44927</v>
      </c>
      <c r="H420" s="15" t="s">
        <v>4</v>
      </c>
      <c r="I420" s="14">
        <v>46400</v>
      </c>
      <c r="J420" s="14">
        <v>1345.91</v>
      </c>
      <c r="K420" s="14">
        <v>0</v>
      </c>
      <c r="L420" s="14">
        <f>+I420*2.87%</f>
        <v>1331.68</v>
      </c>
      <c r="M420" s="14">
        <f>I420*7.1%</f>
        <v>3294.3999999999996</v>
      </c>
      <c r="N420" s="14">
        <f>I420*1.15%</f>
        <v>533.6</v>
      </c>
      <c r="O420" s="14">
        <f>+I420*3.04%</f>
        <v>1410.56</v>
      </c>
      <c r="P420" s="14">
        <f>I420*7.09%</f>
        <v>3289.76</v>
      </c>
      <c r="Q420" s="14">
        <v>0</v>
      </c>
      <c r="R420" s="14">
        <f>L420+M420+N420+O420+P420</f>
        <v>9860</v>
      </c>
      <c r="S420" s="14">
        <v>0</v>
      </c>
      <c r="T420" s="14">
        <f>+L420+O420+Q420+S420+J420+K420</f>
        <v>4088.1499999999996</v>
      </c>
      <c r="U420" s="14">
        <f>+P420+N420+M420</f>
        <v>7117.76</v>
      </c>
      <c r="V420" s="14">
        <f>+I420-T420</f>
        <v>42311.85</v>
      </c>
      <c r="W420" s="9"/>
      <c r="X420"/>
      <c r="Y420"/>
      <c r="Z420"/>
      <c r="AA420" s="8"/>
      <c r="AB420"/>
      <c r="AC420" s="8"/>
      <c r="AD420" s="8"/>
      <c r="AE420" s="8"/>
      <c r="AF420" s="8"/>
      <c r="AG420"/>
      <c r="AH420" s="8"/>
      <c r="AI420" s="8"/>
    </row>
    <row r="421" spans="1:35" s="6" customFormat="1" ht="15" x14ac:dyDescent="0.25">
      <c r="A421" s="18">
        <v>400</v>
      </c>
      <c r="B421" s="17" t="s">
        <v>6</v>
      </c>
      <c r="C421" s="16" t="s">
        <v>251</v>
      </c>
      <c r="D421" s="16" t="s">
        <v>2</v>
      </c>
      <c r="E421" s="16" t="s">
        <v>5</v>
      </c>
      <c r="F421" s="16" t="s">
        <v>92</v>
      </c>
      <c r="G421" s="15">
        <v>44927</v>
      </c>
      <c r="H421" s="15" t="s">
        <v>4</v>
      </c>
      <c r="I421" s="14">
        <v>46400</v>
      </c>
      <c r="J421" s="14">
        <v>1345.91</v>
      </c>
      <c r="K421" s="14">
        <v>0</v>
      </c>
      <c r="L421" s="14">
        <f>+I421*2.87%</f>
        <v>1331.68</v>
      </c>
      <c r="M421" s="14">
        <f>I421*7.1%</f>
        <v>3294.3999999999996</v>
      </c>
      <c r="N421" s="14">
        <f>I421*1.15%</f>
        <v>533.6</v>
      </c>
      <c r="O421" s="14">
        <f>+I421*3.04%</f>
        <v>1410.56</v>
      </c>
      <c r="P421" s="14">
        <f>I421*7.09%</f>
        <v>3289.76</v>
      </c>
      <c r="Q421" s="14">
        <v>0</v>
      </c>
      <c r="R421" s="14">
        <f>L421+M421+N421+O421+P421</f>
        <v>9860</v>
      </c>
      <c r="S421" s="14">
        <v>0</v>
      </c>
      <c r="T421" s="14">
        <f>+L421+O421+Q421+S421+J421+K421</f>
        <v>4088.1499999999996</v>
      </c>
      <c r="U421" s="14">
        <f>+P421+N421+M421</f>
        <v>7117.76</v>
      </c>
      <c r="V421" s="14">
        <f>+I421-T421</f>
        <v>42311.85</v>
      </c>
      <c r="W421" s="9"/>
      <c r="X421"/>
      <c r="Y421"/>
      <c r="Z421"/>
      <c r="AA421" s="8"/>
      <c r="AB421"/>
      <c r="AC421" s="8"/>
      <c r="AD421" s="8"/>
      <c r="AE421" s="8"/>
      <c r="AF421" s="8"/>
      <c r="AG421"/>
      <c r="AH421" s="8"/>
      <c r="AI421" s="8"/>
    </row>
    <row r="422" spans="1:35" s="6" customFormat="1" ht="15" x14ac:dyDescent="0.25">
      <c r="A422" s="18">
        <v>401</v>
      </c>
      <c r="B422" s="17" t="s">
        <v>6</v>
      </c>
      <c r="C422" s="16" t="s">
        <v>250</v>
      </c>
      <c r="D422" s="16" t="s">
        <v>2</v>
      </c>
      <c r="E422" s="16" t="s">
        <v>5</v>
      </c>
      <c r="F422" s="16" t="s">
        <v>92</v>
      </c>
      <c r="G422" s="15">
        <v>44927</v>
      </c>
      <c r="H422" s="15" t="s">
        <v>4</v>
      </c>
      <c r="I422" s="14">
        <v>70560</v>
      </c>
      <c r="J422" s="14">
        <v>5473.86</v>
      </c>
      <c r="K422" s="14">
        <v>0</v>
      </c>
      <c r="L422" s="14">
        <f>+I422*2.87%</f>
        <v>2025.0719999999999</v>
      </c>
      <c r="M422" s="14">
        <f>I422*7.1%</f>
        <v>5009.7599999999993</v>
      </c>
      <c r="N422" s="14">
        <f>I422*1.15%</f>
        <v>811.43999999999994</v>
      </c>
      <c r="O422" s="14">
        <f>+I422*3.04%</f>
        <v>2145.0239999999999</v>
      </c>
      <c r="P422" s="14">
        <f>I422*7.09%</f>
        <v>5002.7040000000006</v>
      </c>
      <c r="Q422" s="14">
        <v>0</v>
      </c>
      <c r="R422" s="14">
        <f>L422+M422+N422+O422+P422</f>
        <v>14994</v>
      </c>
      <c r="S422" s="14">
        <v>0</v>
      </c>
      <c r="T422" s="14">
        <f>+L422+O422+Q422+S422+J422+K422</f>
        <v>9643.9559999999983</v>
      </c>
      <c r="U422" s="14">
        <f>+P422+N422+M422</f>
        <v>10823.903999999999</v>
      </c>
      <c r="V422" s="14">
        <f>+I422-T422</f>
        <v>60916.044000000002</v>
      </c>
      <c r="W422" s="9"/>
      <c r="X422"/>
      <c r="Y422"/>
      <c r="Z422"/>
      <c r="AA422" s="8"/>
      <c r="AB422"/>
      <c r="AC422" s="8"/>
      <c r="AD422" s="8"/>
      <c r="AE422" s="8"/>
      <c r="AF422" s="8"/>
      <c r="AG422"/>
      <c r="AH422" s="8"/>
      <c r="AI422" s="8"/>
    </row>
    <row r="423" spans="1:35" s="6" customFormat="1" ht="15" x14ac:dyDescent="0.25">
      <c r="A423" s="18">
        <v>402</v>
      </c>
      <c r="B423" s="17" t="s">
        <v>6</v>
      </c>
      <c r="C423" s="16" t="s">
        <v>249</v>
      </c>
      <c r="D423" s="16" t="s">
        <v>2</v>
      </c>
      <c r="E423" s="16" t="s">
        <v>5</v>
      </c>
      <c r="F423" s="16" t="s">
        <v>92</v>
      </c>
      <c r="G423" s="15">
        <v>44927</v>
      </c>
      <c r="H423" s="15" t="s">
        <v>4</v>
      </c>
      <c r="I423" s="14">
        <v>113400</v>
      </c>
      <c r="J423" s="14">
        <v>15257.38</v>
      </c>
      <c r="K423" s="14">
        <v>0</v>
      </c>
      <c r="L423" s="14">
        <f>+I423*2.87%</f>
        <v>3254.58</v>
      </c>
      <c r="M423" s="14">
        <f>I423*7.1%</f>
        <v>8051.4</v>
      </c>
      <c r="N423" s="14">
        <f>I423*1.15%</f>
        <v>1304.0999999999999</v>
      </c>
      <c r="O423" s="14">
        <f>+I423*3.04%</f>
        <v>3447.36</v>
      </c>
      <c r="P423" s="14">
        <f>I423*7.09%</f>
        <v>8040.06</v>
      </c>
      <c r="Q423" s="14">
        <v>0</v>
      </c>
      <c r="R423" s="14">
        <f>L423+M423+N423+O423+P423</f>
        <v>24097.5</v>
      </c>
      <c r="S423" s="14">
        <v>0</v>
      </c>
      <c r="T423" s="14">
        <f>+L423+O423+Q423+S423+J423+K423</f>
        <v>21959.32</v>
      </c>
      <c r="U423" s="14">
        <f>+P423+N423+M423</f>
        <v>17395.559999999998</v>
      </c>
      <c r="V423" s="14">
        <f>+I423-T423</f>
        <v>91440.68</v>
      </c>
      <c r="W423" s="9"/>
      <c r="X423"/>
      <c r="Y423"/>
      <c r="Z423"/>
      <c r="AA423" s="8"/>
      <c r="AB423"/>
      <c r="AC423" s="8"/>
      <c r="AD423" s="8"/>
      <c r="AE423" s="8"/>
      <c r="AF423" s="8"/>
      <c r="AG423"/>
      <c r="AH423" s="8"/>
      <c r="AI423" s="8"/>
    </row>
    <row r="424" spans="1:35" s="6" customFormat="1" ht="15" x14ac:dyDescent="0.25">
      <c r="A424" s="18">
        <v>403</v>
      </c>
      <c r="B424" s="17" t="s">
        <v>6</v>
      </c>
      <c r="C424" s="16" t="s">
        <v>248</v>
      </c>
      <c r="D424" s="16" t="s">
        <v>2</v>
      </c>
      <c r="E424" s="16" t="s">
        <v>5</v>
      </c>
      <c r="F424" s="16" t="s">
        <v>92</v>
      </c>
      <c r="G424" s="15">
        <v>44927</v>
      </c>
      <c r="H424" s="15" t="s">
        <v>4</v>
      </c>
      <c r="I424" s="14">
        <v>69600</v>
      </c>
      <c r="J424" s="14">
        <v>5293.2</v>
      </c>
      <c r="K424" s="14">
        <v>0</v>
      </c>
      <c r="L424" s="14">
        <f>+I424*2.87%</f>
        <v>1997.52</v>
      </c>
      <c r="M424" s="14">
        <f>I424*7.1%</f>
        <v>4941.5999999999995</v>
      </c>
      <c r="N424" s="14">
        <f>I424*1.15%</f>
        <v>800.4</v>
      </c>
      <c r="O424" s="14">
        <f>+I424*3.04%</f>
        <v>2115.84</v>
      </c>
      <c r="P424" s="14">
        <f>I424*7.09%</f>
        <v>4934.6400000000003</v>
      </c>
      <c r="Q424" s="14">
        <v>0</v>
      </c>
      <c r="R424" s="14">
        <f>L424+M424+N424+O424+P424</f>
        <v>14790</v>
      </c>
      <c r="S424" s="14">
        <v>0</v>
      </c>
      <c r="T424" s="14">
        <f>+L424+O424+Q424+S424+J424+K424</f>
        <v>9406.5600000000013</v>
      </c>
      <c r="U424" s="14">
        <f>+P424+N424+M424</f>
        <v>10676.64</v>
      </c>
      <c r="V424" s="14">
        <f>+I424-T424</f>
        <v>60193.440000000002</v>
      </c>
      <c r="W424" s="9"/>
      <c r="X424"/>
      <c r="Y424"/>
      <c r="Z424"/>
      <c r="AA424" s="8"/>
      <c r="AB424"/>
      <c r="AC424" s="8"/>
      <c r="AD424" s="8"/>
      <c r="AE424" s="8"/>
      <c r="AF424" s="8"/>
      <c r="AG424"/>
      <c r="AH424" s="8"/>
      <c r="AI424" s="8"/>
    </row>
    <row r="425" spans="1:35" s="6" customFormat="1" ht="15" x14ac:dyDescent="0.25">
      <c r="A425" s="18">
        <v>404</v>
      </c>
      <c r="B425" s="17" t="s">
        <v>6</v>
      </c>
      <c r="C425" s="16" t="s">
        <v>247</v>
      </c>
      <c r="D425" s="16" t="s">
        <v>2</v>
      </c>
      <c r="E425" s="16" t="s">
        <v>5</v>
      </c>
      <c r="F425" s="16" t="s">
        <v>92</v>
      </c>
      <c r="G425" s="15">
        <v>44927</v>
      </c>
      <c r="H425" s="15" t="s">
        <v>4</v>
      </c>
      <c r="I425" s="14">
        <v>60800</v>
      </c>
      <c r="J425" s="14">
        <v>3637.22</v>
      </c>
      <c r="K425" s="14">
        <v>0</v>
      </c>
      <c r="L425" s="14">
        <f>+I425*2.87%</f>
        <v>1744.96</v>
      </c>
      <c r="M425" s="14">
        <f>I425*7.1%</f>
        <v>4316.7999999999993</v>
      </c>
      <c r="N425" s="14">
        <f>I425*1.15%</f>
        <v>699.19999999999993</v>
      </c>
      <c r="O425" s="14">
        <f>+I425*3.04%</f>
        <v>1848.32</v>
      </c>
      <c r="P425" s="14">
        <f>I425*7.09%</f>
        <v>4310.72</v>
      </c>
      <c r="Q425" s="14">
        <v>0</v>
      </c>
      <c r="R425" s="14">
        <f>L425+M425+N425+O425+P425</f>
        <v>12920</v>
      </c>
      <c r="S425" s="14">
        <v>0</v>
      </c>
      <c r="T425" s="14">
        <f>+L425+O425+Q425+S425+J425+K425</f>
        <v>7230.5</v>
      </c>
      <c r="U425" s="14">
        <f>+P425+N425+M425</f>
        <v>9326.7199999999993</v>
      </c>
      <c r="V425" s="14">
        <f>+I425-T425</f>
        <v>53569.5</v>
      </c>
      <c r="W425" s="9"/>
      <c r="X425"/>
      <c r="Y425"/>
      <c r="Z425"/>
      <c r="AA425" s="8"/>
      <c r="AB425"/>
      <c r="AC425" s="8"/>
      <c r="AD425" s="8"/>
      <c r="AE425" s="8"/>
      <c r="AF425" s="8"/>
      <c r="AG425"/>
      <c r="AH425" s="8"/>
      <c r="AI425" s="8"/>
    </row>
    <row r="426" spans="1:35" s="6" customFormat="1" ht="15" x14ac:dyDescent="0.25">
      <c r="A426" s="18">
        <v>405</v>
      </c>
      <c r="B426" s="17" t="s">
        <v>6</v>
      </c>
      <c r="C426" s="16" t="s">
        <v>246</v>
      </c>
      <c r="D426" s="16" t="s">
        <v>2</v>
      </c>
      <c r="E426" s="16" t="s">
        <v>5</v>
      </c>
      <c r="F426" s="16" t="s">
        <v>87</v>
      </c>
      <c r="G426" s="15">
        <v>44927</v>
      </c>
      <c r="H426" s="15" t="s">
        <v>4</v>
      </c>
      <c r="I426" s="14">
        <v>24000</v>
      </c>
      <c r="J426" s="14">
        <v>0</v>
      </c>
      <c r="K426" s="14">
        <v>0</v>
      </c>
      <c r="L426" s="14">
        <f>+I426*2.87%</f>
        <v>688.8</v>
      </c>
      <c r="M426" s="14">
        <f>I426*7.1%</f>
        <v>1703.9999999999998</v>
      </c>
      <c r="N426" s="14">
        <f>I426*1.15%</f>
        <v>276</v>
      </c>
      <c r="O426" s="14">
        <f>+I426*3.04%</f>
        <v>729.6</v>
      </c>
      <c r="P426" s="14">
        <f>I426*7.09%</f>
        <v>1701.6000000000001</v>
      </c>
      <c r="Q426" s="14">
        <v>0</v>
      </c>
      <c r="R426" s="14">
        <f>L426+M426+N426+O426+P426</f>
        <v>5100</v>
      </c>
      <c r="S426" s="14">
        <v>0</v>
      </c>
      <c r="T426" s="14">
        <f>+L426+O426+Q426+S426+J426+K426</f>
        <v>1418.4</v>
      </c>
      <c r="U426" s="14">
        <f>+P426+N426+M426</f>
        <v>3681.6</v>
      </c>
      <c r="V426" s="14">
        <f>+I426-T426</f>
        <v>22581.599999999999</v>
      </c>
      <c r="W426" s="9"/>
      <c r="X426"/>
      <c r="Y426"/>
      <c r="Z426"/>
      <c r="AA426" s="8"/>
      <c r="AB426"/>
      <c r="AC426" s="8"/>
      <c r="AD426"/>
      <c r="AE426"/>
      <c r="AF426"/>
      <c r="AG426"/>
      <c r="AH426" s="8"/>
      <c r="AI426" s="8"/>
    </row>
    <row r="427" spans="1:35" s="6" customFormat="1" ht="15" x14ac:dyDescent="0.25">
      <c r="A427" s="18">
        <v>406</v>
      </c>
      <c r="B427" s="17" t="s">
        <v>6</v>
      </c>
      <c r="C427" s="16" t="s">
        <v>245</v>
      </c>
      <c r="D427" s="16" t="s">
        <v>2</v>
      </c>
      <c r="E427" s="16" t="s">
        <v>5</v>
      </c>
      <c r="F427" s="16" t="s">
        <v>87</v>
      </c>
      <c r="G427" s="15">
        <v>44927</v>
      </c>
      <c r="H427" s="15" t="s">
        <v>4</v>
      </c>
      <c r="I427" s="14">
        <v>104400</v>
      </c>
      <c r="J427" s="14">
        <v>13140.36</v>
      </c>
      <c r="K427" s="14">
        <v>0</v>
      </c>
      <c r="L427" s="14">
        <f>+I427*2.87%</f>
        <v>2996.28</v>
      </c>
      <c r="M427" s="14">
        <f>I427*7.1%</f>
        <v>7412.4</v>
      </c>
      <c r="N427" s="14">
        <f>I427*1.15%</f>
        <v>1200.5999999999999</v>
      </c>
      <c r="O427" s="14">
        <f>+I427*3.04%</f>
        <v>3173.76</v>
      </c>
      <c r="P427" s="14">
        <f>I427*7.09%</f>
        <v>7401.96</v>
      </c>
      <c r="Q427" s="14">
        <v>0</v>
      </c>
      <c r="R427" s="14">
        <f>L427+M427+N427+O427+P427</f>
        <v>22185</v>
      </c>
      <c r="S427" s="14">
        <v>0</v>
      </c>
      <c r="T427" s="14">
        <f>+L427+O427+Q427+S427+J427+K427</f>
        <v>19310.400000000001</v>
      </c>
      <c r="U427" s="14">
        <f>+P427+N427+M427</f>
        <v>16014.96</v>
      </c>
      <c r="V427" s="14">
        <f>+I427-T427</f>
        <v>85089.600000000006</v>
      </c>
      <c r="W427" s="9"/>
      <c r="X427"/>
      <c r="Y427"/>
      <c r="Z427"/>
      <c r="AA427" s="8"/>
      <c r="AB427"/>
      <c r="AC427" s="8"/>
      <c r="AD427" s="8"/>
      <c r="AE427" s="8"/>
      <c r="AF427" s="8"/>
      <c r="AG427"/>
      <c r="AH427" s="8"/>
      <c r="AI427" s="8"/>
    </row>
    <row r="428" spans="1:35" s="6" customFormat="1" ht="15" x14ac:dyDescent="0.25">
      <c r="A428" s="18">
        <v>407</v>
      </c>
      <c r="B428" s="17" t="s">
        <v>6</v>
      </c>
      <c r="C428" s="16" t="s">
        <v>244</v>
      </c>
      <c r="D428" s="16" t="s">
        <v>2</v>
      </c>
      <c r="E428" s="16" t="s">
        <v>5</v>
      </c>
      <c r="F428" s="16" t="s">
        <v>92</v>
      </c>
      <c r="G428" s="15">
        <v>44927</v>
      </c>
      <c r="H428" s="15" t="s">
        <v>4</v>
      </c>
      <c r="I428" s="14">
        <v>104400</v>
      </c>
      <c r="J428" s="14">
        <v>13140.36</v>
      </c>
      <c r="K428" s="14">
        <v>0</v>
      </c>
      <c r="L428" s="14">
        <f>+I428*2.87%</f>
        <v>2996.28</v>
      </c>
      <c r="M428" s="14">
        <f>I428*7.1%</f>
        <v>7412.4</v>
      </c>
      <c r="N428" s="14">
        <f>I428*1.15%</f>
        <v>1200.5999999999999</v>
      </c>
      <c r="O428" s="14">
        <f>+I428*3.04%</f>
        <v>3173.76</v>
      </c>
      <c r="P428" s="14">
        <f>I428*7.09%</f>
        <v>7401.96</v>
      </c>
      <c r="Q428" s="14">
        <v>0</v>
      </c>
      <c r="R428" s="14">
        <f>L428+M428+N428+O428+P428</f>
        <v>22185</v>
      </c>
      <c r="S428" s="14">
        <v>0</v>
      </c>
      <c r="T428" s="14">
        <f>+L428+O428+Q428+S428+J428+K428</f>
        <v>19310.400000000001</v>
      </c>
      <c r="U428" s="14">
        <f>+P428+N428+M428</f>
        <v>16014.96</v>
      </c>
      <c r="V428" s="14">
        <f>+I428-T428</f>
        <v>85089.600000000006</v>
      </c>
      <c r="W428" s="9"/>
      <c r="X428"/>
      <c r="Y428"/>
      <c r="Z428"/>
      <c r="AA428" s="8"/>
      <c r="AB428"/>
      <c r="AC428" s="8"/>
      <c r="AD428" s="8"/>
      <c r="AE428" s="8"/>
      <c r="AF428" s="8"/>
      <c r="AG428"/>
      <c r="AH428" s="8"/>
      <c r="AI428" s="8"/>
    </row>
    <row r="429" spans="1:35" s="6" customFormat="1" ht="15" x14ac:dyDescent="0.25">
      <c r="A429" s="18">
        <v>408</v>
      </c>
      <c r="B429" s="17" t="s">
        <v>6</v>
      </c>
      <c r="C429" s="16" t="s">
        <v>243</v>
      </c>
      <c r="D429" s="16" t="s">
        <v>2</v>
      </c>
      <c r="E429" s="16" t="s">
        <v>5</v>
      </c>
      <c r="F429" s="16" t="s">
        <v>87</v>
      </c>
      <c r="G429" s="15">
        <v>44927</v>
      </c>
      <c r="H429" s="15" t="s">
        <v>4</v>
      </c>
      <c r="I429" s="14">
        <v>34800</v>
      </c>
      <c r="J429" s="14">
        <v>0</v>
      </c>
      <c r="K429" s="14">
        <v>0</v>
      </c>
      <c r="L429" s="14">
        <f>+I429*2.87%</f>
        <v>998.76</v>
      </c>
      <c r="M429" s="14">
        <f>I429*7.1%</f>
        <v>2470.7999999999997</v>
      </c>
      <c r="N429" s="14">
        <f>I429*1.15%</f>
        <v>400.2</v>
      </c>
      <c r="O429" s="14">
        <f>+I429*3.04%</f>
        <v>1057.92</v>
      </c>
      <c r="P429" s="14">
        <f>I429*7.09%</f>
        <v>2467.3200000000002</v>
      </c>
      <c r="Q429" s="14">
        <v>0</v>
      </c>
      <c r="R429" s="14">
        <f>L429+M429+N429+O429+P429</f>
        <v>7395</v>
      </c>
      <c r="S429" s="14">
        <v>0</v>
      </c>
      <c r="T429" s="14">
        <f>+L429+O429+Q429+S429+J429+K429</f>
        <v>2056.6800000000003</v>
      </c>
      <c r="U429" s="14">
        <f>+P429+N429+M429</f>
        <v>5338.32</v>
      </c>
      <c r="V429" s="14">
        <f>+I429-T429</f>
        <v>32743.32</v>
      </c>
      <c r="W429" s="9"/>
      <c r="X429"/>
      <c r="Y429"/>
      <c r="Z429"/>
      <c r="AA429" s="8"/>
      <c r="AB429"/>
      <c r="AC429" s="8"/>
      <c r="AD429"/>
      <c r="AE429"/>
      <c r="AF429" s="8"/>
      <c r="AG429"/>
      <c r="AH429" s="8"/>
      <c r="AI429" s="8"/>
    </row>
    <row r="430" spans="1:35" s="6" customFormat="1" ht="15" x14ac:dyDescent="0.25">
      <c r="A430" s="18">
        <v>409</v>
      </c>
      <c r="B430" s="17" t="s">
        <v>6</v>
      </c>
      <c r="C430" s="16" t="s">
        <v>242</v>
      </c>
      <c r="D430" s="16" t="s">
        <v>2</v>
      </c>
      <c r="E430" s="16" t="s">
        <v>5</v>
      </c>
      <c r="F430" s="16" t="s">
        <v>92</v>
      </c>
      <c r="G430" s="15">
        <v>44927</v>
      </c>
      <c r="H430" s="15" t="s">
        <v>4</v>
      </c>
      <c r="I430" s="14">
        <v>24000</v>
      </c>
      <c r="J430" s="14">
        <v>0</v>
      </c>
      <c r="K430" s="14">
        <v>0</v>
      </c>
      <c r="L430" s="14">
        <f>+I430*2.87%</f>
        <v>688.8</v>
      </c>
      <c r="M430" s="14">
        <f>I430*7.1%</f>
        <v>1703.9999999999998</v>
      </c>
      <c r="N430" s="14">
        <f>I430*1.15%</f>
        <v>276</v>
      </c>
      <c r="O430" s="14">
        <f>+I430*3.04%</f>
        <v>729.6</v>
      </c>
      <c r="P430" s="14">
        <f>I430*7.09%</f>
        <v>1701.6000000000001</v>
      </c>
      <c r="Q430" s="14">
        <v>0</v>
      </c>
      <c r="R430" s="14">
        <f>L430+M430+N430+O430+P430</f>
        <v>5100</v>
      </c>
      <c r="S430" s="14">
        <v>0</v>
      </c>
      <c r="T430" s="14">
        <f>+L430+O430+Q430+S430+J430+K430</f>
        <v>1418.4</v>
      </c>
      <c r="U430" s="14">
        <f>+P430+N430+M430</f>
        <v>3681.6</v>
      </c>
      <c r="V430" s="14">
        <f>+I430-T430</f>
        <v>22581.599999999999</v>
      </c>
      <c r="W430" s="9"/>
      <c r="X430"/>
      <c r="Y430"/>
      <c r="Z430"/>
      <c r="AA430" s="8"/>
      <c r="AB430"/>
      <c r="AC430" s="8"/>
      <c r="AD430"/>
      <c r="AE430"/>
      <c r="AF430"/>
      <c r="AG430"/>
      <c r="AH430" s="8"/>
      <c r="AI430" s="8"/>
    </row>
    <row r="431" spans="1:35" s="6" customFormat="1" ht="15" x14ac:dyDescent="0.25">
      <c r="A431" s="18">
        <v>410</v>
      </c>
      <c r="B431" s="17" t="s">
        <v>6</v>
      </c>
      <c r="C431" s="16" t="s">
        <v>241</v>
      </c>
      <c r="D431" s="16" t="s">
        <v>2</v>
      </c>
      <c r="E431" s="16" t="s">
        <v>5</v>
      </c>
      <c r="F431" s="16" t="s">
        <v>92</v>
      </c>
      <c r="G431" s="15">
        <v>44927</v>
      </c>
      <c r="H431" s="15" t="s">
        <v>4</v>
      </c>
      <c r="I431" s="14">
        <v>24000</v>
      </c>
      <c r="J431" s="14">
        <v>0</v>
      </c>
      <c r="K431" s="14">
        <v>0</v>
      </c>
      <c r="L431" s="14">
        <f>+I431*2.87%</f>
        <v>688.8</v>
      </c>
      <c r="M431" s="14">
        <f>I431*7.1%</f>
        <v>1703.9999999999998</v>
      </c>
      <c r="N431" s="14">
        <f>I431*1.15%</f>
        <v>276</v>
      </c>
      <c r="O431" s="14">
        <f>+I431*3.04%</f>
        <v>729.6</v>
      </c>
      <c r="P431" s="14">
        <f>I431*7.09%</f>
        <v>1701.6000000000001</v>
      </c>
      <c r="Q431" s="14">
        <v>0</v>
      </c>
      <c r="R431" s="14">
        <f>L431+M431+N431+O431+P431</f>
        <v>5100</v>
      </c>
      <c r="S431" s="14">
        <v>0</v>
      </c>
      <c r="T431" s="14">
        <f>+L431+O431+Q431+S431+J431+K431</f>
        <v>1418.4</v>
      </c>
      <c r="U431" s="14">
        <f>+P431+N431+M431</f>
        <v>3681.6</v>
      </c>
      <c r="V431" s="14">
        <f>+I431-T431</f>
        <v>22581.599999999999</v>
      </c>
      <c r="W431" s="9"/>
      <c r="X431"/>
      <c r="Y431"/>
      <c r="Z431"/>
      <c r="AA431" s="8"/>
      <c r="AB431"/>
      <c r="AC431" s="8"/>
      <c r="AD431"/>
      <c r="AE431"/>
      <c r="AF431"/>
      <c r="AG431"/>
      <c r="AH431" s="8"/>
      <c r="AI431" s="8"/>
    </row>
    <row r="432" spans="1:35" s="6" customFormat="1" ht="15" x14ac:dyDescent="0.25">
      <c r="A432" s="18">
        <v>411</v>
      </c>
      <c r="B432" s="17" t="s">
        <v>6</v>
      </c>
      <c r="C432" s="16" t="s">
        <v>240</v>
      </c>
      <c r="D432" s="16" t="s">
        <v>2</v>
      </c>
      <c r="E432" s="16" t="s">
        <v>5</v>
      </c>
      <c r="F432" s="16" t="s">
        <v>92</v>
      </c>
      <c r="G432" s="15">
        <v>44927</v>
      </c>
      <c r="H432" s="15" t="s">
        <v>4</v>
      </c>
      <c r="I432" s="14">
        <v>37800</v>
      </c>
      <c r="J432" s="14">
        <v>0</v>
      </c>
      <c r="K432" s="14">
        <v>0</v>
      </c>
      <c r="L432" s="14">
        <f>+I432*2.87%</f>
        <v>1084.8599999999999</v>
      </c>
      <c r="M432" s="14">
        <f>I432*7.1%</f>
        <v>2683.7999999999997</v>
      </c>
      <c r="N432" s="14">
        <f>I432*1.15%</f>
        <v>434.7</v>
      </c>
      <c r="O432" s="14">
        <f>+I432*3.04%</f>
        <v>1149.1199999999999</v>
      </c>
      <c r="P432" s="14">
        <f>I432*7.09%</f>
        <v>2680.02</v>
      </c>
      <c r="Q432" s="14">
        <v>0</v>
      </c>
      <c r="R432" s="14">
        <f>L432+M432+N432+O432+P432</f>
        <v>8032.5</v>
      </c>
      <c r="S432" s="14">
        <v>0</v>
      </c>
      <c r="T432" s="14">
        <f>+L432+O432+Q432+S432+J432+K432</f>
        <v>2233.9799999999996</v>
      </c>
      <c r="U432" s="14">
        <f>+P432+N432+M432</f>
        <v>5798.5199999999995</v>
      </c>
      <c r="V432" s="14">
        <f>+I432-T432</f>
        <v>35566.020000000004</v>
      </c>
      <c r="W432" s="9"/>
      <c r="X432"/>
      <c r="Y432"/>
      <c r="Z432"/>
      <c r="AA432" s="8"/>
      <c r="AB432"/>
      <c r="AC432" s="8"/>
      <c r="AD432" s="8"/>
      <c r="AE432"/>
      <c r="AF432" s="8"/>
      <c r="AG432"/>
      <c r="AH432" s="8"/>
      <c r="AI432" s="8"/>
    </row>
    <row r="433" spans="1:35" s="6" customFormat="1" ht="15" x14ac:dyDescent="0.25">
      <c r="A433" s="18">
        <v>412</v>
      </c>
      <c r="B433" s="17" t="s">
        <v>6</v>
      </c>
      <c r="C433" s="16" t="s">
        <v>239</v>
      </c>
      <c r="D433" s="16" t="s">
        <v>2</v>
      </c>
      <c r="E433" s="16" t="s">
        <v>5</v>
      </c>
      <c r="F433" s="16" t="s">
        <v>87</v>
      </c>
      <c r="G433" s="15">
        <v>44927</v>
      </c>
      <c r="H433" s="15" t="s">
        <v>4</v>
      </c>
      <c r="I433" s="14">
        <v>34800</v>
      </c>
      <c r="J433" s="14">
        <v>0</v>
      </c>
      <c r="K433" s="14">
        <v>0</v>
      </c>
      <c r="L433" s="14">
        <f>+I433*2.87%</f>
        <v>998.76</v>
      </c>
      <c r="M433" s="14">
        <f>I433*7.1%</f>
        <v>2470.7999999999997</v>
      </c>
      <c r="N433" s="14">
        <f>I433*1.15%</f>
        <v>400.2</v>
      </c>
      <c r="O433" s="14">
        <f>+I433*3.04%</f>
        <v>1057.92</v>
      </c>
      <c r="P433" s="14">
        <f>I433*7.09%</f>
        <v>2467.3200000000002</v>
      </c>
      <c r="Q433" s="14">
        <v>0</v>
      </c>
      <c r="R433" s="14">
        <f>L433+M433+N433+O433+P433</f>
        <v>7395</v>
      </c>
      <c r="S433" s="14">
        <v>0</v>
      </c>
      <c r="T433" s="14">
        <f>+L433+O433+Q433+S433+J433+K433</f>
        <v>2056.6800000000003</v>
      </c>
      <c r="U433" s="14">
        <f>+P433+N433+M433</f>
        <v>5338.32</v>
      </c>
      <c r="V433" s="14">
        <f>+I433-T433</f>
        <v>32743.32</v>
      </c>
      <c r="W433" s="9"/>
      <c r="X433"/>
      <c r="Y433"/>
      <c r="Z433"/>
      <c r="AA433" s="8"/>
      <c r="AB433"/>
      <c r="AC433" s="8"/>
      <c r="AD433"/>
      <c r="AE433"/>
      <c r="AF433" s="8"/>
      <c r="AG433"/>
      <c r="AH433" s="8"/>
      <c r="AI433" s="8"/>
    </row>
    <row r="434" spans="1:35" s="6" customFormat="1" ht="15" x14ac:dyDescent="0.25">
      <c r="A434" s="18">
        <v>413</v>
      </c>
      <c r="B434" s="17" t="s">
        <v>6</v>
      </c>
      <c r="C434" s="16" t="s">
        <v>238</v>
      </c>
      <c r="D434" s="16" t="s">
        <v>2</v>
      </c>
      <c r="E434" s="16" t="s">
        <v>5</v>
      </c>
      <c r="F434" s="16" t="s">
        <v>87</v>
      </c>
      <c r="G434" s="15">
        <v>44927</v>
      </c>
      <c r="H434" s="15" t="s">
        <v>4</v>
      </c>
      <c r="I434" s="14">
        <v>34800</v>
      </c>
      <c r="J434" s="14">
        <v>0</v>
      </c>
      <c r="K434" s="14">
        <v>0</v>
      </c>
      <c r="L434" s="14">
        <f>+I434*2.87%</f>
        <v>998.76</v>
      </c>
      <c r="M434" s="14">
        <f>I434*7.1%</f>
        <v>2470.7999999999997</v>
      </c>
      <c r="N434" s="14">
        <f>I434*1.15%</f>
        <v>400.2</v>
      </c>
      <c r="O434" s="14">
        <f>+I434*3.04%</f>
        <v>1057.92</v>
      </c>
      <c r="P434" s="14">
        <f>I434*7.09%</f>
        <v>2467.3200000000002</v>
      </c>
      <c r="Q434" s="14">
        <v>0</v>
      </c>
      <c r="R434" s="14">
        <f>L434+M434+N434+O434+P434</f>
        <v>7395</v>
      </c>
      <c r="S434" s="14">
        <v>0</v>
      </c>
      <c r="T434" s="14">
        <f>+L434+O434+Q434+S434+J434+K434</f>
        <v>2056.6800000000003</v>
      </c>
      <c r="U434" s="14">
        <f>+P434+N434+M434</f>
        <v>5338.32</v>
      </c>
      <c r="V434" s="14">
        <f>+I434-T434</f>
        <v>32743.32</v>
      </c>
      <c r="W434" s="9"/>
      <c r="X434"/>
      <c r="Y434"/>
      <c r="Z434"/>
      <c r="AA434" s="8"/>
      <c r="AB434"/>
      <c r="AC434" s="8"/>
      <c r="AD434"/>
      <c r="AE434"/>
      <c r="AF434" s="8"/>
      <c r="AG434"/>
      <c r="AH434" s="8"/>
      <c r="AI434" s="8"/>
    </row>
    <row r="435" spans="1:35" s="6" customFormat="1" ht="15" x14ac:dyDescent="0.25">
      <c r="A435" s="18">
        <v>414</v>
      </c>
      <c r="B435" s="17" t="s">
        <v>6</v>
      </c>
      <c r="C435" s="16" t="s">
        <v>237</v>
      </c>
      <c r="D435" s="16" t="s">
        <v>2</v>
      </c>
      <c r="E435" s="16" t="s">
        <v>5</v>
      </c>
      <c r="F435" s="16" t="s">
        <v>92</v>
      </c>
      <c r="G435" s="15">
        <v>44927</v>
      </c>
      <c r="H435" s="15" t="s">
        <v>4</v>
      </c>
      <c r="I435" s="14">
        <v>34800</v>
      </c>
      <c r="J435" s="14">
        <v>0</v>
      </c>
      <c r="K435" s="14">
        <v>0</v>
      </c>
      <c r="L435" s="14">
        <f>+I435*2.87%</f>
        <v>998.76</v>
      </c>
      <c r="M435" s="14">
        <f>I435*7.1%</f>
        <v>2470.7999999999997</v>
      </c>
      <c r="N435" s="14">
        <f>I435*1.15%</f>
        <v>400.2</v>
      </c>
      <c r="O435" s="14">
        <f>+I435*3.04%</f>
        <v>1057.92</v>
      </c>
      <c r="P435" s="14">
        <f>I435*7.09%</f>
        <v>2467.3200000000002</v>
      </c>
      <c r="Q435" s="14">
        <v>0</v>
      </c>
      <c r="R435" s="14">
        <f>L435+M435+N435+O435+P435</f>
        <v>7395</v>
      </c>
      <c r="S435" s="14">
        <v>0</v>
      </c>
      <c r="T435" s="14">
        <f>+L435+O435+Q435+S435+J435+K435</f>
        <v>2056.6800000000003</v>
      </c>
      <c r="U435" s="14">
        <f>+P435+N435+M435</f>
        <v>5338.32</v>
      </c>
      <c r="V435" s="14">
        <f>+I435-T435</f>
        <v>32743.32</v>
      </c>
      <c r="W435" s="9"/>
      <c r="X435"/>
      <c r="Y435"/>
      <c r="Z435"/>
      <c r="AA435" s="8"/>
      <c r="AB435"/>
      <c r="AC435" s="8"/>
      <c r="AD435"/>
      <c r="AE435"/>
      <c r="AF435" s="8"/>
      <c r="AG435"/>
      <c r="AH435" s="8"/>
      <c r="AI435" s="8"/>
    </row>
    <row r="436" spans="1:35" s="6" customFormat="1" ht="15" x14ac:dyDescent="0.25">
      <c r="A436" s="18">
        <v>415</v>
      </c>
      <c r="B436" s="17" t="s">
        <v>6</v>
      </c>
      <c r="C436" s="16" t="s">
        <v>236</v>
      </c>
      <c r="D436" s="16" t="s">
        <v>2</v>
      </c>
      <c r="E436" s="16" t="s">
        <v>5</v>
      </c>
      <c r="F436" s="16" t="s">
        <v>87</v>
      </c>
      <c r="G436" s="15">
        <v>44927</v>
      </c>
      <c r="H436" s="15" t="s">
        <v>4</v>
      </c>
      <c r="I436" s="14">
        <v>18560</v>
      </c>
      <c r="J436" s="14">
        <v>0</v>
      </c>
      <c r="K436" s="14">
        <v>0</v>
      </c>
      <c r="L436" s="14">
        <f>+I436*2.87%</f>
        <v>532.67200000000003</v>
      </c>
      <c r="M436" s="14">
        <f>I436*7.1%</f>
        <v>1317.76</v>
      </c>
      <c r="N436" s="14">
        <f>I436*1.15%</f>
        <v>213.44</v>
      </c>
      <c r="O436" s="14">
        <f>+I436*3.04%</f>
        <v>564.22400000000005</v>
      </c>
      <c r="P436" s="14">
        <f>I436*7.09%</f>
        <v>1315.904</v>
      </c>
      <c r="Q436" s="14">
        <v>0</v>
      </c>
      <c r="R436" s="14">
        <f>L436+M436+N436+O436+P436</f>
        <v>3944</v>
      </c>
      <c r="S436" s="14">
        <v>0</v>
      </c>
      <c r="T436" s="14">
        <f>+L436+O436+Q436+S436+J436+K436</f>
        <v>1096.8960000000002</v>
      </c>
      <c r="U436" s="14">
        <f>+P436+N436+M436</f>
        <v>2847.1040000000003</v>
      </c>
      <c r="V436" s="14">
        <f>+I436-T436</f>
        <v>17463.103999999999</v>
      </c>
      <c r="W436" s="9"/>
      <c r="X436"/>
      <c r="Y436"/>
      <c r="Z436"/>
      <c r="AA436" s="8"/>
      <c r="AB436"/>
      <c r="AC436" s="8"/>
      <c r="AD436"/>
      <c r="AE436"/>
      <c r="AF436"/>
      <c r="AG436"/>
      <c r="AH436" s="8"/>
      <c r="AI436" s="8"/>
    </row>
    <row r="437" spans="1:35" s="6" customFormat="1" ht="15" x14ac:dyDescent="0.25">
      <c r="A437" s="18">
        <v>416</v>
      </c>
      <c r="B437" s="17" t="s">
        <v>6</v>
      </c>
      <c r="C437" s="16" t="s">
        <v>235</v>
      </c>
      <c r="D437" s="16" t="s">
        <v>2</v>
      </c>
      <c r="E437" s="16" t="s">
        <v>5</v>
      </c>
      <c r="F437" s="16" t="s">
        <v>87</v>
      </c>
      <c r="G437" s="15">
        <v>44927</v>
      </c>
      <c r="H437" s="15" t="s">
        <v>4</v>
      </c>
      <c r="I437" s="14">
        <v>34800</v>
      </c>
      <c r="J437" s="14">
        <v>0</v>
      </c>
      <c r="K437" s="14">
        <v>0</v>
      </c>
      <c r="L437" s="14">
        <f>+I437*2.87%</f>
        <v>998.76</v>
      </c>
      <c r="M437" s="14">
        <f>I437*7.1%</f>
        <v>2470.7999999999997</v>
      </c>
      <c r="N437" s="14">
        <f>I437*1.15%</f>
        <v>400.2</v>
      </c>
      <c r="O437" s="14">
        <f>+I437*3.04%</f>
        <v>1057.92</v>
      </c>
      <c r="P437" s="14">
        <f>I437*7.09%</f>
        <v>2467.3200000000002</v>
      </c>
      <c r="Q437" s="14">
        <v>0</v>
      </c>
      <c r="R437" s="14">
        <f>L437+M437+N437+O437+P437</f>
        <v>7395</v>
      </c>
      <c r="S437" s="14">
        <v>0</v>
      </c>
      <c r="T437" s="14">
        <f>+L437+O437+Q437+S437+J437+K437</f>
        <v>2056.6800000000003</v>
      </c>
      <c r="U437" s="14">
        <f>+P437+N437+M437</f>
        <v>5338.32</v>
      </c>
      <c r="V437" s="14">
        <f>+I437-T437</f>
        <v>32743.32</v>
      </c>
      <c r="W437" s="9"/>
      <c r="X437"/>
      <c r="Y437"/>
      <c r="Z437"/>
      <c r="AA437" s="8"/>
      <c r="AB437"/>
      <c r="AC437" s="8"/>
      <c r="AD437"/>
      <c r="AE437"/>
      <c r="AF437" s="8"/>
      <c r="AG437"/>
      <c r="AH437" s="8"/>
      <c r="AI437" s="8"/>
    </row>
    <row r="438" spans="1:35" s="6" customFormat="1" ht="15" x14ac:dyDescent="0.25">
      <c r="A438" s="18">
        <v>417</v>
      </c>
      <c r="B438" s="17" t="s">
        <v>6</v>
      </c>
      <c r="C438" s="16" t="s">
        <v>234</v>
      </c>
      <c r="D438" s="16" t="s">
        <v>2</v>
      </c>
      <c r="E438" s="16" t="s">
        <v>5</v>
      </c>
      <c r="F438" s="16" t="s">
        <v>92</v>
      </c>
      <c r="G438" s="15">
        <v>44927</v>
      </c>
      <c r="H438" s="15" t="s">
        <v>4</v>
      </c>
      <c r="I438" s="14">
        <v>34800</v>
      </c>
      <c r="J438" s="14">
        <v>0</v>
      </c>
      <c r="K438" s="14">
        <v>0</v>
      </c>
      <c r="L438" s="14">
        <f>+I438*2.87%</f>
        <v>998.76</v>
      </c>
      <c r="M438" s="14">
        <f>I438*7.1%</f>
        <v>2470.7999999999997</v>
      </c>
      <c r="N438" s="14">
        <f>I438*1.15%</f>
        <v>400.2</v>
      </c>
      <c r="O438" s="14">
        <f>+I438*3.04%</f>
        <v>1057.92</v>
      </c>
      <c r="P438" s="14">
        <f>I438*7.09%</f>
        <v>2467.3200000000002</v>
      </c>
      <c r="Q438" s="14">
        <v>0</v>
      </c>
      <c r="R438" s="14">
        <f>L438+M438+N438+O438+P438</f>
        <v>7395</v>
      </c>
      <c r="S438" s="14">
        <v>0</v>
      </c>
      <c r="T438" s="14">
        <f>+L438+O438+Q438+S438+J438+K438</f>
        <v>2056.6800000000003</v>
      </c>
      <c r="U438" s="14">
        <f>+P438+N438+M438</f>
        <v>5338.32</v>
      </c>
      <c r="V438" s="14">
        <f>+I438-T438</f>
        <v>32743.32</v>
      </c>
      <c r="W438" s="9"/>
      <c r="X438"/>
      <c r="Y438"/>
      <c r="Z438"/>
      <c r="AA438" s="8"/>
      <c r="AB438"/>
      <c r="AC438" s="8"/>
      <c r="AD438"/>
      <c r="AE438"/>
      <c r="AF438" s="8"/>
      <c r="AG438"/>
      <c r="AH438" s="8"/>
      <c r="AI438" s="8"/>
    </row>
    <row r="439" spans="1:35" s="6" customFormat="1" ht="15" x14ac:dyDescent="0.25">
      <c r="A439" s="18">
        <v>418</v>
      </c>
      <c r="B439" s="17" t="s">
        <v>6</v>
      </c>
      <c r="C439" s="16" t="s">
        <v>233</v>
      </c>
      <c r="D439" s="16" t="s">
        <v>2</v>
      </c>
      <c r="E439" s="16" t="s">
        <v>5</v>
      </c>
      <c r="F439" s="16" t="s">
        <v>87</v>
      </c>
      <c r="G439" s="15">
        <v>44927</v>
      </c>
      <c r="H439" s="15" t="s">
        <v>4</v>
      </c>
      <c r="I439" s="14">
        <v>34800</v>
      </c>
      <c r="J439" s="14">
        <v>0</v>
      </c>
      <c r="K439" s="14">
        <v>0</v>
      </c>
      <c r="L439" s="14">
        <f>+I439*2.87%</f>
        <v>998.76</v>
      </c>
      <c r="M439" s="14">
        <f>I439*7.1%</f>
        <v>2470.7999999999997</v>
      </c>
      <c r="N439" s="14">
        <f>I439*1.15%</f>
        <v>400.2</v>
      </c>
      <c r="O439" s="14">
        <f>+I439*3.04%</f>
        <v>1057.92</v>
      </c>
      <c r="P439" s="14">
        <f>I439*7.09%</f>
        <v>2467.3200000000002</v>
      </c>
      <c r="Q439" s="14">
        <v>0</v>
      </c>
      <c r="R439" s="14">
        <f>L439+M439+N439+O439+P439</f>
        <v>7395</v>
      </c>
      <c r="S439" s="14">
        <v>0</v>
      </c>
      <c r="T439" s="14">
        <f>+L439+O439+Q439+S439+J439+K439</f>
        <v>2056.6800000000003</v>
      </c>
      <c r="U439" s="14">
        <f>+P439+N439+M439</f>
        <v>5338.32</v>
      </c>
      <c r="V439" s="14">
        <f>+I439-T439</f>
        <v>32743.32</v>
      </c>
      <c r="W439" s="9"/>
      <c r="X439"/>
      <c r="Y439"/>
      <c r="Z439"/>
      <c r="AA439" s="8"/>
      <c r="AB439"/>
      <c r="AC439" s="8"/>
      <c r="AD439"/>
      <c r="AE439"/>
      <c r="AF439" s="8"/>
      <c r="AG439"/>
      <c r="AH439" s="8"/>
      <c r="AI439" s="8"/>
    </row>
    <row r="440" spans="1:35" s="6" customFormat="1" ht="15" x14ac:dyDescent="0.25">
      <c r="A440" s="18">
        <v>419</v>
      </c>
      <c r="B440" s="17" t="s">
        <v>6</v>
      </c>
      <c r="C440" s="16" t="s">
        <v>232</v>
      </c>
      <c r="D440" s="16" t="s">
        <v>2</v>
      </c>
      <c r="E440" s="16" t="s">
        <v>5</v>
      </c>
      <c r="F440" s="16" t="s">
        <v>87</v>
      </c>
      <c r="G440" s="15">
        <v>44927</v>
      </c>
      <c r="H440" s="15" t="s">
        <v>4</v>
      </c>
      <c r="I440" s="14">
        <v>34800</v>
      </c>
      <c r="J440" s="14">
        <v>0</v>
      </c>
      <c r="K440" s="14">
        <v>0</v>
      </c>
      <c r="L440" s="14">
        <f>+I440*2.87%</f>
        <v>998.76</v>
      </c>
      <c r="M440" s="14">
        <f>I440*7.1%</f>
        <v>2470.7999999999997</v>
      </c>
      <c r="N440" s="14">
        <f>I440*1.15%</f>
        <v>400.2</v>
      </c>
      <c r="O440" s="14">
        <f>+I440*3.04%</f>
        <v>1057.92</v>
      </c>
      <c r="P440" s="14">
        <f>I440*7.09%</f>
        <v>2467.3200000000002</v>
      </c>
      <c r="Q440" s="14">
        <v>0</v>
      </c>
      <c r="R440" s="14">
        <f>L440+M440+N440+O440+P440</f>
        <v>7395</v>
      </c>
      <c r="S440" s="14">
        <v>0</v>
      </c>
      <c r="T440" s="14">
        <f>+L440+O440+Q440+S440+J440+K440</f>
        <v>2056.6800000000003</v>
      </c>
      <c r="U440" s="14">
        <f>+P440+N440+M440</f>
        <v>5338.32</v>
      </c>
      <c r="V440" s="14">
        <f>+I440-T440</f>
        <v>32743.32</v>
      </c>
      <c r="W440" s="9"/>
      <c r="X440"/>
      <c r="Y440"/>
      <c r="Z440"/>
      <c r="AA440" s="8"/>
      <c r="AB440"/>
      <c r="AC440" s="8"/>
      <c r="AD440"/>
      <c r="AE440"/>
      <c r="AF440" s="8"/>
      <c r="AG440"/>
      <c r="AH440" s="8"/>
      <c r="AI440" s="8"/>
    </row>
    <row r="441" spans="1:35" s="6" customFormat="1" ht="15" x14ac:dyDescent="0.25">
      <c r="A441" s="18">
        <v>420</v>
      </c>
      <c r="B441" s="17" t="s">
        <v>6</v>
      </c>
      <c r="C441" s="16" t="s">
        <v>231</v>
      </c>
      <c r="D441" s="16" t="s">
        <v>2</v>
      </c>
      <c r="E441" s="16" t="s">
        <v>5</v>
      </c>
      <c r="F441" s="16" t="s">
        <v>87</v>
      </c>
      <c r="G441" s="15">
        <v>44927</v>
      </c>
      <c r="H441" s="15" t="s">
        <v>4</v>
      </c>
      <c r="I441" s="14">
        <v>34800</v>
      </c>
      <c r="J441" s="14">
        <v>0</v>
      </c>
      <c r="K441" s="14">
        <v>0</v>
      </c>
      <c r="L441" s="14">
        <f>+I441*2.87%</f>
        <v>998.76</v>
      </c>
      <c r="M441" s="14">
        <f>I441*7.1%</f>
        <v>2470.7999999999997</v>
      </c>
      <c r="N441" s="14">
        <f>I441*1.15%</f>
        <v>400.2</v>
      </c>
      <c r="O441" s="14">
        <f>+I441*3.04%</f>
        <v>1057.92</v>
      </c>
      <c r="P441" s="14">
        <f>I441*7.09%</f>
        <v>2467.3200000000002</v>
      </c>
      <c r="Q441" s="14">
        <v>0</v>
      </c>
      <c r="R441" s="14">
        <f>L441+M441+N441+O441+P441</f>
        <v>7395</v>
      </c>
      <c r="S441" s="14">
        <v>0</v>
      </c>
      <c r="T441" s="14">
        <f>+L441+O441+Q441+S441+J441+K441</f>
        <v>2056.6800000000003</v>
      </c>
      <c r="U441" s="14">
        <f>+P441+N441+M441</f>
        <v>5338.32</v>
      </c>
      <c r="V441" s="14">
        <f>+I441-T441</f>
        <v>32743.32</v>
      </c>
      <c r="W441" s="9"/>
      <c r="X441"/>
      <c r="Y441"/>
      <c r="Z441"/>
      <c r="AA441" s="8"/>
      <c r="AB441"/>
      <c r="AC441" s="8"/>
      <c r="AD441"/>
      <c r="AE441"/>
      <c r="AF441" s="8"/>
      <c r="AG441"/>
      <c r="AH441" s="8"/>
      <c r="AI441" s="8"/>
    </row>
    <row r="442" spans="1:35" s="6" customFormat="1" ht="15" x14ac:dyDescent="0.25">
      <c r="A442" s="18">
        <v>421</v>
      </c>
      <c r="B442" s="17" t="s">
        <v>6</v>
      </c>
      <c r="C442" s="16" t="s">
        <v>230</v>
      </c>
      <c r="D442" s="16" t="s">
        <v>2</v>
      </c>
      <c r="E442" s="16" t="s">
        <v>5</v>
      </c>
      <c r="F442" s="16" t="s">
        <v>92</v>
      </c>
      <c r="G442" s="15">
        <v>44927</v>
      </c>
      <c r="H442" s="15" t="s">
        <v>4</v>
      </c>
      <c r="I442" s="14">
        <v>34800</v>
      </c>
      <c r="J442" s="14">
        <v>0</v>
      </c>
      <c r="K442" s="14">
        <v>0</v>
      </c>
      <c r="L442" s="14">
        <f>+I442*2.87%</f>
        <v>998.76</v>
      </c>
      <c r="M442" s="14">
        <f>I442*7.1%</f>
        <v>2470.7999999999997</v>
      </c>
      <c r="N442" s="14">
        <f>I442*1.15%</f>
        <v>400.2</v>
      </c>
      <c r="O442" s="14">
        <f>+I442*3.04%</f>
        <v>1057.92</v>
      </c>
      <c r="P442" s="14">
        <f>I442*7.09%</f>
        <v>2467.3200000000002</v>
      </c>
      <c r="Q442" s="14">
        <v>0</v>
      </c>
      <c r="R442" s="14">
        <f>L442+M442+N442+O442+P442</f>
        <v>7395</v>
      </c>
      <c r="S442" s="14">
        <v>0</v>
      </c>
      <c r="T442" s="14">
        <f>+L442+O442+Q442+S442+J442+K442</f>
        <v>2056.6800000000003</v>
      </c>
      <c r="U442" s="14">
        <f>+P442+N442+M442</f>
        <v>5338.32</v>
      </c>
      <c r="V442" s="14">
        <f>+I442-T442</f>
        <v>32743.32</v>
      </c>
      <c r="W442" s="9"/>
      <c r="X442"/>
      <c r="Y442"/>
      <c r="Z442"/>
      <c r="AA442" s="8"/>
      <c r="AB442"/>
      <c r="AC442" s="8"/>
      <c r="AD442"/>
      <c r="AE442"/>
      <c r="AF442" s="8"/>
      <c r="AG442"/>
      <c r="AH442" s="8"/>
      <c r="AI442" s="8"/>
    </row>
    <row r="443" spans="1:35" s="6" customFormat="1" ht="15" x14ac:dyDescent="0.25">
      <c r="A443" s="18">
        <v>422</v>
      </c>
      <c r="B443" s="17" t="s">
        <v>6</v>
      </c>
      <c r="C443" s="16" t="s">
        <v>229</v>
      </c>
      <c r="D443" s="16" t="s">
        <v>2</v>
      </c>
      <c r="E443" s="16" t="s">
        <v>5</v>
      </c>
      <c r="F443" s="16" t="s">
        <v>87</v>
      </c>
      <c r="G443" s="15">
        <v>44927</v>
      </c>
      <c r="H443" s="15" t="s">
        <v>4</v>
      </c>
      <c r="I443" s="14">
        <v>34800</v>
      </c>
      <c r="J443" s="14">
        <v>0</v>
      </c>
      <c r="K443" s="14">
        <v>0</v>
      </c>
      <c r="L443" s="14">
        <f>+I443*2.87%</f>
        <v>998.76</v>
      </c>
      <c r="M443" s="14">
        <f>I443*7.1%</f>
        <v>2470.7999999999997</v>
      </c>
      <c r="N443" s="14">
        <f>I443*1.15%</f>
        <v>400.2</v>
      </c>
      <c r="O443" s="14">
        <f>+I443*3.04%</f>
        <v>1057.92</v>
      </c>
      <c r="P443" s="14">
        <f>I443*7.09%</f>
        <v>2467.3200000000002</v>
      </c>
      <c r="Q443" s="14">
        <v>0</v>
      </c>
      <c r="R443" s="14">
        <f>L443+M443+N443+O443+P443</f>
        <v>7395</v>
      </c>
      <c r="S443" s="14">
        <v>0</v>
      </c>
      <c r="T443" s="14">
        <f>+L443+O443+Q443+S443+J443+K443</f>
        <v>2056.6800000000003</v>
      </c>
      <c r="U443" s="14">
        <f>+P443+N443+M443</f>
        <v>5338.32</v>
      </c>
      <c r="V443" s="14">
        <f>+I443-T443</f>
        <v>32743.32</v>
      </c>
      <c r="W443" s="9"/>
      <c r="X443"/>
      <c r="Y443"/>
      <c r="Z443"/>
      <c r="AA443" s="8"/>
      <c r="AB443"/>
      <c r="AC443" s="8"/>
      <c r="AD443"/>
      <c r="AE443"/>
      <c r="AF443" s="8"/>
      <c r="AG443"/>
      <c r="AH443" s="8"/>
      <c r="AI443" s="8"/>
    </row>
    <row r="444" spans="1:35" s="6" customFormat="1" ht="15" x14ac:dyDescent="0.25">
      <c r="A444" s="18">
        <v>423</v>
      </c>
      <c r="B444" s="17" t="s">
        <v>6</v>
      </c>
      <c r="C444" s="16" t="s">
        <v>228</v>
      </c>
      <c r="D444" s="16" t="s">
        <v>2</v>
      </c>
      <c r="E444" s="16" t="s">
        <v>5</v>
      </c>
      <c r="F444" s="16" t="s">
        <v>92</v>
      </c>
      <c r="G444" s="15">
        <v>44927</v>
      </c>
      <c r="H444" s="15" t="s">
        <v>4</v>
      </c>
      <c r="I444" s="14">
        <v>34800</v>
      </c>
      <c r="J444" s="14">
        <v>0</v>
      </c>
      <c r="K444" s="14">
        <v>0</v>
      </c>
      <c r="L444" s="14">
        <f>+I444*2.87%</f>
        <v>998.76</v>
      </c>
      <c r="M444" s="14">
        <f>I444*7.1%</f>
        <v>2470.7999999999997</v>
      </c>
      <c r="N444" s="14">
        <f>I444*1.15%</f>
        <v>400.2</v>
      </c>
      <c r="O444" s="14">
        <f>+I444*3.04%</f>
        <v>1057.92</v>
      </c>
      <c r="P444" s="14">
        <f>I444*7.09%</f>
        <v>2467.3200000000002</v>
      </c>
      <c r="Q444" s="14">
        <v>0</v>
      </c>
      <c r="R444" s="14">
        <f>L444+M444+N444+O444+P444</f>
        <v>7395</v>
      </c>
      <c r="S444" s="14">
        <v>0</v>
      </c>
      <c r="T444" s="14">
        <f>+L444+O444+Q444+S444+J444+K444</f>
        <v>2056.6800000000003</v>
      </c>
      <c r="U444" s="14">
        <f>+P444+N444+M444</f>
        <v>5338.32</v>
      </c>
      <c r="V444" s="14">
        <f>+I444-T444</f>
        <v>32743.32</v>
      </c>
      <c r="W444" s="9"/>
      <c r="X444"/>
      <c r="Y444"/>
      <c r="Z444"/>
      <c r="AA444" s="8"/>
      <c r="AB444"/>
      <c r="AC444" s="8"/>
      <c r="AD444"/>
      <c r="AE444"/>
      <c r="AF444" s="8"/>
      <c r="AG444"/>
      <c r="AH444" s="8"/>
      <c r="AI444" s="8"/>
    </row>
    <row r="445" spans="1:35" s="6" customFormat="1" ht="15" x14ac:dyDescent="0.25">
      <c r="A445" s="18">
        <v>424</v>
      </c>
      <c r="B445" s="17" t="s">
        <v>6</v>
      </c>
      <c r="C445" s="16" t="s">
        <v>227</v>
      </c>
      <c r="D445" s="16" t="s">
        <v>2</v>
      </c>
      <c r="E445" s="16" t="s">
        <v>5</v>
      </c>
      <c r="F445" s="16" t="s">
        <v>92</v>
      </c>
      <c r="G445" s="15">
        <v>44927</v>
      </c>
      <c r="H445" s="15" t="s">
        <v>4</v>
      </c>
      <c r="I445" s="14">
        <v>34800</v>
      </c>
      <c r="J445" s="14">
        <v>0</v>
      </c>
      <c r="K445" s="14">
        <v>0</v>
      </c>
      <c r="L445" s="14">
        <f>+I445*2.87%</f>
        <v>998.76</v>
      </c>
      <c r="M445" s="14">
        <f>I445*7.1%</f>
        <v>2470.7999999999997</v>
      </c>
      <c r="N445" s="14">
        <f>I445*1.15%</f>
        <v>400.2</v>
      </c>
      <c r="O445" s="14">
        <f>+I445*3.04%</f>
        <v>1057.92</v>
      </c>
      <c r="P445" s="14">
        <f>I445*7.09%</f>
        <v>2467.3200000000002</v>
      </c>
      <c r="Q445" s="14">
        <v>0</v>
      </c>
      <c r="R445" s="14">
        <f>L445+M445+N445+O445+P445</f>
        <v>7395</v>
      </c>
      <c r="S445" s="14">
        <v>0</v>
      </c>
      <c r="T445" s="14">
        <f>+L445+O445+Q445+S445+J445+K445</f>
        <v>2056.6800000000003</v>
      </c>
      <c r="U445" s="14">
        <f>+P445+N445+M445</f>
        <v>5338.32</v>
      </c>
      <c r="V445" s="14">
        <f>+I445-T445</f>
        <v>32743.32</v>
      </c>
      <c r="W445" s="9"/>
      <c r="X445"/>
      <c r="Y445"/>
      <c r="Z445"/>
      <c r="AA445" s="8"/>
      <c r="AB445"/>
      <c r="AC445" s="8"/>
      <c r="AD445"/>
      <c r="AE445"/>
      <c r="AF445" s="8"/>
      <c r="AG445"/>
      <c r="AH445" s="8"/>
      <c r="AI445" s="8"/>
    </row>
    <row r="446" spans="1:35" s="6" customFormat="1" ht="15" x14ac:dyDescent="0.25">
      <c r="A446" s="18">
        <v>425</v>
      </c>
      <c r="B446" s="17" t="s">
        <v>6</v>
      </c>
      <c r="C446" s="16" t="s">
        <v>226</v>
      </c>
      <c r="D446" s="16" t="s">
        <v>2</v>
      </c>
      <c r="E446" s="16" t="s">
        <v>5</v>
      </c>
      <c r="F446" s="16" t="s">
        <v>92</v>
      </c>
      <c r="G446" s="15">
        <v>44927</v>
      </c>
      <c r="H446" s="15" t="s">
        <v>4</v>
      </c>
      <c r="I446" s="14">
        <v>13920</v>
      </c>
      <c r="J446" s="14">
        <v>0</v>
      </c>
      <c r="K446" s="14">
        <v>0</v>
      </c>
      <c r="L446" s="14">
        <f>+I446*2.87%</f>
        <v>399.50400000000002</v>
      </c>
      <c r="M446" s="14">
        <f>I446*7.1%</f>
        <v>988.31999999999994</v>
      </c>
      <c r="N446" s="14">
        <f>I446*1.15%</f>
        <v>160.07999999999998</v>
      </c>
      <c r="O446" s="14">
        <f>+I446*3.04%</f>
        <v>423.16800000000001</v>
      </c>
      <c r="P446" s="14">
        <f>I446*7.09%</f>
        <v>986.92800000000011</v>
      </c>
      <c r="Q446" s="14">
        <v>0</v>
      </c>
      <c r="R446" s="14">
        <f>L446+M446+N446+O446+P446</f>
        <v>2958</v>
      </c>
      <c r="S446" s="14">
        <v>0</v>
      </c>
      <c r="T446" s="14">
        <f>+L446+O446+Q446+S446+J446+K446</f>
        <v>822.67200000000003</v>
      </c>
      <c r="U446" s="14">
        <f>+P446+N446+M446</f>
        <v>2135.328</v>
      </c>
      <c r="V446" s="14">
        <f>+I446-T446</f>
        <v>13097.328</v>
      </c>
      <c r="W446" s="9"/>
      <c r="X446"/>
      <c r="Y446"/>
      <c r="Z446"/>
      <c r="AA446" s="8"/>
      <c r="AB446"/>
      <c r="AC446" s="8"/>
      <c r="AD446"/>
      <c r="AE446"/>
      <c r="AF446"/>
      <c r="AG446"/>
      <c r="AH446"/>
      <c r="AI446" s="8"/>
    </row>
    <row r="447" spans="1:35" s="6" customFormat="1" ht="15" x14ac:dyDescent="0.25">
      <c r="A447" s="18">
        <v>426</v>
      </c>
      <c r="B447" s="17" t="s">
        <v>6</v>
      </c>
      <c r="C447" s="16" t="s">
        <v>225</v>
      </c>
      <c r="D447" s="16" t="s">
        <v>2</v>
      </c>
      <c r="E447" s="16" t="s">
        <v>5</v>
      </c>
      <c r="F447" s="16" t="s">
        <v>92</v>
      </c>
      <c r="G447" s="15">
        <v>44927</v>
      </c>
      <c r="H447" s="15" t="s">
        <v>4</v>
      </c>
      <c r="I447" s="14">
        <v>20880</v>
      </c>
      <c r="J447" s="14">
        <v>0</v>
      </c>
      <c r="K447" s="14">
        <v>0</v>
      </c>
      <c r="L447" s="14">
        <f>+I447*2.87%</f>
        <v>599.25599999999997</v>
      </c>
      <c r="M447" s="14">
        <f>I447*7.1%</f>
        <v>1482.4799999999998</v>
      </c>
      <c r="N447" s="14">
        <f>I447*1.15%</f>
        <v>240.12</v>
      </c>
      <c r="O447" s="14">
        <f>+I447*3.04%</f>
        <v>634.75199999999995</v>
      </c>
      <c r="P447" s="14">
        <f>I447*7.09%</f>
        <v>1480.3920000000001</v>
      </c>
      <c r="Q447" s="14">
        <v>0</v>
      </c>
      <c r="R447" s="14">
        <f>L447+M447+N447+O447+P447</f>
        <v>4437</v>
      </c>
      <c r="S447" s="14">
        <v>0</v>
      </c>
      <c r="T447" s="14">
        <f>+L447+O447+Q447+S447+J447+K447</f>
        <v>1234.0079999999998</v>
      </c>
      <c r="U447" s="14">
        <f>+P447+N447+M447</f>
        <v>3202.9920000000002</v>
      </c>
      <c r="V447" s="14">
        <f>+I447-T447</f>
        <v>19645.991999999998</v>
      </c>
      <c r="W447" s="9"/>
      <c r="X447"/>
      <c r="Y447"/>
      <c r="Z447"/>
      <c r="AA447" s="8"/>
      <c r="AB447"/>
      <c r="AC447" s="8"/>
      <c r="AD447"/>
      <c r="AE447"/>
      <c r="AF447"/>
      <c r="AG447"/>
      <c r="AH447" s="8"/>
      <c r="AI447" s="8"/>
    </row>
    <row r="448" spans="1:35" s="6" customFormat="1" ht="15" x14ac:dyDescent="0.25">
      <c r="A448" s="18">
        <v>427</v>
      </c>
      <c r="B448" s="17" t="s">
        <v>6</v>
      </c>
      <c r="C448" s="16" t="s">
        <v>224</v>
      </c>
      <c r="D448" s="16" t="s">
        <v>2</v>
      </c>
      <c r="E448" s="16" t="s">
        <v>5</v>
      </c>
      <c r="F448" s="16" t="s">
        <v>87</v>
      </c>
      <c r="G448" s="15">
        <v>44927</v>
      </c>
      <c r="H448" s="15" t="s">
        <v>4</v>
      </c>
      <c r="I448" s="14">
        <v>23200</v>
      </c>
      <c r="J448" s="14">
        <v>0</v>
      </c>
      <c r="K448" s="14">
        <v>0</v>
      </c>
      <c r="L448" s="14">
        <f>+I448*2.87%</f>
        <v>665.84</v>
      </c>
      <c r="M448" s="14">
        <f>I448*7.1%</f>
        <v>1647.1999999999998</v>
      </c>
      <c r="N448" s="14">
        <f>I448*1.15%</f>
        <v>266.8</v>
      </c>
      <c r="O448" s="14">
        <f>+I448*3.04%</f>
        <v>705.28</v>
      </c>
      <c r="P448" s="14">
        <f>I448*7.09%</f>
        <v>1644.88</v>
      </c>
      <c r="Q448" s="14">
        <v>0</v>
      </c>
      <c r="R448" s="14">
        <f>L448+M448+N448+O448+P448</f>
        <v>4930</v>
      </c>
      <c r="S448" s="14">
        <v>0</v>
      </c>
      <c r="T448" s="14">
        <f>+L448+O448+Q448+S448+J448+K448</f>
        <v>1371.12</v>
      </c>
      <c r="U448" s="14">
        <f>+P448+N448+M448</f>
        <v>3558.88</v>
      </c>
      <c r="V448" s="14">
        <f>+I448-T448</f>
        <v>21828.880000000001</v>
      </c>
      <c r="W448" s="9"/>
      <c r="X448"/>
      <c r="Y448"/>
      <c r="Z448"/>
      <c r="AA448" s="8"/>
      <c r="AB448"/>
      <c r="AC448" s="8"/>
      <c r="AD448"/>
      <c r="AE448"/>
      <c r="AF448"/>
      <c r="AG448"/>
      <c r="AH448" s="8"/>
      <c r="AI448" s="8"/>
    </row>
    <row r="449" spans="1:35" s="6" customFormat="1" ht="15" x14ac:dyDescent="0.25">
      <c r="A449" s="18">
        <v>428</v>
      </c>
      <c r="B449" s="17" t="s">
        <v>6</v>
      </c>
      <c r="C449" s="16" t="s">
        <v>223</v>
      </c>
      <c r="D449" s="16" t="s">
        <v>2</v>
      </c>
      <c r="E449" s="16" t="s">
        <v>5</v>
      </c>
      <c r="F449" s="16" t="s">
        <v>92</v>
      </c>
      <c r="G449" s="15">
        <v>44927</v>
      </c>
      <c r="H449" s="15" t="s">
        <v>4</v>
      </c>
      <c r="I449" s="14">
        <v>34800</v>
      </c>
      <c r="J449" s="14">
        <v>0</v>
      </c>
      <c r="K449" s="14">
        <v>0</v>
      </c>
      <c r="L449" s="14">
        <f>+I449*2.87%</f>
        <v>998.76</v>
      </c>
      <c r="M449" s="14">
        <f>I449*7.1%</f>
        <v>2470.7999999999997</v>
      </c>
      <c r="N449" s="14">
        <f>I449*1.15%</f>
        <v>400.2</v>
      </c>
      <c r="O449" s="14">
        <f>+I449*3.04%</f>
        <v>1057.92</v>
      </c>
      <c r="P449" s="14">
        <f>I449*7.09%</f>
        <v>2467.3200000000002</v>
      </c>
      <c r="Q449" s="14">
        <v>0</v>
      </c>
      <c r="R449" s="14">
        <f>L449+M449+N449+O449+P449</f>
        <v>7395</v>
      </c>
      <c r="S449" s="14">
        <v>0</v>
      </c>
      <c r="T449" s="14">
        <f>+L449+O449+Q449+S449+J449+K449</f>
        <v>2056.6800000000003</v>
      </c>
      <c r="U449" s="14">
        <f>+P449+N449+M449</f>
        <v>5338.32</v>
      </c>
      <c r="V449" s="14">
        <f>+I449-T449</f>
        <v>32743.32</v>
      </c>
      <c r="W449" s="9"/>
      <c r="X449"/>
      <c r="Y449"/>
      <c r="Z449"/>
      <c r="AA449" s="8"/>
      <c r="AB449"/>
      <c r="AC449" s="8"/>
      <c r="AD449"/>
      <c r="AE449"/>
      <c r="AF449" s="8"/>
      <c r="AG449"/>
      <c r="AH449" s="8"/>
      <c r="AI449" s="8"/>
    </row>
    <row r="450" spans="1:35" s="6" customFormat="1" ht="15" x14ac:dyDescent="0.25">
      <c r="A450" s="18">
        <v>429</v>
      </c>
      <c r="B450" s="17" t="s">
        <v>6</v>
      </c>
      <c r="C450" s="16" t="s">
        <v>222</v>
      </c>
      <c r="D450" s="16" t="s">
        <v>2</v>
      </c>
      <c r="E450" s="16" t="s">
        <v>5</v>
      </c>
      <c r="F450" s="16" t="s">
        <v>87</v>
      </c>
      <c r="G450" s="15">
        <v>44927</v>
      </c>
      <c r="H450" s="15" t="s">
        <v>4</v>
      </c>
      <c r="I450" s="14">
        <v>22680</v>
      </c>
      <c r="J450" s="14">
        <v>0</v>
      </c>
      <c r="K450" s="14">
        <v>0</v>
      </c>
      <c r="L450" s="14">
        <f>+I450*2.87%</f>
        <v>650.91599999999994</v>
      </c>
      <c r="M450" s="14">
        <f>I450*7.1%</f>
        <v>1610.2799999999997</v>
      </c>
      <c r="N450" s="14">
        <f>I450*1.15%</f>
        <v>260.82</v>
      </c>
      <c r="O450" s="14">
        <f>+I450*3.04%</f>
        <v>689.47199999999998</v>
      </c>
      <c r="P450" s="14">
        <f>I450*7.09%</f>
        <v>1608.0120000000002</v>
      </c>
      <c r="Q450" s="14">
        <v>0</v>
      </c>
      <c r="R450" s="14">
        <f>L450+M450+N450+O450+P450</f>
        <v>4819.5</v>
      </c>
      <c r="S450" s="14">
        <v>0</v>
      </c>
      <c r="T450" s="14">
        <f>+L450+O450+Q450+S450+J450+K450</f>
        <v>1340.3879999999999</v>
      </c>
      <c r="U450" s="14">
        <f>+P450+N450+M450</f>
        <v>3479.1120000000001</v>
      </c>
      <c r="V450" s="14">
        <f>+I450-T450</f>
        <v>21339.612000000001</v>
      </c>
      <c r="W450" s="9"/>
      <c r="X450"/>
      <c r="Y450"/>
      <c r="Z450"/>
      <c r="AA450" s="8"/>
      <c r="AB450"/>
      <c r="AC450" s="8"/>
      <c r="AD450"/>
      <c r="AE450"/>
      <c r="AF450"/>
      <c r="AG450"/>
      <c r="AH450" s="8"/>
      <c r="AI450" s="8"/>
    </row>
    <row r="451" spans="1:35" s="6" customFormat="1" ht="15" x14ac:dyDescent="0.25">
      <c r="A451" s="18">
        <v>430</v>
      </c>
      <c r="B451" s="17" t="s">
        <v>6</v>
      </c>
      <c r="C451" s="16" t="s">
        <v>221</v>
      </c>
      <c r="D451" s="16" t="s">
        <v>2</v>
      </c>
      <c r="E451" s="16" t="s">
        <v>5</v>
      </c>
      <c r="F451" s="16" t="s">
        <v>87</v>
      </c>
      <c r="G451" s="15">
        <v>44927</v>
      </c>
      <c r="H451" s="15" t="s">
        <v>4</v>
      </c>
      <c r="I451" s="14">
        <v>26400</v>
      </c>
      <c r="J451" s="14">
        <v>0</v>
      </c>
      <c r="K451" s="14">
        <v>0</v>
      </c>
      <c r="L451" s="14">
        <f>+I451*2.87%</f>
        <v>757.68</v>
      </c>
      <c r="M451" s="14">
        <f>I451*7.1%</f>
        <v>1874.3999999999999</v>
      </c>
      <c r="N451" s="14">
        <f>I451*1.15%</f>
        <v>303.60000000000002</v>
      </c>
      <c r="O451" s="14">
        <f>+I451*3.04%</f>
        <v>802.56</v>
      </c>
      <c r="P451" s="14">
        <f>I451*7.09%</f>
        <v>1871.7600000000002</v>
      </c>
      <c r="Q451" s="14">
        <v>0</v>
      </c>
      <c r="R451" s="14">
        <f>L451+M451+N451+O451+P451</f>
        <v>5610</v>
      </c>
      <c r="S451" s="14">
        <v>0</v>
      </c>
      <c r="T451" s="14">
        <f>+L451+O451+Q451+S451+J451+K451</f>
        <v>1560.2399999999998</v>
      </c>
      <c r="U451" s="14">
        <f>+P451+N451+M451</f>
        <v>4049.76</v>
      </c>
      <c r="V451" s="14">
        <f>+I451-T451</f>
        <v>24839.760000000002</v>
      </c>
      <c r="W451" s="9"/>
      <c r="X451"/>
      <c r="Y451"/>
      <c r="Z451"/>
      <c r="AA451" s="8"/>
      <c r="AB451"/>
      <c r="AC451" s="8"/>
      <c r="AD451"/>
      <c r="AE451"/>
      <c r="AF451"/>
      <c r="AG451"/>
      <c r="AH451" s="8"/>
      <c r="AI451" s="8"/>
    </row>
    <row r="452" spans="1:35" s="6" customFormat="1" ht="15" x14ac:dyDescent="0.25">
      <c r="A452" s="18">
        <v>431</v>
      </c>
      <c r="B452" s="17" t="s">
        <v>6</v>
      </c>
      <c r="C452" s="16" t="s">
        <v>220</v>
      </c>
      <c r="D452" s="16" t="s">
        <v>2</v>
      </c>
      <c r="E452" s="16" t="s">
        <v>5</v>
      </c>
      <c r="F452" s="16" t="s">
        <v>92</v>
      </c>
      <c r="G452" s="15">
        <v>44927</v>
      </c>
      <c r="H452" s="15" t="s">
        <v>4</v>
      </c>
      <c r="I452" s="14">
        <v>34800</v>
      </c>
      <c r="J452" s="14">
        <v>0</v>
      </c>
      <c r="K452" s="14">
        <v>0</v>
      </c>
      <c r="L452" s="14">
        <f>+I452*2.87%</f>
        <v>998.76</v>
      </c>
      <c r="M452" s="14">
        <f>I452*7.1%</f>
        <v>2470.7999999999997</v>
      </c>
      <c r="N452" s="14">
        <f>I452*1.15%</f>
        <v>400.2</v>
      </c>
      <c r="O452" s="14">
        <f>+I452*3.04%</f>
        <v>1057.92</v>
      </c>
      <c r="P452" s="14">
        <f>I452*7.09%</f>
        <v>2467.3200000000002</v>
      </c>
      <c r="Q452" s="14">
        <v>0</v>
      </c>
      <c r="R452" s="14">
        <f>L452+M452+N452+O452+P452</f>
        <v>7395</v>
      </c>
      <c r="S452" s="14">
        <v>0</v>
      </c>
      <c r="T452" s="14">
        <f>+L452+O452+Q452+S452+J452+K452</f>
        <v>2056.6800000000003</v>
      </c>
      <c r="U452" s="14">
        <f>+P452+N452+M452</f>
        <v>5338.32</v>
      </c>
      <c r="V452" s="14">
        <f>+I452-T452</f>
        <v>32743.32</v>
      </c>
      <c r="W452" s="9"/>
      <c r="X452"/>
      <c r="Y452"/>
      <c r="Z452"/>
      <c r="AA452" s="8"/>
      <c r="AB452"/>
      <c r="AC452" s="8"/>
      <c r="AD452"/>
      <c r="AE452"/>
      <c r="AF452" s="8"/>
      <c r="AG452"/>
      <c r="AH452" s="8"/>
      <c r="AI452" s="8"/>
    </row>
    <row r="453" spans="1:35" s="6" customFormat="1" ht="15" x14ac:dyDescent="0.25">
      <c r="A453" s="18">
        <v>432</v>
      </c>
      <c r="B453" s="17" t="s">
        <v>6</v>
      </c>
      <c r="C453" s="16" t="s">
        <v>219</v>
      </c>
      <c r="D453" s="16" t="s">
        <v>2</v>
      </c>
      <c r="E453" s="16" t="s">
        <v>5</v>
      </c>
      <c r="F453" s="16" t="s">
        <v>92</v>
      </c>
      <c r="G453" s="15">
        <v>44927</v>
      </c>
      <c r="H453" s="15" t="s">
        <v>4</v>
      </c>
      <c r="I453" s="14">
        <v>34800</v>
      </c>
      <c r="J453" s="14">
        <v>0</v>
      </c>
      <c r="K453" s="14">
        <v>0</v>
      </c>
      <c r="L453" s="14">
        <f>+I453*2.87%</f>
        <v>998.76</v>
      </c>
      <c r="M453" s="14">
        <f>I453*7.1%</f>
        <v>2470.7999999999997</v>
      </c>
      <c r="N453" s="14">
        <f>I453*1.15%</f>
        <v>400.2</v>
      </c>
      <c r="O453" s="14">
        <f>+I453*3.04%</f>
        <v>1057.92</v>
      </c>
      <c r="P453" s="14">
        <f>I453*7.09%</f>
        <v>2467.3200000000002</v>
      </c>
      <c r="Q453" s="14">
        <v>0</v>
      </c>
      <c r="R453" s="14">
        <f>L453+M453+N453+O453+P453</f>
        <v>7395</v>
      </c>
      <c r="S453" s="14">
        <v>0</v>
      </c>
      <c r="T453" s="14">
        <f>+L453+O453+Q453+S453+J453+K453</f>
        <v>2056.6800000000003</v>
      </c>
      <c r="U453" s="14">
        <f>+P453+N453+M453</f>
        <v>5338.32</v>
      </c>
      <c r="V453" s="14">
        <f>+I453-T453</f>
        <v>32743.32</v>
      </c>
      <c r="W453" s="9"/>
      <c r="X453"/>
      <c r="Y453"/>
      <c r="Z453"/>
      <c r="AA453" s="8"/>
      <c r="AB453"/>
      <c r="AC453" s="8"/>
      <c r="AD453"/>
      <c r="AE453"/>
      <c r="AF453" s="8"/>
      <c r="AG453"/>
      <c r="AH453" s="8"/>
      <c r="AI453" s="8"/>
    </row>
    <row r="454" spans="1:35" s="6" customFormat="1" ht="15" x14ac:dyDescent="0.25">
      <c r="A454" s="18">
        <v>433</v>
      </c>
      <c r="B454" s="17" t="s">
        <v>6</v>
      </c>
      <c r="C454" s="16" t="s">
        <v>218</v>
      </c>
      <c r="D454" s="16" t="s">
        <v>2</v>
      </c>
      <c r="E454" s="16" t="s">
        <v>5</v>
      </c>
      <c r="F454" s="16" t="s">
        <v>87</v>
      </c>
      <c r="G454" s="15">
        <v>44927</v>
      </c>
      <c r="H454" s="15" t="s">
        <v>4</v>
      </c>
      <c r="I454" s="14">
        <v>24000</v>
      </c>
      <c r="J454" s="14">
        <v>0</v>
      </c>
      <c r="K454" s="14">
        <v>0</v>
      </c>
      <c r="L454" s="14">
        <f>+I454*2.87%</f>
        <v>688.8</v>
      </c>
      <c r="M454" s="14">
        <f>I454*7.1%</f>
        <v>1703.9999999999998</v>
      </c>
      <c r="N454" s="14">
        <f>I454*1.15%</f>
        <v>276</v>
      </c>
      <c r="O454" s="14">
        <f>+I454*3.04%</f>
        <v>729.6</v>
      </c>
      <c r="P454" s="14">
        <f>I454*7.09%</f>
        <v>1701.6000000000001</v>
      </c>
      <c r="Q454" s="14">
        <v>0</v>
      </c>
      <c r="R454" s="14">
        <f>L454+M454+N454+O454+P454</f>
        <v>5100</v>
      </c>
      <c r="S454" s="14">
        <v>0</v>
      </c>
      <c r="T454" s="14">
        <f>+L454+O454+Q454+S454+J454+K454</f>
        <v>1418.4</v>
      </c>
      <c r="U454" s="14">
        <f>+P454+N454+M454</f>
        <v>3681.6</v>
      </c>
      <c r="V454" s="14">
        <f>+I454-T454</f>
        <v>22581.599999999999</v>
      </c>
      <c r="W454" s="9"/>
      <c r="X454"/>
      <c r="Y454"/>
      <c r="Z454"/>
      <c r="AA454" s="8"/>
      <c r="AB454"/>
      <c r="AC454" s="8"/>
      <c r="AD454"/>
      <c r="AE454"/>
      <c r="AF454"/>
      <c r="AG454"/>
      <c r="AH454" s="8"/>
      <c r="AI454" s="8"/>
    </row>
    <row r="455" spans="1:35" s="6" customFormat="1" ht="15" x14ac:dyDescent="0.25">
      <c r="A455" s="18">
        <v>434</v>
      </c>
      <c r="B455" s="17" t="s">
        <v>6</v>
      </c>
      <c r="C455" s="16" t="s">
        <v>217</v>
      </c>
      <c r="D455" s="16" t="s">
        <v>2</v>
      </c>
      <c r="E455" s="16" t="s">
        <v>5</v>
      </c>
      <c r="F455" s="16" t="s">
        <v>87</v>
      </c>
      <c r="G455" s="15">
        <v>44927</v>
      </c>
      <c r="H455" s="15" t="s">
        <v>4</v>
      </c>
      <c r="I455" s="14">
        <v>35200</v>
      </c>
      <c r="J455" s="14">
        <v>0</v>
      </c>
      <c r="K455" s="14">
        <v>0</v>
      </c>
      <c r="L455" s="14">
        <f>+I455*2.87%</f>
        <v>1010.24</v>
      </c>
      <c r="M455" s="14">
        <f>I455*7.1%</f>
        <v>2499.1999999999998</v>
      </c>
      <c r="N455" s="14">
        <f>I455*1.15%</f>
        <v>404.8</v>
      </c>
      <c r="O455" s="14">
        <f>+I455*3.04%</f>
        <v>1070.08</v>
      </c>
      <c r="P455" s="14">
        <f>I455*7.09%</f>
        <v>2495.6800000000003</v>
      </c>
      <c r="Q455" s="14">
        <v>0</v>
      </c>
      <c r="R455" s="14">
        <f>L455+M455+N455+O455+P455</f>
        <v>7480</v>
      </c>
      <c r="S455" s="14">
        <v>0</v>
      </c>
      <c r="T455" s="14">
        <f>+L455+O455+Q455+S455+J455+K455</f>
        <v>2080.3199999999997</v>
      </c>
      <c r="U455" s="14">
        <f>+P455+N455+M455</f>
        <v>5399.68</v>
      </c>
      <c r="V455" s="14">
        <f>+I455-T455</f>
        <v>33119.68</v>
      </c>
      <c r="W455" s="9"/>
      <c r="X455"/>
      <c r="Y455"/>
      <c r="Z455"/>
      <c r="AA455" s="8"/>
      <c r="AB455"/>
      <c r="AC455" s="8"/>
      <c r="AD455" s="8"/>
      <c r="AE455"/>
      <c r="AF455" s="8"/>
      <c r="AG455"/>
      <c r="AH455" s="8"/>
      <c r="AI455" s="8"/>
    </row>
    <row r="456" spans="1:35" s="6" customFormat="1" ht="15" x14ac:dyDescent="0.25">
      <c r="A456" s="18">
        <v>435</v>
      </c>
      <c r="B456" s="17" t="s">
        <v>6</v>
      </c>
      <c r="C456" s="16" t="s">
        <v>216</v>
      </c>
      <c r="D456" s="16" t="s">
        <v>2</v>
      </c>
      <c r="E456" s="16" t="s">
        <v>5</v>
      </c>
      <c r="F456" s="16" t="s">
        <v>87</v>
      </c>
      <c r="G456" s="15">
        <v>44927</v>
      </c>
      <c r="H456" s="15" t="s">
        <v>4</v>
      </c>
      <c r="I456" s="14">
        <v>24000</v>
      </c>
      <c r="J456" s="14">
        <v>0</v>
      </c>
      <c r="K456" s="14">
        <v>0</v>
      </c>
      <c r="L456" s="14">
        <f>+I456*2.87%</f>
        <v>688.8</v>
      </c>
      <c r="M456" s="14">
        <f>I456*7.1%</f>
        <v>1703.9999999999998</v>
      </c>
      <c r="N456" s="14">
        <f>I456*1.15%</f>
        <v>276</v>
      </c>
      <c r="O456" s="14">
        <f>+I456*3.04%</f>
        <v>729.6</v>
      </c>
      <c r="P456" s="14">
        <f>I456*7.09%</f>
        <v>1701.6000000000001</v>
      </c>
      <c r="Q456" s="14">
        <v>0</v>
      </c>
      <c r="R456" s="14">
        <f>L456+M456+N456+O456+P456</f>
        <v>5100</v>
      </c>
      <c r="S456" s="14">
        <v>0</v>
      </c>
      <c r="T456" s="14">
        <f>+L456+O456+Q456+S456+J456+K456</f>
        <v>1418.4</v>
      </c>
      <c r="U456" s="14">
        <f>+P456+N456+M456</f>
        <v>3681.6</v>
      </c>
      <c r="V456" s="14">
        <f>+I456-T456</f>
        <v>22581.599999999999</v>
      </c>
      <c r="W456" s="9"/>
      <c r="X456"/>
      <c r="Y456"/>
      <c r="Z456"/>
      <c r="AA456" s="8"/>
      <c r="AB456"/>
      <c r="AC456" s="8"/>
      <c r="AD456"/>
      <c r="AE456"/>
      <c r="AF456"/>
      <c r="AG456"/>
      <c r="AH456" s="8"/>
      <c r="AI456" s="8"/>
    </row>
    <row r="457" spans="1:35" s="6" customFormat="1" ht="15" x14ac:dyDescent="0.25">
      <c r="A457" s="18">
        <v>436</v>
      </c>
      <c r="B457" s="17" t="s">
        <v>6</v>
      </c>
      <c r="C457" s="16" t="s">
        <v>215</v>
      </c>
      <c r="D457" s="16" t="s">
        <v>2</v>
      </c>
      <c r="E457" s="16" t="s">
        <v>5</v>
      </c>
      <c r="F457" s="16" t="s">
        <v>92</v>
      </c>
      <c r="G457" s="15">
        <v>44927</v>
      </c>
      <c r="H457" s="15" t="s">
        <v>4</v>
      </c>
      <c r="I457" s="14">
        <v>24000</v>
      </c>
      <c r="J457" s="14">
        <v>0</v>
      </c>
      <c r="K457" s="14">
        <v>0</v>
      </c>
      <c r="L457" s="14">
        <f>+I457*2.87%</f>
        <v>688.8</v>
      </c>
      <c r="M457" s="14">
        <f>I457*7.1%</f>
        <v>1703.9999999999998</v>
      </c>
      <c r="N457" s="14">
        <f>I457*1.15%</f>
        <v>276</v>
      </c>
      <c r="O457" s="14">
        <f>+I457*3.04%</f>
        <v>729.6</v>
      </c>
      <c r="P457" s="14">
        <f>I457*7.09%</f>
        <v>1701.6000000000001</v>
      </c>
      <c r="Q457" s="14">
        <v>0</v>
      </c>
      <c r="R457" s="14">
        <f>L457+M457+N457+O457+P457</f>
        <v>5100</v>
      </c>
      <c r="S457" s="14">
        <v>0</v>
      </c>
      <c r="T457" s="14">
        <f>+L457+O457+Q457+S457+J457+K457</f>
        <v>1418.4</v>
      </c>
      <c r="U457" s="14">
        <f>+P457+N457+M457</f>
        <v>3681.6</v>
      </c>
      <c r="V457" s="14">
        <f>+I457-T457</f>
        <v>22581.599999999999</v>
      </c>
      <c r="W457" s="9"/>
      <c r="X457"/>
      <c r="Y457"/>
      <c r="Z457"/>
      <c r="AA457" s="8"/>
      <c r="AB457"/>
      <c r="AC457" s="8"/>
      <c r="AD457"/>
      <c r="AE457"/>
      <c r="AF457"/>
      <c r="AG457"/>
      <c r="AH457" s="8"/>
      <c r="AI457" s="8"/>
    </row>
    <row r="458" spans="1:35" s="6" customFormat="1" ht="15" x14ac:dyDescent="0.25">
      <c r="A458" s="18">
        <v>437</v>
      </c>
      <c r="B458" s="17" t="s">
        <v>6</v>
      </c>
      <c r="C458" s="16" t="s">
        <v>214</v>
      </c>
      <c r="D458" s="16" t="s">
        <v>2</v>
      </c>
      <c r="E458" s="16" t="s">
        <v>5</v>
      </c>
      <c r="F458" s="16" t="s">
        <v>92</v>
      </c>
      <c r="G458" s="15">
        <v>44927</v>
      </c>
      <c r="H458" s="15" t="s">
        <v>4</v>
      </c>
      <c r="I458" s="14">
        <v>24000</v>
      </c>
      <c r="J458" s="14">
        <v>0</v>
      </c>
      <c r="K458" s="14">
        <v>0</v>
      </c>
      <c r="L458" s="14">
        <f>+I458*2.87%</f>
        <v>688.8</v>
      </c>
      <c r="M458" s="14">
        <f>I458*7.1%</f>
        <v>1703.9999999999998</v>
      </c>
      <c r="N458" s="14">
        <f>I458*1.15%</f>
        <v>276</v>
      </c>
      <c r="O458" s="14">
        <f>+I458*3.04%</f>
        <v>729.6</v>
      </c>
      <c r="P458" s="14">
        <f>I458*7.09%</f>
        <v>1701.6000000000001</v>
      </c>
      <c r="Q458" s="14">
        <v>0</v>
      </c>
      <c r="R458" s="14">
        <f>L458+M458+N458+O458+P458</f>
        <v>5100</v>
      </c>
      <c r="S458" s="14">
        <v>0</v>
      </c>
      <c r="T458" s="14">
        <f>+L458+O458+Q458+S458+J458+K458</f>
        <v>1418.4</v>
      </c>
      <c r="U458" s="14">
        <f>+P458+N458+M458</f>
        <v>3681.6</v>
      </c>
      <c r="V458" s="14">
        <f>+I458-T458</f>
        <v>22581.599999999999</v>
      </c>
      <c r="W458" s="9"/>
      <c r="X458"/>
      <c r="Y458"/>
      <c r="Z458"/>
      <c r="AA458" s="8"/>
      <c r="AB458"/>
      <c r="AC458" s="8"/>
      <c r="AD458"/>
      <c r="AE458"/>
      <c r="AF458"/>
      <c r="AG458"/>
      <c r="AH458" s="8"/>
      <c r="AI458" s="8"/>
    </row>
    <row r="459" spans="1:35" s="6" customFormat="1" ht="15" x14ac:dyDescent="0.25">
      <c r="A459" s="18">
        <v>438</v>
      </c>
      <c r="B459" s="17" t="s">
        <v>6</v>
      </c>
      <c r="C459" s="16" t="s">
        <v>213</v>
      </c>
      <c r="D459" s="16" t="s">
        <v>2</v>
      </c>
      <c r="E459" s="16" t="s">
        <v>5</v>
      </c>
      <c r="F459" s="16" t="s">
        <v>87</v>
      </c>
      <c r="G459" s="15">
        <v>44927</v>
      </c>
      <c r="H459" s="15" t="s">
        <v>4</v>
      </c>
      <c r="I459" s="14">
        <v>24000</v>
      </c>
      <c r="J459" s="14">
        <v>0</v>
      </c>
      <c r="K459" s="14">
        <v>0</v>
      </c>
      <c r="L459" s="14">
        <f>+I459*2.87%</f>
        <v>688.8</v>
      </c>
      <c r="M459" s="14">
        <f>I459*7.1%</f>
        <v>1703.9999999999998</v>
      </c>
      <c r="N459" s="14">
        <f>I459*1.15%</f>
        <v>276</v>
      </c>
      <c r="O459" s="14">
        <f>+I459*3.04%</f>
        <v>729.6</v>
      </c>
      <c r="P459" s="14">
        <f>I459*7.09%</f>
        <v>1701.6000000000001</v>
      </c>
      <c r="Q459" s="14">
        <v>0</v>
      </c>
      <c r="R459" s="14">
        <f>L459+M459+N459+O459+P459</f>
        <v>5100</v>
      </c>
      <c r="S459" s="14">
        <v>0</v>
      </c>
      <c r="T459" s="14">
        <f>+L459+O459+Q459+S459+J459+K459</f>
        <v>1418.4</v>
      </c>
      <c r="U459" s="14">
        <f>+P459+N459+M459</f>
        <v>3681.6</v>
      </c>
      <c r="V459" s="14">
        <f>+I459-T459</f>
        <v>22581.599999999999</v>
      </c>
      <c r="W459" s="9"/>
      <c r="X459"/>
      <c r="Y459"/>
      <c r="Z459"/>
      <c r="AA459" s="8"/>
      <c r="AB459"/>
      <c r="AC459" s="8"/>
      <c r="AD459"/>
      <c r="AE459"/>
      <c r="AF459"/>
      <c r="AG459"/>
      <c r="AH459" s="8"/>
      <c r="AI459" s="8"/>
    </row>
    <row r="460" spans="1:35" s="6" customFormat="1" ht="15" x14ac:dyDescent="0.25">
      <c r="A460" s="18">
        <v>439</v>
      </c>
      <c r="B460" s="17" t="s">
        <v>6</v>
      </c>
      <c r="C460" s="16" t="s">
        <v>212</v>
      </c>
      <c r="D460" s="16" t="s">
        <v>2</v>
      </c>
      <c r="E460" s="16" t="s">
        <v>5</v>
      </c>
      <c r="F460" s="16" t="s">
        <v>87</v>
      </c>
      <c r="G460" s="15">
        <v>44927</v>
      </c>
      <c r="H460" s="15" t="s">
        <v>4</v>
      </c>
      <c r="I460" s="14">
        <v>24000</v>
      </c>
      <c r="J460" s="14">
        <v>0</v>
      </c>
      <c r="K460" s="14">
        <v>0</v>
      </c>
      <c r="L460" s="14">
        <f>+I460*2.87%</f>
        <v>688.8</v>
      </c>
      <c r="M460" s="14">
        <f>I460*7.1%</f>
        <v>1703.9999999999998</v>
      </c>
      <c r="N460" s="14">
        <f>I460*1.15%</f>
        <v>276</v>
      </c>
      <c r="O460" s="14">
        <f>+I460*3.04%</f>
        <v>729.6</v>
      </c>
      <c r="P460" s="14">
        <f>I460*7.09%</f>
        <v>1701.6000000000001</v>
      </c>
      <c r="Q460" s="14">
        <v>0</v>
      </c>
      <c r="R460" s="14">
        <f>L460+M460+N460+O460+P460</f>
        <v>5100</v>
      </c>
      <c r="S460" s="14">
        <v>0</v>
      </c>
      <c r="T460" s="14">
        <f>+L460+O460+Q460+S460+J460+K460</f>
        <v>1418.4</v>
      </c>
      <c r="U460" s="14">
        <f>+P460+N460+M460</f>
        <v>3681.6</v>
      </c>
      <c r="V460" s="14">
        <f>+I460-T460</f>
        <v>22581.599999999999</v>
      </c>
      <c r="W460" s="9"/>
      <c r="X460"/>
      <c r="Y460"/>
      <c r="Z460"/>
      <c r="AA460" s="8"/>
      <c r="AB460"/>
      <c r="AC460" s="8"/>
      <c r="AD460"/>
      <c r="AE460"/>
      <c r="AF460"/>
      <c r="AG460"/>
      <c r="AH460" s="8"/>
      <c r="AI460" s="8"/>
    </row>
    <row r="461" spans="1:35" s="6" customFormat="1" ht="15" x14ac:dyDescent="0.25">
      <c r="A461" s="18">
        <v>440</v>
      </c>
      <c r="B461" s="17" t="s">
        <v>6</v>
      </c>
      <c r="C461" s="16" t="s">
        <v>211</v>
      </c>
      <c r="D461" s="16" t="s">
        <v>2</v>
      </c>
      <c r="E461" s="16" t="s">
        <v>5</v>
      </c>
      <c r="F461" s="16" t="s">
        <v>92</v>
      </c>
      <c r="G461" s="15">
        <v>44927</v>
      </c>
      <c r="H461" s="15" t="s">
        <v>4</v>
      </c>
      <c r="I461" s="14">
        <v>35200</v>
      </c>
      <c r="J461" s="14">
        <v>0</v>
      </c>
      <c r="K461" s="14">
        <v>0</v>
      </c>
      <c r="L461" s="14">
        <f>+I461*2.87%</f>
        <v>1010.24</v>
      </c>
      <c r="M461" s="14">
        <f>I461*7.1%</f>
        <v>2499.1999999999998</v>
      </c>
      <c r="N461" s="14">
        <f>I461*1.15%</f>
        <v>404.8</v>
      </c>
      <c r="O461" s="14">
        <f>+I461*3.04%</f>
        <v>1070.08</v>
      </c>
      <c r="P461" s="14">
        <f>I461*7.09%</f>
        <v>2495.6800000000003</v>
      </c>
      <c r="Q461" s="14">
        <v>0</v>
      </c>
      <c r="R461" s="14">
        <f>L461+M461+N461+O461+P461</f>
        <v>7480</v>
      </c>
      <c r="S461" s="14">
        <v>0</v>
      </c>
      <c r="T461" s="14">
        <f>+L461+O461+Q461+S461+J461+K461</f>
        <v>2080.3199999999997</v>
      </c>
      <c r="U461" s="14">
        <f>+P461+N461+M461</f>
        <v>5399.68</v>
      </c>
      <c r="V461" s="14">
        <f>+I461-T461</f>
        <v>33119.68</v>
      </c>
      <c r="W461" s="9"/>
      <c r="X461"/>
      <c r="Y461"/>
      <c r="Z461"/>
      <c r="AA461" s="8"/>
      <c r="AB461"/>
      <c r="AC461" s="8"/>
      <c r="AD461" s="8"/>
      <c r="AE461"/>
      <c r="AF461" s="8"/>
      <c r="AG461"/>
      <c r="AH461" s="8"/>
      <c r="AI461" s="8"/>
    </row>
    <row r="462" spans="1:35" s="6" customFormat="1" ht="15" x14ac:dyDescent="0.25">
      <c r="A462" s="18">
        <v>441</v>
      </c>
      <c r="B462" s="17" t="s">
        <v>6</v>
      </c>
      <c r="C462" s="16" t="s">
        <v>210</v>
      </c>
      <c r="D462" s="16" t="s">
        <v>2</v>
      </c>
      <c r="E462" s="16" t="s">
        <v>5</v>
      </c>
      <c r="F462" s="16" t="s">
        <v>87</v>
      </c>
      <c r="G462" s="15">
        <v>44927</v>
      </c>
      <c r="H462" s="15" t="s">
        <v>4</v>
      </c>
      <c r="I462" s="14">
        <v>30160</v>
      </c>
      <c r="J462" s="14">
        <v>0</v>
      </c>
      <c r="K462" s="14">
        <v>0</v>
      </c>
      <c r="L462" s="14">
        <f>+I462*2.87%</f>
        <v>865.59199999999998</v>
      </c>
      <c r="M462" s="14">
        <f>I462*7.1%</f>
        <v>2141.3599999999997</v>
      </c>
      <c r="N462" s="14">
        <f>I462*1.15%</f>
        <v>346.84</v>
      </c>
      <c r="O462" s="14">
        <f>+I462*3.04%</f>
        <v>916.86400000000003</v>
      </c>
      <c r="P462" s="14">
        <f>I462*7.09%</f>
        <v>2138.3440000000001</v>
      </c>
      <c r="Q462" s="14">
        <v>0</v>
      </c>
      <c r="R462" s="14">
        <f>L462+M462+N462+O462+P462</f>
        <v>6409</v>
      </c>
      <c r="S462" s="14">
        <v>0</v>
      </c>
      <c r="T462" s="14">
        <f>+L462+O462+Q462+S462+J462+K462</f>
        <v>1782.4560000000001</v>
      </c>
      <c r="U462" s="14">
        <f>+P462+N462+M462</f>
        <v>4626.5439999999999</v>
      </c>
      <c r="V462" s="14">
        <f>+I462-T462</f>
        <v>28377.544000000002</v>
      </c>
      <c r="W462" s="9"/>
      <c r="X462"/>
      <c r="Y462"/>
      <c r="Z462"/>
      <c r="AA462" s="8"/>
      <c r="AB462"/>
      <c r="AC462" s="8"/>
      <c r="AD462"/>
      <c r="AE462"/>
      <c r="AF462"/>
      <c r="AG462"/>
      <c r="AH462" s="8"/>
      <c r="AI462" s="8"/>
    </row>
    <row r="463" spans="1:35" s="6" customFormat="1" ht="15" x14ac:dyDescent="0.25">
      <c r="A463" s="18">
        <v>442</v>
      </c>
      <c r="B463" s="17" t="s">
        <v>6</v>
      </c>
      <c r="C463" s="16" t="s">
        <v>209</v>
      </c>
      <c r="D463" s="16" t="s">
        <v>2</v>
      </c>
      <c r="E463" s="16" t="s">
        <v>5</v>
      </c>
      <c r="F463" s="16" t="s">
        <v>92</v>
      </c>
      <c r="G463" s="15">
        <v>44927</v>
      </c>
      <c r="H463" s="15" t="s">
        <v>4</v>
      </c>
      <c r="I463" s="14">
        <v>27840</v>
      </c>
      <c r="J463" s="14">
        <v>0</v>
      </c>
      <c r="K463" s="14">
        <v>0</v>
      </c>
      <c r="L463" s="14">
        <f>+I463*2.87%</f>
        <v>799.00800000000004</v>
      </c>
      <c r="M463" s="14">
        <f>I463*7.1%</f>
        <v>1976.6399999999999</v>
      </c>
      <c r="N463" s="14">
        <f>I463*1.15%</f>
        <v>320.15999999999997</v>
      </c>
      <c r="O463" s="14">
        <f>+I463*3.04%</f>
        <v>846.33600000000001</v>
      </c>
      <c r="P463" s="14">
        <f>I463*7.09%</f>
        <v>1973.8560000000002</v>
      </c>
      <c r="Q463" s="14">
        <v>0</v>
      </c>
      <c r="R463" s="14">
        <f>L463+M463+N463+O463+P463</f>
        <v>5916</v>
      </c>
      <c r="S463" s="14">
        <v>0</v>
      </c>
      <c r="T463" s="14">
        <f>+L463+O463+Q463+S463+J463+K463</f>
        <v>1645.3440000000001</v>
      </c>
      <c r="U463" s="14">
        <f>+P463+N463+M463</f>
        <v>4270.6559999999999</v>
      </c>
      <c r="V463" s="14">
        <f>+I463-T463</f>
        <v>26194.655999999999</v>
      </c>
      <c r="W463" s="9"/>
      <c r="X463"/>
      <c r="Y463"/>
      <c r="Z463"/>
      <c r="AA463" s="8"/>
      <c r="AB463"/>
      <c r="AC463" s="8"/>
      <c r="AD463"/>
      <c r="AE463"/>
      <c r="AF463"/>
      <c r="AG463"/>
      <c r="AH463" s="8"/>
      <c r="AI463" s="8"/>
    </row>
    <row r="464" spans="1:35" s="6" customFormat="1" ht="15" x14ac:dyDescent="0.25">
      <c r="A464" s="18">
        <v>443</v>
      </c>
      <c r="B464" s="17" t="s">
        <v>6</v>
      </c>
      <c r="C464" s="16" t="s">
        <v>208</v>
      </c>
      <c r="D464" s="16" t="s">
        <v>2</v>
      </c>
      <c r="E464" s="16" t="s">
        <v>5</v>
      </c>
      <c r="F464" s="16" t="s">
        <v>87</v>
      </c>
      <c r="G464" s="15">
        <v>44927</v>
      </c>
      <c r="H464" s="15" t="s">
        <v>4</v>
      </c>
      <c r="I464" s="14">
        <v>40320</v>
      </c>
      <c r="J464" s="14">
        <v>487.81</v>
      </c>
      <c r="K464" s="14">
        <v>0</v>
      </c>
      <c r="L464" s="14">
        <f>+I464*2.87%</f>
        <v>1157.184</v>
      </c>
      <c r="M464" s="14">
        <f>I464*7.1%</f>
        <v>2862.72</v>
      </c>
      <c r="N464" s="14">
        <f>I464*1.15%</f>
        <v>463.68</v>
      </c>
      <c r="O464" s="14">
        <f>+I464*3.04%</f>
        <v>1225.7280000000001</v>
      </c>
      <c r="P464" s="14">
        <f>I464*7.09%</f>
        <v>2858.6880000000001</v>
      </c>
      <c r="Q464" s="14">
        <v>0</v>
      </c>
      <c r="R464" s="14">
        <f>L464+M464+N464+O464+P464</f>
        <v>8568</v>
      </c>
      <c r="S464" s="14">
        <v>0</v>
      </c>
      <c r="T464" s="14">
        <f>+L464+O464+Q464+S464+J464+K464</f>
        <v>2870.7220000000002</v>
      </c>
      <c r="U464" s="14">
        <f>+P464+N464+M464</f>
        <v>6185.0879999999997</v>
      </c>
      <c r="V464" s="14">
        <f>+I464-T464</f>
        <v>37449.277999999998</v>
      </c>
      <c r="W464" s="9"/>
      <c r="X464"/>
      <c r="Y464"/>
      <c r="Z464"/>
      <c r="AA464" s="8"/>
      <c r="AB464"/>
      <c r="AC464" s="8"/>
      <c r="AD464" s="8"/>
      <c r="AE464"/>
      <c r="AF464" s="8"/>
      <c r="AG464"/>
      <c r="AH464" s="8"/>
      <c r="AI464" s="8"/>
    </row>
    <row r="465" spans="1:35" s="6" customFormat="1" ht="15" x14ac:dyDescent="0.25">
      <c r="A465" s="18">
        <v>444</v>
      </c>
      <c r="B465" s="17" t="s">
        <v>6</v>
      </c>
      <c r="C465" s="16" t="s">
        <v>207</v>
      </c>
      <c r="D465" s="16" t="s">
        <v>2</v>
      </c>
      <c r="E465" s="16" t="s">
        <v>5</v>
      </c>
      <c r="F465" s="16" t="s">
        <v>87</v>
      </c>
      <c r="G465" s="15">
        <v>44927</v>
      </c>
      <c r="H465" s="15" t="s">
        <v>4</v>
      </c>
      <c r="I465" s="14">
        <v>44080</v>
      </c>
      <c r="J465" s="14">
        <v>1018.48</v>
      </c>
      <c r="K465" s="14">
        <v>0</v>
      </c>
      <c r="L465" s="14">
        <f>+I465*2.87%</f>
        <v>1265.096</v>
      </c>
      <c r="M465" s="14">
        <f>I465*7.1%</f>
        <v>3129.68</v>
      </c>
      <c r="N465" s="14">
        <f>I465*1.15%</f>
        <v>506.92</v>
      </c>
      <c r="O465" s="14">
        <f>+I465*3.04%</f>
        <v>1340.0319999999999</v>
      </c>
      <c r="P465" s="14">
        <f>I465*7.09%</f>
        <v>3125.2720000000004</v>
      </c>
      <c r="Q465" s="14">
        <v>0</v>
      </c>
      <c r="R465" s="14">
        <f>L465+M465+N465+O465+P465</f>
        <v>9367</v>
      </c>
      <c r="S465" s="14">
        <v>0</v>
      </c>
      <c r="T465" s="14">
        <f>+L465+O465+Q465+S465+J465+K465</f>
        <v>3623.6079999999997</v>
      </c>
      <c r="U465" s="14">
        <f>+P465+N465+M465</f>
        <v>6761.8720000000003</v>
      </c>
      <c r="V465" s="14">
        <f>+I465-T465</f>
        <v>40456.392</v>
      </c>
      <c r="W465" s="9"/>
      <c r="X465"/>
      <c r="Y465"/>
      <c r="Z465"/>
      <c r="AA465" s="8"/>
      <c r="AB465"/>
      <c r="AC465" s="8"/>
      <c r="AD465" s="8"/>
      <c r="AE465" s="8"/>
      <c r="AF465" s="8"/>
      <c r="AG465"/>
      <c r="AH465" s="8"/>
      <c r="AI465" s="8"/>
    </row>
    <row r="466" spans="1:35" s="6" customFormat="1" ht="15" x14ac:dyDescent="0.25">
      <c r="A466" s="18">
        <v>445</v>
      </c>
      <c r="B466" s="17" t="s">
        <v>6</v>
      </c>
      <c r="C466" s="16" t="s">
        <v>206</v>
      </c>
      <c r="D466" s="16" t="s">
        <v>2</v>
      </c>
      <c r="E466" s="16" t="s">
        <v>5</v>
      </c>
      <c r="F466" s="16" t="s">
        <v>92</v>
      </c>
      <c r="G466" s="15">
        <v>44927</v>
      </c>
      <c r="H466" s="15" t="s">
        <v>4</v>
      </c>
      <c r="I466" s="14">
        <v>32760</v>
      </c>
      <c r="J466" s="14">
        <v>0</v>
      </c>
      <c r="K466" s="14">
        <v>0</v>
      </c>
      <c r="L466" s="14">
        <f>+I466*2.87%</f>
        <v>940.21199999999999</v>
      </c>
      <c r="M466" s="14">
        <f>I466*7.1%</f>
        <v>2325.9599999999996</v>
      </c>
      <c r="N466" s="14">
        <f>I466*1.15%</f>
        <v>376.74</v>
      </c>
      <c r="O466" s="14">
        <f>+I466*3.04%</f>
        <v>995.904</v>
      </c>
      <c r="P466" s="14">
        <f>I466*7.09%</f>
        <v>2322.6840000000002</v>
      </c>
      <c r="Q466" s="14">
        <v>0</v>
      </c>
      <c r="R466" s="14">
        <f>L466+M466+N466+O466+P466</f>
        <v>6961.4999999999991</v>
      </c>
      <c r="S466" s="14">
        <v>0</v>
      </c>
      <c r="T466" s="14">
        <f>+L466+O466+Q466+S466+J466+K466</f>
        <v>1936.116</v>
      </c>
      <c r="U466" s="14">
        <f>+P466+N466+M466</f>
        <v>5025.384</v>
      </c>
      <c r="V466" s="14">
        <f>+I466-T466</f>
        <v>30823.883999999998</v>
      </c>
      <c r="W466" s="9"/>
      <c r="X466"/>
      <c r="Y466"/>
      <c r="Z466"/>
      <c r="AA466" s="8"/>
      <c r="AB466"/>
      <c r="AC466" s="8"/>
      <c r="AD466"/>
      <c r="AE466"/>
      <c r="AF466"/>
      <c r="AG466"/>
      <c r="AH466" s="8"/>
      <c r="AI466" s="8"/>
    </row>
    <row r="467" spans="1:35" s="6" customFormat="1" ht="15" x14ac:dyDescent="0.25">
      <c r="A467" s="18">
        <v>446</v>
      </c>
      <c r="B467" s="17" t="s">
        <v>6</v>
      </c>
      <c r="C467" s="16" t="s">
        <v>205</v>
      </c>
      <c r="D467" s="16" t="s">
        <v>2</v>
      </c>
      <c r="E467" s="16" t="s">
        <v>5</v>
      </c>
      <c r="F467" s="16" t="s">
        <v>92</v>
      </c>
      <c r="G467" s="15">
        <v>44927</v>
      </c>
      <c r="H467" s="15" t="s">
        <v>4</v>
      </c>
      <c r="I467" s="14">
        <v>30160</v>
      </c>
      <c r="J467" s="14">
        <v>0</v>
      </c>
      <c r="K467" s="14">
        <v>0</v>
      </c>
      <c r="L467" s="14">
        <f>+I467*2.87%</f>
        <v>865.59199999999998</v>
      </c>
      <c r="M467" s="14">
        <f>I467*7.1%</f>
        <v>2141.3599999999997</v>
      </c>
      <c r="N467" s="14">
        <f>I467*1.15%</f>
        <v>346.84</v>
      </c>
      <c r="O467" s="14">
        <f>+I467*3.04%</f>
        <v>916.86400000000003</v>
      </c>
      <c r="P467" s="14">
        <f>I467*7.09%</f>
        <v>2138.3440000000001</v>
      </c>
      <c r="Q467" s="14">
        <v>0</v>
      </c>
      <c r="R467" s="14">
        <f>L467+M467+N467+O467+P467</f>
        <v>6409</v>
      </c>
      <c r="S467" s="14">
        <v>0</v>
      </c>
      <c r="T467" s="14">
        <f>+L467+O467+Q467+S467+J467+K467</f>
        <v>1782.4560000000001</v>
      </c>
      <c r="U467" s="14">
        <f>+P467+N467+M467</f>
        <v>4626.5439999999999</v>
      </c>
      <c r="V467" s="14">
        <f>+I467-T467</f>
        <v>28377.544000000002</v>
      </c>
      <c r="W467" s="9"/>
      <c r="X467"/>
      <c r="Y467"/>
      <c r="Z467"/>
      <c r="AA467" s="8"/>
      <c r="AB467"/>
      <c r="AC467" s="8"/>
      <c r="AD467"/>
      <c r="AE467"/>
      <c r="AF467"/>
      <c r="AG467"/>
      <c r="AH467" s="8"/>
      <c r="AI467" s="8"/>
    </row>
    <row r="468" spans="1:35" s="6" customFormat="1" ht="15" x14ac:dyDescent="0.25">
      <c r="A468" s="18">
        <v>447</v>
      </c>
      <c r="B468" s="17" t="s">
        <v>6</v>
      </c>
      <c r="C468" s="16" t="s">
        <v>204</v>
      </c>
      <c r="D468" s="16" t="s">
        <v>2</v>
      </c>
      <c r="E468" s="16" t="s">
        <v>5</v>
      </c>
      <c r="F468" s="16" t="s">
        <v>92</v>
      </c>
      <c r="G468" s="15">
        <v>44927</v>
      </c>
      <c r="H468" s="15" t="s">
        <v>4</v>
      </c>
      <c r="I468" s="14">
        <v>24000</v>
      </c>
      <c r="J468" s="14">
        <v>0</v>
      </c>
      <c r="K468" s="14">
        <v>0</v>
      </c>
      <c r="L468" s="14">
        <f>+I468*2.87%</f>
        <v>688.8</v>
      </c>
      <c r="M468" s="14">
        <f>I468*7.1%</f>
        <v>1703.9999999999998</v>
      </c>
      <c r="N468" s="14">
        <f>I468*1.15%</f>
        <v>276</v>
      </c>
      <c r="O468" s="14">
        <f>+I468*3.04%</f>
        <v>729.6</v>
      </c>
      <c r="P468" s="14">
        <f>I468*7.09%</f>
        <v>1701.6000000000001</v>
      </c>
      <c r="Q468" s="14">
        <v>0</v>
      </c>
      <c r="R468" s="14">
        <f>L468+M468+N468+O468+P468</f>
        <v>5100</v>
      </c>
      <c r="S468" s="14">
        <v>0</v>
      </c>
      <c r="T468" s="14">
        <f>+L468+O468+Q468+S468+J468+K468</f>
        <v>1418.4</v>
      </c>
      <c r="U468" s="14">
        <f>+P468+N468+M468</f>
        <v>3681.6</v>
      </c>
      <c r="V468" s="14">
        <f>+I468-T468</f>
        <v>22581.599999999999</v>
      </c>
      <c r="W468" s="9"/>
      <c r="X468"/>
      <c r="Y468"/>
      <c r="Z468"/>
      <c r="AA468" s="8"/>
      <c r="AB468"/>
      <c r="AC468" s="8"/>
      <c r="AD468"/>
      <c r="AE468"/>
      <c r="AF468"/>
      <c r="AG468"/>
      <c r="AH468" s="8"/>
      <c r="AI468" s="8"/>
    </row>
    <row r="469" spans="1:35" s="6" customFormat="1" ht="15" customHeight="1" x14ac:dyDescent="0.2">
      <c r="A469" s="25"/>
      <c r="B469" s="26" t="s">
        <v>203</v>
      </c>
      <c r="C469" s="25"/>
      <c r="D469" s="25"/>
      <c r="E469" s="25"/>
      <c r="F469" s="25"/>
      <c r="G469" s="24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9"/>
    </row>
    <row r="470" spans="1:35" s="6" customFormat="1" ht="15" x14ac:dyDescent="0.25">
      <c r="A470" s="18">
        <v>448</v>
      </c>
      <c r="B470" s="17" t="s">
        <v>93</v>
      </c>
      <c r="C470" s="16" t="s">
        <v>201</v>
      </c>
      <c r="D470" s="16" t="s">
        <v>202</v>
      </c>
      <c r="E470" s="16" t="s">
        <v>5</v>
      </c>
      <c r="F470" s="16" t="s">
        <v>87</v>
      </c>
      <c r="G470" s="15">
        <v>44835</v>
      </c>
      <c r="H470" s="15">
        <v>45016</v>
      </c>
      <c r="I470" s="14">
        <v>115000</v>
      </c>
      <c r="J470" s="14">
        <v>15255.63</v>
      </c>
      <c r="K470" s="14">
        <v>0</v>
      </c>
      <c r="L470" s="14">
        <f>+I470*2.87%</f>
        <v>3300.5</v>
      </c>
      <c r="M470" s="14">
        <f>I470*7.1%</f>
        <v>8164.9999999999991</v>
      </c>
      <c r="N470" s="14">
        <f>I470*1.15%</f>
        <v>1322.5</v>
      </c>
      <c r="O470" s="14">
        <f>+I470*3.04%</f>
        <v>3496</v>
      </c>
      <c r="P470" s="14">
        <f>I470*7.09%</f>
        <v>8153.5000000000009</v>
      </c>
      <c r="Q470" s="14">
        <v>1512.45</v>
      </c>
      <c r="R470" s="14">
        <f>L470+M470+N470+O470+P470</f>
        <v>24437.5</v>
      </c>
      <c r="S470" s="14">
        <v>0</v>
      </c>
      <c r="T470" s="14">
        <f>+L470+O470+Q470+S470+J470+K470</f>
        <v>23564.58</v>
      </c>
      <c r="U470" s="14">
        <f>+P470+N470+M470</f>
        <v>17641</v>
      </c>
      <c r="V470" s="14">
        <f>+I470-T470</f>
        <v>91435.42</v>
      </c>
      <c r="W470" s="9"/>
      <c r="X470"/>
      <c r="Y470"/>
      <c r="Z470"/>
      <c r="AA470" s="8"/>
      <c r="AB470"/>
      <c r="AC470" s="8"/>
      <c r="AD470" s="8"/>
      <c r="AE470" s="8"/>
      <c r="AF470" s="8"/>
      <c r="AG470" s="8"/>
      <c r="AH470" s="8"/>
      <c r="AI470" s="8"/>
    </row>
    <row r="471" spans="1:35" s="6" customFormat="1" ht="15" x14ac:dyDescent="0.25">
      <c r="A471" s="18">
        <v>449</v>
      </c>
      <c r="B471" s="27" t="s">
        <v>200</v>
      </c>
      <c r="C471" s="16" t="s">
        <v>198</v>
      </c>
      <c r="D471" s="21" t="s">
        <v>199</v>
      </c>
      <c r="E471" s="21" t="s">
        <v>5</v>
      </c>
      <c r="F471" s="21" t="s">
        <v>92</v>
      </c>
      <c r="G471" s="20">
        <v>44805</v>
      </c>
      <c r="H471" s="20">
        <v>44985</v>
      </c>
      <c r="I471" s="19">
        <v>45000</v>
      </c>
      <c r="J471" s="19">
        <v>1148.33</v>
      </c>
      <c r="K471" s="14">
        <v>0</v>
      </c>
      <c r="L471" s="19">
        <f>+I471*2.87%</f>
        <v>1291.5</v>
      </c>
      <c r="M471" s="19">
        <f>I471*7.1%</f>
        <v>3194.9999999999995</v>
      </c>
      <c r="N471" s="19">
        <f>I471*1.15%</f>
        <v>517.5</v>
      </c>
      <c r="O471" s="19">
        <f>+I471*3.04%</f>
        <v>1368</v>
      </c>
      <c r="P471" s="19">
        <f>I471*7.09%</f>
        <v>3190.5</v>
      </c>
      <c r="Q471" s="14">
        <v>0</v>
      </c>
      <c r="R471" s="14">
        <f>L471+M471+N471+O471+P471</f>
        <v>9562.5</v>
      </c>
      <c r="S471" s="14">
        <v>0</v>
      </c>
      <c r="T471" s="19">
        <f>+L471+O471+Q471+S471+J471+K471</f>
        <v>3807.83</v>
      </c>
      <c r="U471" s="19">
        <f>+P471+N471+M471</f>
        <v>6903</v>
      </c>
      <c r="V471" s="19">
        <f>+I471-T471</f>
        <v>41192.17</v>
      </c>
      <c r="W471" s="9"/>
      <c r="X471"/>
      <c r="Y471"/>
      <c r="Z471"/>
      <c r="AA471" s="8"/>
      <c r="AB471"/>
      <c r="AC471" s="8"/>
      <c r="AD471" s="8"/>
      <c r="AE471" s="8"/>
      <c r="AF471" s="8"/>
      <c r="AG471"/>
      <c r="AH471" s="8"/>
      <c r="AI471" s="8"/>
    </row>
    <row r="472" spans="1:35" s="6" customFormat="1" ht="15" x14ac:dyDescent="0.25">
      <c r="A472" s="18">
        <v>450</v>
      </c>
      <c r="B472" s="17" t="s">
        <v>197</v>
      </c>
      <c r="C472" s="16" t="s">
        <v>195</v>
      </c>
      <c r="D472" s="16" t="s">
        <v>196</v>
      </c>
      <c r="E472" s="16" t="s">
        <v>5</v>
      </c>
      <c r="F472" s="16" t="s">
        <v>87</v>
      </c>
      <c r="G472" s="15">
        <v>44927</v>
      </c>
      <c r="H472" s="15">
        <v>45107</v>
      </c>
      <c r="I472" s="14">
        <v>75000</v>
      </c>
      <c r="J472" s="14">
        <v>6309.38</v>
      </c>
      <c r="K472" s="14">
        <v>0</v>
      </c>
      <c r="L472" s="14">
        <f>+I472*2.87%</f>
        <v>2152.5</v>
      </c>
      <c r="M472" s="14">
        <f>I472*7.1%</f>
        <v>5324.9999999999991</v>
      </c>
      <c r="N472" s="14">
        <f>I472*1.15%</f>
        <v>862.5</v>
      </c>
      <c r="O472" s="14">
        <f>+I472*3.04%</f>
        <v>2280</v>
      </c>
      <c r="P472" s="14">
        <f>I472*7.09%</f>
        <v>5317.5</v>
      </c>
      <c r="Q472" s="14">
        <v>0</v>
      </c>
      <c r="R472" s="14">
        <f>L472+M472+N472+O472+P472</f>
        <v>15937.5</v>
      </c>
      <c r="S472" s="14">
        <v>0</v>
      </c>
      <c r="T472" s="14">
        <f>+L472+O472+Q472+S472+J472+K472</f>
        <v>10741.880000000001</v>
      </c>
      <c r="U472" s="14">
        <f>+P472+N472+M472</f>
        <v>11505</v>
      </c>
      <c r="V472" s="14">
        <f>+I472-T472</f>
        <v>64258.119999999995</v>
      </c>
      <c r="W472" s="9"/>
      <c r="X472"/>
      <c r="Y472"/>
      <c r="Z472"/>
      <c r="AA472" s="8"/>
      <c r="AB472"/>
      <c r="AC472" s="8"/>
      <c r="AD472" s="8"/>
      <c r="AE472" s="8"/>
      <c r="AF472" s="8"/>
      <c r="AG472"/>
      <c r="AH472" s="8"/>
      <c r="AI472" s="8"/>
    </row>
    <row r="473" spans="1:35" s="6" customFormat="1" ht="15" x14ac:dyDescent="0.25">
      <c r="A473" s="18">
        <v>451</v>
      </c>
      <c r="B473" s="17" t="s">
        <v>6</v>
      </c>
      <c r="C473" s="16" t="s">
        <v>194</v>
      </c>
      <c r="D473" s="16" t="s">
        <v>2</v>
      </c>
      <c r="E473" s="16" t="s">
        <v>5</v>
      </c>
      <c r="F473" s="16" t="s">
        <v>87</v>
      </c>
      <c r="G473" s="15">
        <v>44927</v>
      </c>
      <c r="H473" s="15" t="s">
        <v>4</v>
      </c>
      <c r="I473" s="14">
        <v>43200</v>
      </c>
      <c r="J473" s="14">
        <v>894.28</v>
      </c>
      <c r="K473" s="14">
        <v>0</v>
      </c>
      <c r="L473" s="14">
        <f>+I473*2.87%</f>
        <v>1239.8399999999999</v>
      </c>
      <c r="M473" s="14">
        <f>I473*7.1%</f>
        <v>3067.2</v>
      </c>
      <c r="N473" s="14">
        <f>I473*1.15%</f>
        <v>496.8</v>
      </c>
      <c r="O473" s="14">
        <f>+I473*3.04%</f>
        <v>1313.28</v>
      </c>
      <c r="P473" s="14">
        <f>I473*7.09%</f>
        <v>3062.88</v>
      </c>
      <c r="Q473" s="14">
        <v>0</v>
      </c>
      <c r="R473" s="14">
        <f>L473+M473+N473+O473+P473</f>
        <v>9180</v>
      </c>
      <c r="S473" s="14">
        <v>0</v>
      </c>
      <c r="T473" s="14">
        <f>+L473+O473+Q473+S473+J473+K473</f>
        <v>3447.3999999999996</v>
      </c>
      <c r="U473" s="14">
        <f>+P473+N473+M473</f>
        <v>6626.88</v>
      </c>
      <c r="V473" s="14">
        <f>+I473-T473</f>
        <v>39752.6</v>
      </c>
      <c r="W473" s="9"/>
      <c r="X473"/>
      <c r="Y473"/>
      <c r="Z473"/>
      <c r="AA473" s="8"/>
      <c r="AB473"/>
      <c r="AC473" s="8"/>
      <c r="AD473" s="8"/>
      <c r="AE473"/>
      <c r="AF473" s="8"/>
      <c r="AG473"/>
      <c r="AH473" s="8"/>
      <c r="AI473" s="8"/>
    </row>
    <row r="474" spans="1:35" s="6" customFormat="1" ht="15" x14ac:dyDescent="0.25">
      <c r="A474" s="18">
        <v>452</v>
      </c>
      <c r="B474" s="17" t="s">
        <v>6</v>
      </c>
      <c r="C474" s="16" t="s">
        <v>193</v>
      </c>
      <c r="D474" s="16" t="s">
        <v>2</v>
      </c>
      <c r="E474" s="16" t="s">
        <v>5</v>
      </c>
      <c r="F474" s="16" t="s">
        <v>87</v>
      </c>
      <c r="G474" s="15">
        <v>44927</v>
      </c>
      <c r="H474" s="15" t="s">
        <v>4</v>
      </c>
      <c r="I474" s="14">
        <v>43200</v>
      </c>
      <c r="J474" s="14">
        <v>894.28</v>
      </c>
      <c r="K474" s="14">
        <v>0</v>
      </c>
      <c r="L474" s="14">
        <f>+I474*2.87%</f>
        <v>1239.8399999999999</v>
      </c>
      <c r="M474" s="14">
        <f>I474*7.1%</f>
        <v>3067.2</v>
      </c>
      <c r="N474" s="14">
        <f>I474*1.15%</f>
        <v>496.8</v>
      </c>
      <c r="O474" s="14">
        <f>+I474*3.04%</f>
        <v>1313.28</v>
      </c>
      <c r="P474" s="14">
        <f>I474*7.09%</f>
        <v>3062.88</v>
      </c>
      <c r="Q474" s="14">
        <v>0</v>
      </c>
      <c r="R474" s="14">
        <f>L474+M474+N474+O474+P474</f>
        <v>9180</v>
      </c>
      <c r="S474" s="14">
        <v>0</v>
      </c>
      <c r="T474" s="14">
        <f>+L474+O474+Q474+S474+J474+K474</f>
        <v>3447.3999999999996</v>
      </c>
      <c r="U474" s="14">
        <f>+P474+N474+M474</f>
        <v>6626.88</v>
      </c>
      <c r="V474" s="14">
        <f>+I474-T474</f>
        <v>39752.6</v>
      </c>
      <c r="W474" s="9"/>
      <c r="X474"/>
      <c r="Y474"/>
      <c r="Z474"/>
      <c r="AA474" s="8"/>
      <c r="AB474"/>
      <c r="AC474" s="8"/>
      <c r="AD474" s="8"/>
      <c r="AE474"/>
      <c r="AF474" s="8"/>
      <c r="AG474"/>
      <c r="AH474" s="8"/>
      <c r="AI474" s="8"/>
    </row>
    <row r="475" spans="1:35" s="6" customFormat="1" ht="15" x14ac:dyDescent="0.25">
      <c r="A475" s="18">
        <v>453</v>
      </c>
      <c r="B475" s="17" t="s">
        <v>6</v>
      </c>
      <c r="C475" s="16" t="s">
        <v>192</v>
      </c>
      <c r="D475" s="16" t="s">
        <v>2</v>
      </c>
      <c r="E475" s="16" t="s">
        <v>5</v>
      </c>
      <c r="F475" s="16" t="s">
        <v>87</v>
      </c>
      <c r="G475" s="15">
        <v>44927</v>
      </c>
      <c r="H475" s="15" t="s">
        <v>4</v>
      </c>
      <c r="I475" s="14">
        <v>20880</v>
      </c>
      <c r="J475" s="14">
        <v>0</v>
      </c>
      <c r="K475" s="14">
        <v>0</v>
      </c>
      <c r="L475" s="14">
        <f>+I475*2.87%</f>
        <v>599.25599999999997</v>
      </c>
      <c r="M475" s="14">
        <f>I475*7.1%</f>
        <v>1482.4799999999998</v>
      </c>
      <c r="N475" s="14">
        <f>I475*1.15%</f>
        <v>240.12</v>
      </c>
      <c r="O475" s="14">
        <f>+I475*3.04%</f>
        <v>634.75199999999995</v>
      </c>
      <c r="P475" s="14">
        <f>I475*7.09%</f>
        <v>1480.3920000000001</v>
      </c>
      <c r="Q475" s="14">
        <v>0</v>
      </c>
      <c r="R475" s="14">
        <f>L475+M475+N475+O475+P475</f>
        <v>4437</v>
      </c>
      <c r="S475" s="14">
        <v>0</v>
      </c>
      <c r="T475" s="14">
        <f>+L475+O475+Q475+S475+J475+K475</f>
        <v>1234.0079999999998</v>
      </c>
      <c r="U475" s="14">
        <f>+P475+N475+M475</f>
        <v>3202.9920000000002</v>
      </c>
      <c r="V475" s="14">
        <f>+I475-T475</f>
        <v>19645.991999999998</v>
      </c>
      <c r="W475" s="9"/>
      <c r="X475"/>
      <c r="Y475"/>
      <c r="Z475"/>
      <c r="AA475" s="8"/>
      <c r="AB475"/>
      <c r="AC475" s="8"/>
      <c r="AD475"/>
      <c r="AE475"/>
      <c r="AF475"/>
      <c r="AG475"/>
      <c r="AH475" s="8"/>
      <c r="AI475" s="8"/>
    </row>
    <row r="476" spans="1:35" s="6" customFormat="1" ht="15" x14ac:dyDescent="0.25">
      <c r="A476" s="18">
        <v>454</v>
      </c>
      <c r="B476" s="17" t="s">
        <v>6</v>
      </c>
      <c r="C476" s="16" t="s">
        <v>191</v>
      </c>
      <c r="D476" s="16" t="s">
        <v>2</v>
      </c>
      <c r="E476" s="16" t="s">
        <v>5</v>
      </c>
      <c r="F476" s="16" t="s">
        <v>92</v>
      </c>
      <c r="G476" s="15">
        <v>44927</v>
      </c>
      <c r="H476" s="15" t="s">
        <v>4</v>
      </c>
      <c r="I476" s="14">
        <v>34800</v>
      </c>
      <c r="J476" s="14">
        <v>0</v>
      </c>
      <c r="K476" s="14">
        <v>0</v>
      </c>
      <c r="L476" s="14">
        <f>+I476*2.87%</f>
        <v>998.76</v>
      </c>
      <c r="M476" s="14">
        <f>I476*7.1%</f>
        <v>2470.7999999999997</v>
      </c>
      <c r="N476" s="14">
        <f>I476*1.15%</f>
        <v>400.2</v>
      </c>
      <c r="O476" s="14">
        <f>+I476*3.04%</f>
        <v>1057.92</v>
      </c>
      <c r="P476" s="14">
        <f>I476*7.09%</f>
        <v>2467.3200000000002</v>
      </c>
      <c r="Q476" s="14">
        <v>0</v>
      </c>
      <c r="R476" s="14">
        <f>L476+M476+N476+O476+P476</f>
        <v>7395</v>
      </c>
      <c r="S476" s="14">
        <v>0</v>
      </c>
      <c r="T476" s="14">
        <f>+L476+O476+Q476+S476+J476+K476</f>
        <v>2056.6800000000003</v>
      </c>
      <c r="U476" s="14">
        <f>+P476+N476+M476</f>
        <v>5338.32</v>
      </c>
      <c r="V476" s="14">
        <f>+I476-T476</f>
        <v>32743.32</v>
      </c>
      <c r="W476" s="9"/>
      <c r="X476"/>
      <c r="Y476"/>
      <c r="Z476"/>
      <c r="AA476" s="8"/>
      <c r="AB476"/>
      <c r="AC476" s="8"/>
      <c r="AD476"/>
      <c r="AE476"/>
      <c r="AF476" s="8"/>
      <c r="AG476"/>
      <c r="AH476" s="8"/>
      <c r="AI476" s="8"/>
    </row>
    <row r="477" spans="1:35" s="6" customFormat="1" ht="15" x14ac:dyDescent="0.25">
      <c r="A477" s="18">
        <v>455</v>
      </c>
      <c r="B477" s="17" t="s">
        <v>6</v>
      </c>
      <c r="C477" s="16" t="s">
        <v>190</v>
      </c>
      <c r="D477" s="16" t="s">
        <v>2</v>
      </c>
      <c r="E477" s="16" t="s">
        <v>5</v>
      </c>
      <c r="F477" s="16" t="s">
        <v>87</v>
      </c>
      <c r="G477" s="15">
        <v>44927</v>
      </c>
      <c r="H477" s="15" t="s">
        <v>4</v>
      </c>
      <c r="I477" s="14">
        <v>37800</v>
      </c>
      <c r="J477" s="14">
        <v>0</v>
      </c>
      <c r="K477" s="14">
        <v>0</v>
      </c>
      <c r="L477" s="14">
        <f>+I477*2.87%</f>
        <v>1084.8599999999999</v>
      </c>
      <c r="M477" s="14">
        <f>I477*7.1%</f>
        <v>2683.7999999999997</v>
      </c>
      <c r="N477" s="14">
        <f>I477*1.15%</f>
        <v>434.7</v>
      </c>
      <c r="O477" s="14">
        <f>+I477*3.04%</f>
        <v>1149.1199999999999</v>
      </c>
      <c r="P477" s="14">
        <f>I477*7.09%</f>
        <v>2680.02</v>
      </c>
      <c r="Q477" s="14">
        <v>0</v>
      </c>
      <c r="R477" s="14">
        <f>L477+M477+N477+O477+P477</f>
        <v>8032.5</v>
      </c>
      <c r="S477" s="14">
        <v>0</v>
      </c>
      <c r="T477" s="14">
        <f>+L477+O477+Q477+S477+J477+K477</f>
        <v>2233.9799999999996</v>
      </c>
      <c r="U477" s="14">
        <f>+P477+N477+M477</f>
        <v>5798.5199999999995</v>
      </c>
      <c r="V477" s="14">
        <f>+I477-T477</f>
        <v>35566.020000000004</v>
      </c>
      <c r="W477" s="9"/>
      <c r="X477"/>
      <c r="Y477"/>
      <c r="Z477"/>
      <c r="AA477" s="8"/>
      <c r="AB477"/>
      <c r="AC477" s="8"/>
      <c r="AD477" s="8"/>
      <c r="AE477"/>
      <c r="AF477" s="8"/>
      <c r="AG477"/>
      <c r="AH477" s="8"/>
      <c r="AI477" s="8"/>
    </row>
    <row r="478" spans="1:35" s="6" customFormat="1" ht="15" x14ac:dyDescent="0.25">
      <c r="A478" s="18">
        <v>456</v>
      </c>
      <c r="B478" s="17" t="s">
        <v>6</v>
      </c>
      <c r="C478" s="16" t="s">
        <v>189</v>
      </c>
      <c r="D478" s="16" t="s">
        <v>2</v>
      </c>
      <c r="E478" s="16" t="s">
        <v>5</v>
      </c>
      <c r="F478" s="16" t="s">
        <v>92</v>
      </c>
      <c r="G478" s="15">
        <v>44927</v>
      </c>
      <c r="H478" s="15" t="s">
        <v>4</v>
      </c>
      <c r="I478" s="14">
        <v>28800</v>
      </c>
      <c r="J478" s="14">
        <v>0</v>
      </c>
      <c r="K478" s="14">
        <v>0</v>
      </c>
      <c r="L478" s="14">
        <f>+I478*2.87%</f>
        <v>826.56</v>
      </c>
      <c r="M478" s="14">
        <f>I478*7.1%</f>
        <v>2044.7999999999997</v>
      </c>
      <c r="N478" s="14">
        <f>I478*1.15%</f>
        <v>331.2</v>
      </c>
      <c r="O478" s="14">
        <f>+I478*3.04%</f>
        <v>875.52</v>
      </c>
      <c r="P478" s="14">
        <f>I478*7.09%</f>
        <v>2041.92</v>
      </c>
      <c r="Q478" s="14">
        <v>0</v>
      </c>
      <c r="R478" s="14">
        <f>L478+M478+N478+O478+P478</f>
        <v>6120</v>
      </c>
      <c r="S478" s="14">
        <v>0</v>
      </c>
      <c r="T478" s="14">
        <f>+L478+O478+Q478+S478+J478+K478</f>
        <v>1702.08</v>
      </c>
      <c r="U478" s="14">
        <f>+P478+N478+M478</f>
        <v>4417.92</v>
      </c>
      <c r="V478" s="14">
        <f>+I478-T478</f>
        <v>27097.919999999998</v>
      </c>
      <c r="W478" s="9"/>
      <c r="X478"/>
      <c r="Y478"/>
      <c r="Z478"/>
      <c r="AA478" s="8"/>
      <c r="AB478"/>
      <c r="AC478" s="8"/>
      <c r="AD478"/>
      <c r="AE478"/>
      <c r="AF478"/>
      <c r="AG478"/>
      <c r="AH478" s="8"/>
      <c r="AI478" s="8"/>
    </row>
    <row r="479" spans="1:35" s="6" customFormat="1" ht="15" x14ac:dyDescent="0.25">
      <c r="A479" s="18">
        <v>457</v>
      </c>
      <c r="B479" s="17" t="s">
        <v>6</v>
      </c>
      <c r="C479" s="16" t="s">
        <v>188</v>
      </c>
      <c r="D479" s="16" t="s">
        <v>2</v>
      </c>
      <c r="E479" s="16" t="s">
        <v>5</v>
      </c>
      <c r="F479" s="16" t="s">
        <v>87</v>
      </c>
      <c r="G479" s="15">
        <v>44927</v>
      </c>
      <c r="H479" s="15" t="s">
        <v>4</v>
      </c>
      <c r="I479" s="14">
        <v>24000</v>
      </c>
      <c r="J479" s="14">
        <v>0</v>
      </c>
      <c r="K479" s="14">
        <v>0</v>
      </c>
      <c r="L479" s="14">
        <f>+I479*2.87%</f>
        <v>688.8</v>
      </c>
      <c r="M479" s="14">
        <f>I479*7.1%</f>
        <v>1703.9999999999998</v>
      </c>
      <c r="N479" s="14">
        <f>I479*1.15%</f>
        <v>276</v>
      </c>
      <c r="O479" s="14">
        <f>+I479*3.04%</f>
        <v>729.6</v>
      </c>
      <c r="P479" s="14">
        <f>I479*7.09%</f>
        <v>1701.6000000000001</v>
      </c>
      <c r="Q479" s="14">
        <v>0</v>
      </c>
      <c r="R479" s="14">
        <f>L479+M479+N479+O479+P479</f>
        <v>5100</v>
      </c>
      <c r="S479" s="14">
        <v>0</v>
      </c>
      <c r="T479" s="14">
        <f>+L479+O479+Q479+S479+J479+K479</f>
        <v>1418.4</v>
      </c>
      <c r="U479" s="14">
        <f>+P479+N479+M479</f>
        <v>3681.6</v>
      </c>
      <c r="V479" s="14">
        <f>+I479-T479</f>
        <v>22581.599999999999</v>
      </c>
      <c r="W479" s="9"/>
      <c r="X479"/>
      <c r="Y479"/>
      <c r="Z479"/>
      <c r="AA479" s="8"/>
      <c r="AB479"/>
      <c r="AC479" s="8"/>
      <c r="AD479"/>
      <c r="AE479"/>
      <c r="AF479"/>
      <c r="AG479"/>
      <c r="AH479" s="8"/>
      <c r="AI479" s="8"/>
    </row>
    <row r="480" spans="1:35" s="6" customFormat="1" ht="15" x14ac:dyDescent="0.25">
      <c r="A480" s="18">
        <v>458</v>
      </c>
      <c r="B480" s="17" t="s">
        <v>6</v>
      </c>
      <c r="C480" s="16" t="s">
        <v>187</v>
      </c>
      <c r="D480" s="16" t="s">
        <v>2</v>
      </c>
      <c r="E480" s="16" t="s">
        <v>5</v>
      </c>
      <c r="F480" s="16" t="s">
        <v>92</v>
      </c>
      <c r="G480" s="15">
        <v>44927</v>
      </c>
      <c r="H480" s="15" t="s">
        <v>4</v>
      </c>
      <c r="I480" s="14">
        <v>34800</v>
      </c>
      <c r="J480" s="14">
        <v>0</v>
      </c>
      <c r="K480" s="14">
        <v>0</v>
      </c>
      <c r="L480" s="14">
        <f>+I480*2.87%</f>
        <v>998.76</v>
      </c>
      <c r="M480" s="14">
        <f>I480*7.1%</f>
        <v>2470.7999999999997</v>
      </c>
      <c r="N480" s="14">
        <f>I480*1.15%</f>
        <v>400.2</v>
      </c>
      <c r="O480" s="14">
        <f>+I480*3.04%</f>
        <v>1057.92</v>
      </c>
      <c r="P480" s="14">
        <f>I480*7.09%</f>
        <v>2467.3200000000002</v>
      </c>
      <c r="Q480" s="14">
        <v>0</v>
      </c>
      <c r="R480" s="14">
        <f>L480+M480+N480+O480+P480</f>
        <v>7395</v>
      </c>
      <c r="S480" s="14">
        <v>0</v>
      </c>
      <c r="T480" s="14">
        <f>+L480+O480+Q480+S480+J480+K480</f>
        <v>2056.6800000000003</v>
      </c>
      <c r="U480" s="14">
        <f>+P480+N480+M480</f>
        <v>5338.32</v>
      </c>
      <c r="V480" s="14">
        <f>+I480-T480</f>
        <v>32743.32</v>
      </c>
      <c r="W480" s="9"/>
      <c r="X480"/>
      <c r="Y480"/>
      <c r="Z480"/>
      <c r="AA480" s="8"/>
      <c r="AB480"/>
      <c r="AC480" s="8"/>
      <c r="AD480"/>
      <c r="AE480"/>
      <c r="AF480" s="8"/>
      <c r="AG480"/>
      <c r="AH480" s="8"/>
      <c r="AI480" s="8"/>
    </row>
    <row r="481" spans="1:35" s="6" customFormat="1" ht="15" x14ac:dyDescent="0.25">
      <c r="A481" s="18">
        <v>459</v>
      </c>
      <c r="B481" s="17" t="s">
        <v>6</v>
      </c>
      <c r="C481" s="16" t="s">
        <v>186</v>
      </c>
      <c r="D481" s="16" t="s">
        <v>2</v>
      </c>
      <c r="E481" s="16" t="s">
        <v>5</v>
      </c>
      <c r="F481" s="16" t="s">
        <v>87</v>
      </c>
      <c r="G481" s="15">
        <v>44927</v>
      </c>
      <c r="H481" s="15" t="s">
        <v>4</v>
      </c>
      <c r="I481" s="14">
        <v>103320</v>
      </c>
      <c r="J481" s="14">
        <v>12886.32</v>
      </c>
      <c r="K481" s="14">
        <v>0</v>
      </c>
      <c r="L481" s="14">
        <f>+I481*2.87%</f>
        <v>2965.2840000000001</v>
      </c>
      <c r="M481" s="14">
        <f>I481*7.1%</f>
        <v>7335.7199999999993</v>
      </c>
      <c r="N481" s="14">
        <f>I481*1.15%</f>
        <v>1188.18</v>
      </c>
      <c r="O481" s="14">
        <f>+I481*3.04%</f>
        <v>3140.9279999999999</v>
      </c>
      <c r="P481" s="14">
        <f>I481*7.09%</f>
        <v>7325.3880000000008</v>
      </c>
      <c r="Q481" s="14">
        <v>0</v>
      </c>
      <c r="R481" s="14">
        <f>L481+M481+N481+O481+P481</f>
        <v>21955.5</v>
      </c>
      <c r="S481" s="14">
        <v>0</v>
      </c>
      <c r="T481" s="14">
        <f>+L481+O481+Q481+S481+J481+K481</f>
        <v>18992.531999999999</v>
      </c>
      <c r="U481" s="14">
        <f>+P481+N481+M481</f>
        <v>15849.288</v>
      </c>
      <c r="V481" s="14">
        <f>+I481-T481</f>
        <v>84327.467999999993</v>
      </c>
      <c r="W481" s="9"/>
      <c r="X481"/>
      <c r="Y481"/>
      <c r="Z481"/>
      <c r="AA481" s="8"/>
      <c r="AB481"/>
      <c r="AC481" s="8"/>
      <c r="AD481" s="8"/>
      <c r="AE481" s="8"/>
      <c r="AF481" s="8"/>
      <c r="AG481"/>
      <c r="AH481" s="8"/>
      <c r="AI481" s="8"/>
    </row>
    <row r="482" spans="1:35" s="6" customFormat="1" ht="15" x14ac:dyDescent="0.25">
      <c r="A482" s="18">
        <v>460</v>
      </c>
      <c r="B482" s="17" t="s">
        <v>6</v>
      </c>
      <c r="C482" s="16" t="s">
        <v>185</v>
      </c>
      <c r="D482" s="16" t="s">
        <v>2</v>
      </c>
      <c r="E482" s="16" t="s">
        <v>5</v>
      </c>
      <c r="F482" s="16" t="s">
        <v>92</v>
      </c>
      <c r="G482" s="15">
        <v>44927</v>
      </c>
      <c r="H482" s="15" t="s">
        <v>4</v>
      </c>
      <c r="I482" s="14">
        <v>20880</v>
      </c>
      <c r="J482" s="14">
        <v>0</v>
      </c>
      <c r="K482" s="14">
        <v>0</v>
      </c>
      <c r="L482" s="14">
        <f>+I482*2.87%</f>
        <v>599.25599999999997</v>
      </c>
      <c r="M482" s="14">
        <f>I482*7.1%</f>
        <v>1482.4799999999998</v>
      </c>
      <c r="N482" s="14">
        <f>I482*1.15%</f>
        <v>240.12</v>
      </c>
      <c r="O482" s="14">
        <f>+I482*3.04%</f>
        <v>634.75199999999995</v>
      </c>
      <c r="P482" s="14">
        <f>I482*7.09%</f>
        <v>1480.3920000000001</v>
      </c>
      <c r="Q482" s="14">
        <v>0</v>
      </c>
      <c r="R482" s="14">
        <f>L482+M482+N482+O482+P482</f>
        <v>4437</v>
      </c>
      <c r="S482" s="14">
        <v>0</v>
      </c>
      <c r="T482" s="14">
        <f>+L482+O482+Q482+S482+J482+K482</f>
        <v>1234.0079999999998</v>
      </c>
      <c r="U482" s="14">
        <f>+P482+N482+M482</f>
        <v>3202.9920000000002</v>
      </c>
      <c r="V482" s="14">
        <f>+I482-T482</f>
        <v>19645.991999999998</v>
      </c>
      <c r="W482" s="9"/>
      <c r="X482"/>
      <c r="Y482"/>
      <c r="Z482"/>
      <c r="AA482" s="8"/>
      <c r="AB482"/>
      <c r="AC482" s="8"/>
      <c r="AD482"/>
      <c r="AE482"/>
      <c r="AF482"/>
      <c r="AG482"/>
      <c r="AH482" s="8"/>
      <c r="AI482" s="8"/>
    </row>
    <row r="483" spans="1:35" s="6" customFormat="1" ht="15" x14ac:dyDescent="0.25">
      <c r="A483" s="18">
        <v>461</v>
      </c>
      <c r="B483" s="17" t="s">
        <v>6</v>
      </c>
      <c r="C483" s="16" t="s">
        <v>184</v>
      </c>
      <c r="D483" s="16" t="s">
        <v>2</v>
      </c>
      <c r="E483" s="16" t="s">
        <v>5</v>
      </c>
      <c r="F483" s="16" t="s">
        <v>92</v>
      </c>
      <c r="G483" s="15">
        <v>44927</v>
      </c>
      <c r="H483" s="15" t="s">
        <v>4</v>
      </c>
      <c r="I483" s="14">
        <v>37800</v>
      </c>
      <c r="J483" s="14">
        <v>0</v>
      </c>
      <c r="K483" s="14">
        <v>0</v>
      </c>
      <c r="L483" s="14">
        <f>+I483*2.87%</f>
        <v>1084.8599999999999</v>
      </c>
      <c r="M483" s="14">
        <f>I483*7.1%</f>
        <v>2683.7999999999997</v>
      </c>
      <c r="N483" s="14">
        <f>I483*1.15%</f>
        <v>434.7</v>
      </c>
      <c r="O483" s="14">
        <f>+I483*3.04%</f>
        <v>1149.1199999999999</v>
      </c>
      <c r="P483" s="14">
        <f>I483*7.09%</f>
        <v>2680.02</v>
      </c>
      <c r="Q483" s="14">
        <v>0</v>
      </c>
      <c r="R483" s="14">
        <f>L483+M483+N483+O483+P483</f>
        <v>8032.5</v>
      </c>
      <c r="S483" s="14">
        <v>0</v>
      </c>
      <c r="T483" s="14">
        <f>+L483+O483+Q483+S483+J483+K483</f>
        <v>2233.9799999999996</v>
      </c>
      <c r="U483" s="14">
        <f>+P483+N483+M483</f>
        <v>5798.5199999999995</v>
      </c>
      <c r="V483" s="14">
        <f>+I483-T483</f>
        <v>35566.020000000004</v>
      </c>
      <c r="W483" s="9"/>
      <c r="X483"/>
      <c r="Y483"/>
      <c r="Z483"/>
      <c r="AA483" s="8"/>
      <c r="AB483"/>
      <c r="AC483" s="8"/>
      <c r="AD483" s="8"/>
      <c r="AE483"/>
      <c r="AF483" s="8"/>
      <c r="AG483"/>
      <c r="AH483" s="8"/>
      <c r="AI483" s="8"/>
    </row>
    <row r="484" spans="1:35" s="6" customFormat="1" ht="15" x14ac:dyDescent="0.25">
      <c r="A484" s="18">
        <v>462</v>
      </c>
      <c r="B484" s="17" t="s">
        <v>6</v>
      </c>
      <c r="C484" s="16" t="s">
        <v>183</v>
      </c>
      <c r="D484" s="16" t="s">
        <v>2</v>
      </c>
      <c r="E484" s="16" t="s">
        <v>5</v>
      </c>
      <c r="F484" s="16" t="s">
        <v>92</v>
      </c>
      <c r="G484" s="15">
        <v>44927</v>
      </c>
      <c r="H484" s="15" t="s">
        <v>4</v>
      </c>
      <c r="I484" s="14">
        <v>37800</v>
      </c>
      <c r="J484" s="14">
        <v>0</v>
      </c>
      <c r="K484" s="14">
        <v>0</v>
      </c>
      <c r="L484" s="14">
        <f>+I484*2.87%</f>
        <v>1084.8599999999999</v>
      </c>
      <c r="M484" s="14">
        <f>I484*7.1%</f>
        <v>2683.7999999999997</v>
      </c>
      <c r="N484" s="14">
        <f>I484*1.15%</f>
        <v>434.7</v>
      </c>
      <c r="O484" s="14">
        <f>+I484*3.04%</f>
        <v>1149.1199999999999</v>
      </c>
      <c r="P484" s="14">
        <f>I484*7.09%</f>
        <v>2680.02</v>
      </c>
      <c r="Q484" s="14">
        <v>0</v>
      </c>
      <c r="R484" s="14">
        <f>L484+M484+N484+O484+P484</f>
        <v>8032.5</v>
      </c>
      <c r="S484" s="14">
        <v>0</v>
      </c>
      <c r="T484" s="14">
        <f>+L484+O484+Q484+S484+J484+K484</f>
        <v>2233.9799999999996</v>
      </c>
      <c r="U484" s="14">
        <f>+P484+N484+M484</f>
        <v>5798.5199999999995</v>
      </c>
      <c r="V484" s="14">
        <f>+I484-T484</f>
        <v>35566.020000000004</v>
      </c>
      <c r="W484" s="9"/>
      <c r="X484"/>
      <c r="Y484"/>
      <c r="Z484"/>
      <c r="AA484" s="8"/>
      <c r="AB484"/>
      <c r="AC484" s="8"/>
      <c r="AD484" s="8"/>
      <c r="AE484"/>
      <c r="AF484" s="8"/>
      <c r="AG484"/>
      <c r="AH484" s="8"/>
      <c r="AI484" s="8"/>
    </row>
    <row r="485" spans="1:35" s="6" customFormat="1" ht="15" x14ac:dyDescent="0.25">
      <c r="A485" s="18">
        <v>463</v>
      </c>
      <c r="B485" s="17" t="s">
        <v>6</v>
      </c>
      <c r="C485" s="16" t="s">
        <v>182</v>
      </c>
      <c r="D485" s="16" t="s">
        <v>2</v>
      </c>
      <c r="E485" s="16" t="s">
        <v>5</v>
      </c>
      <c r="F485" s="16" t="s">
        <v>92</v>
      </c>
      <c r="G485" s="15">
        <v>44927</v>
      </c>
      <c r="H485" s="15" t="s">
        <v>4</v>
      </c>
      <c r="I485" s="14">
        <v>34800</v>
      </c>
      <c r="J485" s="14">
        <v>0</v>
      </c>
      <c r="K485" s="14">
        <v>0</v>
      </c>
      <c r="L485" s="14">
        <f>+I485*2.87%</f>
        <v>998.76</v>
      </c>
      <c r="M485" s="14">
        <f>I485*7.1%</f>
        <v>2470.7999999999997</v>
      </c>
      <c r="N485" s="14">
        <f>I485*1.15%</f>
        <v>400.2</v>
      </c>
      <c r="O485" s="14">
        <f>+I485*3.04%</f>
        <v>1057.92</v>
      </c>
      <c r="P485" s="14">
        <f>I485*7.09%</f>
        <v>2467.3200000000002</v>
      </c>
      <c r="Q485" s="14">
        <v>0</v>
      </c>
      <c r="R485" s="14">
        <f>L485+M485+N485+O485+P485</f>
        <v>7395</v>
      </c>
      <c r="S485" s="14">
        <v>0</v>
      </c>
      <c r="T485" s="14">
        <f>+L485+O485+Q485+S485+J485+K485</f>
        <v>2056.6800000000003</v>
      </c>
      <c r="U485" s="14">
        <f>+P485+N485+M485</f>
        <v>5338.32</v>
      </c>
      <c r="V485" s="14">
        <f>+I485-T485</f>
        <v>32743.32</v>
      </c>
      <c r="W485" s="9"/>
      <c r="X485"/>
      <c r="Y485"/>
      <c r="Z485"/>
      <c r="AA485" s="8"/>
      <c r="AB485"/>
      <c r="AC485" s="8"/>
      <c r="AD485"/>
      <c r="AE485"/>
      <c r="AF485" s="8"/>
      <c r="AG485"/>
      <c r="AH485" s="8"/>
      <c r="AI485" s="8"/>
    </row>
    <row r="486" spans="1:35" s="6" customFormat="1" ht="15" x14ac:dyDescent="0.25">
      <c r="A486" s="18">
        <v>464</v>
      </c>
      <c r="B486" s="17" t="s">
        <v>6</v>
      </c>
      <c r="C486" s="16" t="s">
        <v>181</v>
      </c>
      <c r="D486" s="16" t="s">
        <v>2</v>
      </c>
      <c r="E486" s="16" t="s">
        <v>5</v>
      </c>
      <c r="F486" s="16" t="s">
        <v>92</v>
      </c>
      <c r="G486" s="15">
        <v>44927</v>
      </c>
      <c r="H486" s="15" t="s">
        <v>4</v>
      </c>
      <c r="I486" s="14">
        <v>30160</v>
      </c>
      <c r="J486" s="14">
        <v>0</v>
      </c>
      <c r="K486" s="14">
        <v>0</v>
      </c>
      <c r="L486" s="14">
        <f>+I486*2.87%</f>
        <v>865.59199999999998</v>
      </c>
      <c r="M486" s="14">
        <f>I486*7.1%</f>
        <v>2141.3599999999997</v>
      </c>
      <c r="N486" s="14">
        <f>I486*1.15%</f>
        <v>346.84</v>
      </c>
      <c r="O486" s="14">
        <f>+I486*3.04%</f>
        <v>916.86400000000003</v>
      </c>
      <c r="P486" s="14">
        <f>I486*7.09%</f>
        <v>2138.3440000000001</v>
      </c>
      <c r="Q486" s="14">
        <v>0</v>
      </c>
      <c r="R486" s="14">
        <f>L486+M486+N486+O486+P486</f>
        <v>6409</v>
      </c>
      <c r="S486" s="14">
        <v>0</v>
      </c>
      <c r="T486" s="14">
        <f>+L486+O486+Q486+S486+J486+K486</f>
        <v>1782.4560000000001</v>
      </c>
      <c r="U486" s="14">
        <f>+P486+N486+M486</f>
        <v>4626.5439999999999</v>
      </c>
      <c r="V486" s="14">
        <f>+I486-T486</f>
        <v>28377.544000000002</v>
      </c>
      <c r="W486" s="9"/>
      <c r="X486"/>
      <c r="Y486"/>
      <c r="Z486"/>
      <c r="AA486" s="8"/>
      <c r="AB486"/>
      <c r="AC486" s="8"/>
      <c r="AD486"/>
      <c r="AE486"/>
      <c r="AF486"/>
      <c r="AG486"/>
      <c r="AH486" s="8"/>
      <c r="AI486" s="8"/>
    </row>
    <row r="487" spans="1:35" s="6" customFormat="1" ht="15" x14ac:dyDescent="0.25">
      <c r="A487" s="18">
        <v>465</v>
      </c>
      <c r="B487" s="17" t="s">
        <v>6</v>
      </c>
      <c r="C487" s="16" t="s">
        <v>180</v>
      </c>
      <c r="D487" s="16" t="s">
        <v>2</v>
      </c>
      <c r="E487" s="16" t="s">
        <v>5</v>
      </c>
      <c r="F487" s="16" t="s">
        <v>92</v>
      </c>
      <c r="G487" s="15">
        <v>44927</v>
      </c>
      <c r="H487" s="15" t="s">
        <v>4</v>
      </c>
      <c r="I487" s="14">
        <v>23200</v>
      </c>
      <c r="J487" s="14">
        <v>0</v>
      </c>
      <c r="K487" s="14">
        <v>0</v>
      </c>
      <c r="L487" s="14">
        <f>+I487*2.87%</f>
        <v>665.84</v>
      </c>
      <c r="M487" s="14">
        <f>I487*7.1%</f>
        <v>1647.1999999999998</v>
      </c>
      <c r="N487" s="14">
        <f>I487*1.15%</f>
        <v>266.8</v>
      </c>
      <c r="O487" s="14">
        <f>+I487*3.04%</f>
        <v>705.28</v>
      </c>
      <c r="P487" s="14">
        <f>I487*7.09%</f>
        <v>1644.88</v>
      </c>
      <c r="Q487" s="14">
        <v>0</v>
      </c>
      <c r="R487" s="14">
        <f>L487+M487+N487+O487+P487</f>
        <v>4930</v>
      </c>
      <c r="S487" s="14">
        <v>0</v>
      </c>
      <c r="T487" s="14">
        <f>+L487+O487+Q487+S487+J487+K487</f>
        <v>1371.12</v>
      </c>
      <c r="U487" s="14">
        <f>+P487+N487+M487</f>
        <v>3558.88</v>
      </c>
      <c r="V487" s="14">
        <f>+I487-T487</f>
        <v>21828.880000000001</v>
      </c>
      <c r="W487" s="9"/>
      <c r="X487"/>
      <c r="Y487"/>
      <c r="Z487"/>
      <c r="AA487" s="8"/>
      <c r="AB487"/>
      <c r="AC487" s="8"/>
      <c r="AD487"/>
      <c r="AE487"/>
      <c r="AF487"/>
      <c r="AG487"/>
      <c r="AH487" s="8"/>
      <c r="AI487" s="8"/>
    </row>
    <row r="488" spans="1:35" s="6" customFormat="1" ht="15" x14ac:dyDescent="0.25">
      <c r="A488" s="18">
        <v>466</v>
      </c>
      <c r="B488" s="17" t="s">
        <v>6</v>
      </c>
      <c r="C488" s="16" t="s">
        <v>179</v>
      </c>
      <c r="D488" s="16" t="s">
        <v>2</v>
      </c>
      <c r="E488" s="16" t="s">
        <v>5</v>
      </c>
      <c r="F488" s="16" t="s">
        <v>92</v>
      </c>
      <c r="G488" s="15">
        <v>44927</v>
      </c>
      <c r="H488" s="15" t="s">
        <v>4</v>
      </c>
      <c r="I488" s="14">
        <v>34800</v>
      </c>
      <c r="J488" s="14">
        <v>0</v>
      </c>
      <c r="K488" s="14">
        <v>0</v>
      </c>
      <c r="L488" s="14">
        <f>+I488*2.87%</f>
        <v>998.76</v>
      </c>
      <c r="M488" s="14">
        <f>I488*7.1%</f>
        <v>2470.7999999999997</v>
      </c>
      <c r="N488" s="14">
        <f>I488*1.15%</f>
        <v>400.2</v>
      </c>
      <c r="O488" s="14">
        <f>+I488*3.04%</f>
        <v>1057.92</v>
      </c>
      <c r="P488" s="14">
        <f>I488*7.09%</f>
        <v>2467.3200000000002</v>
      </c>
      <c r="Q488" s="14">
        <v>0</v>
      </c>
      <c r="R488" s="14">
        <f>L488+M488+N488+O488+P488</f>
        <v>7395</v>
      </c>
      <c r="S488" s="14">
        <v>0</v>
      </c>
      <c r="T488" s="14">
        <f>+L488+O488+Q488+S488+J488+K488</f>
        <v>2056.6800000000003</v>
      </c>
      <c r="U488" s="14">
        <f>+P488+N488+M488</f>
        <v>5338.32</v>
      </c>
      <c r="V488" s="14">
        <f>+I488-T488</f>
        <v>32743.32</v>
      </c>
      <c r="W488" s="9"/>
      <c r="X488"/>
      <c r="Y488"/>
      <c r="Z488"/>
      <c r="AA488" s="8"/>
      <c r="AB488"/>
      <c r="AC488" s="8"/>
      <c r="AD488"/>
      <c r="AE488"/>
      <c r="AF488" s="8"/>
      <c r="AG488"/>
      <c r="AH488" s="8"/>
      <c r="AI488" s="8"/>
    </row>
    <row r="489" spans="1:35" s="6" customFormat="1" ht="15" x14ac:dyDescent="0.25">
      <c r="A489" s="18">
        <v>467</v>
      </c>
      <c r="B489" s="17" t="s">
        <v>6</v>
      </c>
      <c r="C489" s="16" t="s">
        <v>178</v>
      </c>
      <c r="D489" s="16" t="s">
        <v>2</v>
      </c>
      <c r="E489" s="16" t="s">
        <v>5</v>
      </c>
      <c r="F489" s="16" t="s">
        <v>87</v>
      </c>
      <c r="G489" s="15">
        <v>44927</v>
      </c>
      <c r="H489" s="15" t="s">
        <v>4</v>
      </c>
      <c r="I489" s="14">
        <v>37120</v>
      </c>
      <c r="J489" s="14">
        <v>36.18</v>
      </c>
      <c r="K489" s="14">
        <v>0</v>
      </c>
      <c r="L489" s="14">
        <f>+I489*2.87%</f>
        <v>1065.3440000000001</v>
      </c>
      <c r="M489" s="14">
        <f>I489*7.1%</f>
        <v>2635.52</v>
      </c>
      <c r="N489" s="14">
        <f>I489*1.15%</f>
        <v>426.88</v>
      </c>
      <c r="O489" s="14">
        <f>+I489*3.04%</f>
        <v>1128.4480000000001</v>
      </c>
      <c r="P489" s="14">
        <f>I489*7.09%</f>
        <v>2631.808</v>
      </c>
      <c r="Q489" s="14">
        <v>0</v>
      </c>
      <c r="R489" s="14">
        <f>L489+M489+N489+O489+P489</f>
        <v>7888</v>
      </c>
      <c r="S489" s="14">
        <v>0</v>
      </c>
      <c r="T489" s="14">
        <f>+L489+O489+Q489+S489+J489+K489</f>
        <v>2229.9720000000002</v>
      </c>
      <c r="U489" s="14">
        <f>+P489+N489+M489</f>
        <v>5694.2080000000005</v>
      </c>
      <c r="V489" s="14">
        <f>+I489-T489</f>
        <v>34890.027999999998</v>
      </c>
      <c r="W489" s="9"/>
      <c r="X489"/>
      <c r="Y489"/>
      <c r="Z489"/>
      <c r="AA489" s="8"/>
      <c r="AB489"/>
      <c r="AC489" s="8"/>
      <c r="AD489" s="8"/>
      <c r="AE489"/>
      <c r="AF489" s="8"/>
      <c r="AG489"/>
      <c r="AH489" s="8"/>
      <c r="AI489" s="8"/>
    </row>
    <row r="490" spans="1:35" s="6" customFormat="1" ht="15" x14ac:dyDescent="0.25">
      <c r="A490" s="18">
        <v>468</v>
      </c>
      <c r="B490" s="17" t="s">
        <v>6</v>
      </c>
      <c r="C490" s="16" t="s">
        <v>177</v>
      </c>
      <c r="D490" s="16" t="s">
        <v>2</v>
      </c>
      <c r="E490" s="16" t="s">
        <v>5</v>
      </c>
      <c r="F490" s="16" t="s">
        <v>87</v>
      </c>
      <c r="G490" s="15">
        <v>44927</v>
      </c>
      <c r="H490" s="15" t="s">
        <v>4</v>
      </c>
      <c r="I490" s="14">
        <v>10080</v>
      </c>
      <c r="J490" s="14">
        <v>0</v>
      </c>
      <c r="K490" s="14">
        <v>0</v>
      </c>
      <c r="L490" s="14">
        <f>+I490*2.87%</f>
        <v>289.29599999999999</v>
      </c>
      <c r="M490" s="14">
        <f>I490*7.1%</f>
        <v>715.68</v>
      </c>
      <c r="N490" s="14">
        <f>I490*1.15%</f>
        <v>115.92</v>
      </c>
      <c r="O490" s="14">
        <f>+I490*3.04%</f>
        <v>306.43200000000002</v>
      </c>
      <c r="P490" s="14">
        <f>I490*7.09%</f>
        <v>714.67200000000003</v>
      </c>
      <c r="Q490" s="14">
        <v>0</v>
      </c>
      <c r="R490" s="14">
        <f>L490+M490+N490+O490+P490</f>
        <v>2142</v>
      </c>
      <c r="S490" s="14">
        <v>0</v>
      </c>
      <c r="T490" s="14">
        <f>+L490+O490+Q490+S490+J490+K490</f>
        <v>595.72800000000007</v>
      </c>
      <c r="U490" s="14">
        <f>+P490+N490+M490</f>
        <v>1546.2719999999999</v>
      </c>
      <c r="V490" s="14">
        <f>+I490-T490</f>
        <v>9484.2720000000008</v>
      </c>
      <c r="W490" s="9"/>
      <c r="X490"/>
      <c r="Y490"/>
      <c r="Z490"/>
      <c r="AA490" s="8"/>
      <c r="AB490"/>
      <c r="AC490" s="8"/>
      <c r="AD490"/>
      <c r="AE490"/>
      <c r="AF490"/>
      <c r="AG490"/>
      <c r="AH490"/>
      <c r="AI490" s="8"/>
    </row>
    <row r="491" spans="1:35" s="6" customFormat="1" ht="15" x14ac:dyDescent="0.25">
      <c r="A491" s="18">
        <v>469</v>
      </c>
      <c r="B491" s="17" t="s">
        <v>6</v>
      </c>
      <c r="C491" s="16" t="s">
        <v>176</v>
      </c>
      <c r="D491" s="16" t="s">
        <v>2</v>
      </c>
      <c r="E491" s="16" t="s">
        <v>5</v>
      </c>
      <c r="F491" s="16" t="s">
        <v>92</v>
      </c>
      <c r="G491" s="15">
        <v>44927</v>
      </c>
      <c r="H491" s="15" t="s">
        <v>4</v>
      </c>
      <c r="I491" s="14">
        <v>20880</v>
      </c>
      <c r="J491" s="14">
        <v>0</v>
      </c>
      <c r="K491" s="14">
        <v>0</v>
      </c>
      <c r="L491" s="14">
        <f>+I491*2.87%</f>
        <v>599.25599999999997</v>
      </c>
      <c r="M491" s="14">
        <f>I491*7.1%</f>
        <v>1482.4799999999998</v>
      </c>
      <c r="N491" s="14">
        <f>I491*1.15%</f>
        <v>240.12</v>
      </c>
      <c r="O491" s="14">
        <f>+I491*3.04%</f>
        <v>634.75199999999995</v>
      </c>
      <c r="P491" s="14">
        <f>I491*7.09%</f>
        <v>1480.3920000000001</v>
      </c>
      <c r="Q491" s="14">
        <v>0</v>
      </c>
      <c r="R491" s="14">
        <f>L491+M491+N491+O491+P491</f>
        <v>4437</v>
      </c>
      <c r="S491" s="14">
        <v>0</v>
      </c>
      <c r="T491" s="14">
        <f>+L491+O491+Q491+S491+J491+K491</f>
        <v>1234.0079999999998</v>
      </c>
      <c r="U491" s="14">
        <f>+P491+N491+M491</f>
        <v>3202.9920000000002</v>
      </c>
      <c r="V491" s="14">
        <f>+I491-T491</f>
        <v>19645.991999999998</v>
      </c>
      <c r="W491" s="9"/>
      <c r="X491"/>
      <c r="Y491"/>
      <c r="Z491"/>
      <c r="AA491" s="8"/>
      <c r="AB491"/>
      <c r="AC491" s="8"/>
      <c r="AD491"/>
      <c r="AE491"/>
      <c r="AF491"/>
      <c r="AG491"/>
      <c r="AH491" s="8"/>
      <c r="AI491" s="8"/>
    </row>
    <row r="492" spans="1:35" s="6" customFormat="1" ht="15" x14ac:dyDescent="0.25">
      <c r="A492" s="18">
        <v>470</v>
      </c>
      <c r="B492" s="17" t="s">
        <v>6</v>
      </c>
      <c r="C492" s="16" t="s">
        <v>175</v>
      </c>
      <c r="D492" s="16" t="s">
        <v>2</v>
      </c>
      <c r="E492" s="16" t="s">
        <v>5</v>
      </c>
      <c r="F492" s="16" t="s">
        <v>92</v>
      </c>
      <c r="G492" s="15">
        <v>44927</v>
      </c>
      <c r="H492" s="15" t="s">
        <v>4</v>
      </c>
      <c r="I492" s="14">
        <v>34800</v>
      </c>
      <c r="J492" s="14">
        <v>0</v>
      </c>
      <c r="K492" s="14">
        <v>0</v>
      </c>
      <c r="L492" s="14">
        <f>+I492*2.87%</f>
        <v>998.76</v>
      </c>
      <c r="M492" s="14">
        <f>I492*7.1%</f>
        <v>2470.7999999999997</v>
      </c>
      <c r="N492" s="14">
        <f>I492*1.15%</f>
        <v>400.2</v>
      </c>
      <c r="O492" s="14">
        <f>+I492*3.04%</f>
        <v>1057.92</v>
      </c>
      <c r="P492" s="14">
        <f>I492*7.09%</f>
        <v>2467.3200000000002</v>
      </c>
      <c r="Q492" s="14">
        <v>0</v>
      </c>
      <c r="R492" s="14">
        <f>L492+M492+N492+O492+P492</f>
        <v>7395</v>
      </c>
      <c r="S492" s="14">
        <v>0</v>
      </c>
      <c r="T492" s="14">
        <f>+L492+O492+Q492+S492+J492+K492</f>
        <v>2056.6800000000003</v>
      </c>
      <c r="U492" s="14">
        <f>+P492+N492+M492</f>
        <v>5338.32</v>
      </c>
      <c r="V492" s="14">
        <f>+I492-T492</f>
        <v>32743.32</v>
      </c>
      <c r="W492" s="9"/>
      <c r="X492"/>
      <c r="Y492"/>
      <c r="Z492"/>
      <c r="AA492" s="8"/>
      <c r="AB492"/>
      <c r="AC492" s="8"/>
      <c r="AD492"/>
      <c r="AE492"/>
      <c r="AF492" s="8"/>
      <c r="AG492"/>
      <c r="AH492" s="8"/>
      <c r="AI492" s="8"/>
    </row>
    <row r="493" spans="1:35" s="6" customFormat="1" ht="15" x14ac:dyDescent="0.25">
      <c r="A493" s="18">
        <v>471</v>
      </c>
      <c r="B493" s="17" t="s">
        <v>6</v>
      </c>
      <c r="C493" s="16" t="s">
        <v>174</v>
      </c>
      <c r="D493" s="16" t="s">
        <v>2</v>
      </c>
      <c r="E493" s="16" t="s">
        <v>5</v>
      </c>
      <c r="F493" s="16" t="s">
        <v>92</v>
      </c>
      <c r="G493" s="15">
        <v>44927</v>
      </c>
      <c r="H493" s="15" t="s">
        <v>4</v>
      </c>
      <c r="I493" s="14">
        <v>34800</v>
      </c>
      <c r="J493" s="14">
        <v>0</v>
      </c>
      <c r="K493" s="14">
        <v>0</v>
      </c>
      <c r="L493" s="14">
        <f>+I493*2.87%</f>
        <v>998.76</v>
      </c>
      <c r="M493" s="14">
        <f>I493*7.1%</f>
        <v>2470.7999999999997</v>
      </c>
      <c r="N493" s="14">
        <f>I493*1.15%</f>
        <v>400.2</v>
      </c>
      <c r="O493" s="14">
        <f>+I493*3.04%</f>
        <v>1057.92</v>
      </c>
      <c r="P493" s="14">
        <f>I493*7.09%</f>
        <v>2467.3200000000002</v>
      </c>
      <c r="Q493" s="14">
        <v>0</v>
      </c>
      <c r="R493" s="14">
        <f>L493+M493+N493+O493+P493</f>
        <v>7395</v>
      </c>
      <c r="S493" s="14">
        <v>0</v>
      </c>
      <c r="T493" s="14">
        <f>+L493+O493+Q493+S493+J493+K493</f>
        <v>2056.6800000000003</v>
      </c>
      <c r="U493" s="14">
        <f>+P493+N493+M493</f>
        <v>5338.32</v>
      </c>
      <c r="V493" s="14">
        <f>+I493-T493</f>
        <v>32743.32</v>
      </c>
      <c r="W493" s="9"/>
      <c r="X493"/>
      <c r="Y493"/>
      <c r="Z493"/>
      <c r="AA493" s="8"/>
      <c r="AB493"/>
      <c r="AC493" s="8"/>
      <c r="AD493"/>
      <c r="AE493"/>
      <c r="AF493" s="8"/>
      <c r="AG493"/>
      <c r="AH493" s="8"/>
      <c r="AI493" s="8"/>
    </row>
    <row r="494" spans="1:35" s="6" customFormat="1" ht="15" x14ac:dyDescent="0.25">
      <c r="A494" s="18">
        <v>472</v>
      </c>
      <c r="B494" s="17" t="s">
        <v>6</v>
      </c>
      <c r="C494" s="16" t="s">
        <v>173</v>
      </c>
      <c r="D494" s="16" t="s">
        <v>2</v>
      </c>
      <c r="E494" s="16" t="s">
        <v>5</v>
      </c>
      <c r="F494" s="16" t="s">
        <v>92</v>
      </c>
      <c r="G494" s="15">
        <v>44927</v>
      </c>
      <c r="H494" s="15" t="s">
        <v>4</v>
      </c>
      <c r="I494" s="14">
        <v>34800</v>
      </c>
      <c r="J494" s="14">
        <v>0</v>
      </c>
      <c r="K494" s="14">
        <v>0</v>
      </c>
      <c r="L494" s="14">
        <f>+I494*2.87%</f>
        <v>998.76</v>
      </c>
      <c r="M494" s="14">
        <f>I494*7.1%</f>
        <v>2470.7999999999997</v>
      </c>
      <c r="N494" s="14">
        <f>I494*1.15%</f>
        <v>400.2</v>
      </c>
      <c r="O494" s="14">
        <f>+I494*3.04%</f>
        <v>1057.92</v>
      </c>
      <c r="P494" s="14">
        <f>I494*7.09%</f>
        <v>2467.3200000000002</v>
      </c>
      <c r="Q494" s="14">
        <v>0</v>
      </c>
      <c r="R494" s="14">
        <f>L494+M494+N494+O494+P494</f>
        <v>7395</v>
      </c>
      <c r="S494" s="14">
        <v>0</v>
      </c>
      <c r="T494" s="14">
        <f>+L494+O494+Q494+S494+J494+K494</f>
        <v>2056.6800000000003</v>
      </c>
      <c r="U494" s="14">
        <f>+P494+N494+M494</f>
        <v>5338.32</v>
      </c>
      <c r="V494" s="14">
        <f>+I494-T494</f>
        <v>32743.32</v>
      </c>
      <c r="W494" s="9"/>
      <c r="X494"/>
      <c r="Y494"/>
      <c r="Z494"/>
      <c r="AA494" s="8"/>
      <c r="AB494"/>
      <c r="AC494" s="8"/>
      <c r="AD494"/>
      <c r="AE494"/>
      <c r="AF494" s="8"/>
      <c r="AG494"/>
      <c r="AH494" s="8"/>
      <c r="AI494" s="8"/>
    </row>
    <row r="495" spans="1:35" s="6" customFormat="1" ht="15" x14ac:dyDescent="0.25">
      <c r="A495" s="18">
        <v>473</v>
      </c>
      <c r="B495" s="17" t="s">
        <v>6</v>
      </c>
      <c r="C495" s="16" t="s">
        <v>172</v>
      </c>
      <c r="D495" s="16" t="s">
        <v>2</v>
      </c>
      <c r="E495" s="16" t="s">
        <v>5</v>
      </c>
      <c r="F495" s="16" t="s">
        <v>87</v>
      </c>
      <c r="G495" s="15">
        <v>44927</v>
      </c>
      <c r="H495" s="15" t="s">
        <v>4</v>
      </c>
      <c r="I495" s="14">
        <v>57600</v>
      </c>
      <c r="J495" s="14">
        <v>3035.04</v>
      </c>
      <c r="K495" s="14">
        <v>0</v>
      </c>
      <c r="L495" s="14">
        <f>+I495*2.87%</f>
        <v>1653.12</v>
      </c>
      <c r="M495" s="14">
        <f>I495*7.1%</f>
        <v>4089.5999999999995</v>
      </c>
      <c r="N495" s="14">
        <f>I495*1.15%</f>
        <v>662.4</v>
      </c>
      <c r="O495" s="14">
        <f>+I495*3.04%</f>
        <v>1751.04</v>
      </c>
      <c r="P495" s="14">
        <f>I495*7.09%</f>
        <v>4083.84</v>
      </c>
      <c r="Q495" s="14">
        <v>0</v>
      </c>
      <c r="R495" s="14">
        <f>L495+M495+N495+O495+P495</f>
        <v>12240</v>
      </c>
      <c r="S495" s="14">
        <v>0</v>
      </c>
      <c r="T495" s="14">
        <f>+L495+O495+Q495+S495+J495+K495</f>
        <v>6439.2</v>
      </c>
      <c r="U495" s="14">
        <f>+P495+N495+M495</f>
        <v>8835.84</v>
      </c>
      <c r="V495" s="14">
        <f>+I495-T495</f>
        <v>51160.800000000003</v>
      </c>
      <c r="W495" s="9"/>
      <c r="X495"/>
      <c r="Y495"/>
      <c r="Z495"/>
      <c r="AA495" s="8"/>
      <c r="AB495"/>
      <c r="AC495" s="8"/>
      <c r="AD495" s="8"/>
      <c r="AE495" s="8"/>
      <c r="AF495" s="8"/>
      <c r="AG495"/>
      <c r="AH495" s="8"/>
      <c r="AI495" s="8"/>
    </row>
    <row r="496" spans="1:35" s="6" customFormat="1" ht="15" x14ac:dyDescent="0.25">
      <c r="A496" s="18">
        <v>474</v>
      </c>
      <c r="B496" s="17" t="s">
        <v>6</v>
      </c>
      <c r="C496" s="16" t="s">
        <v>171</v>
      </c>
      <c r="D496" s="16" t="s">
        <v>2</v>
      </c>
      <c r="E496" s="16" t="s">
        <v>5</v>
      </c>
      <c r="F496" s="16" t="s">
        <v>92</v>
      </c>
      <c r="G496" s="15">
        <v>44927</v>
      </c>
      <c r="H496" s="15" t="s">
        <v>4</v>
      </c>
      <c r="I496" s="14">
        <v>22400</v>
      </c>
      <c r="J496" s="14">
        <v>0</v>
      </c>
      <c r="K496" s="14">
        <v>0</v>
      </c>
      <c r="L496" s="14">
        <f>+I496*2.87%</f>
        <v>642.88</v>
      </c>
      <c r="M496" s="14">
        <f>I496*7.1%</f>
        <v>1590.3999999999999</v>
      </c>
      <c r="N496" s="14">
        <f>I496*1.15%</f>
        <v>257.60000000000002</v>
      </c>
      <c r="O496" s="14">
        <f>+I496*3.04%</f>
        <v>680.96</v>
      </c>
      <c r="P496" s="14">
        <f>I496*7.09%</f>
        <v>1588.16</v>
      </c>
      <c r="Q496" s="14">
        <v>3024.9</v>
      </c>
      <c r="R496" s="14">
        <f>L496+M496+N496+O496+P496</f>
        <v>4760</v>
      </c>
      <c r="S496" s="14"/>
      <c r="T496" s="14">
        <f>+L496+O496+Q496+S496+J496+K496</f>
        <v>4348.74</v>
      </c>
      <c r="U496" s="14">
        <f>+P496+N496+M496</f>
        <v>3436.16</v>
      </c>
      <c r="V496" s="14">
        <f>+I496-T496</f>
        <v>18051.260000000002</v>
      </c>
      <c r="W496" s="9"/>
      <c r="X496"/>
      <c r="Y496"/>
      <c r="Z496"/>
      <c r="AA496" s="8"/>
      <c r="AB496"/>
      <c r="AC496" s="8"/>
      <c r="AD496"/>
      <c r="AE496"/>
      <c r="AF496"/>
      <c r="AG496" s="8"/>
      <c r="AH496" s="8"/>
      <c r="AI496" s="8"/>
    </row>
    <row r="497" spans="1:35" s="6" customFormat="1" ht="15" x14ac:dyDescent="0.25">
      <c r="A497" s="18">
        <v>475</v>
      </c>
      <c r="B497" s="17" t="s">
        <v>6</v>
      </c>
      <c r="C497" s="16" t="s">
        <v>170</v>
      </c>
      <c r="D497" s="16" t="s">
        <v>2</v>
      </c>
      <c r="E497" s="16" t="s">
        <v>5</v>
      </c>
      <c r="F497" s="16" t="s">
        <v>92</v>
      </c>
      <c r="G497" s="15">
        <v>44927</v>
      </c>
      <c r="H497" s="15" t="s">
        <v>4</v>
      </c>
      <c r="I497" s="14">
        <v>34800</v>
      </c>
      <c r="J497" s="14">
        <v>0</v>
      </c>
      <c r="K497" s="14">
        <v>0</v>
      </c>
      <c r="L497" s="14">
        <f>+I497*2.87%</f>
        <v>998.76</v>
      </c>
      <c r="M497" s="14">
        <f>I497*7.1%</f>
        <v>2470.7999999999997</v>
      </c>
      <c r="N497" s="14">
        <f>I497*1.15%</f>
        <v>400.2</v>
      </c>
      <c r="O497" s="14">
        <f>+I497*3.04%</f>
        <v>1057.92</v>
      </c>
      <c r="P497" s="14">
        <f>I497*7.09%</f>
        <v>2467.3200000000002</v>
      </c>
      <c r="Q497" s="14">
        <v>0</v>
      </c>
      <c r="R497" s="14">
        <f>L497+M497+N497+O497+P497</f>
        <v>7395</v>
      </c>
      <c r="S497" s="14">
        <v>0</v>
      </c>
      <c r="T497" s="14">
        <f>+L497+O497+Q497+S497+J497+K497</f>
        <v>2056.6800000000003</v>
      </c>
      <c r="U497" s="14">
        <f>+P497+N497+M497</f>
        <v>5338.32</v>
      </c>
      <c r="V497" s="14">
        <f>+I497-T497</f>
        <v>32743.32</v>
      </c>
      <c r="W497" s="9"/>
      <c r="X497"/>
      <c r="Y497"/>
      <c r="Z497"/>
      <c r="AA497" s="8"/>
      <c r="AB497"/>
      <c r="AC497" s="8"/>
      <c r="AD497"/>
      <c r="AE497"/>
      <c r="AF497" s="8"/>
      <c r="AG497"/>
      <c r="AH497" s="8"/>
      <c r="AI497" s="8"/>
    </row>
    <row r="498" spans="1:35" s="6" customFormat="1" ht="15" x14ac:dyDescent="0.25">
      <c r="A498" s="18">
        <v>476</v>
      </c>
      <c r="B498" s="17" t="s">
        <v>6</v>
      </c>
      <c r="C498" s="16" t="s">
        <v>169</v>
      </c>
      <c r="D498" s="16" t="s">
        <v>2</v>
      </c>
      <c r="E498" s="16" t="s">
        <v>5</v>
      </c>
      <c r="F498" s="16" t="s">
        <v>87</v>
      </c>
      <c r="G498" s="15">
        <v>44927</v>
      </c>
      <c r="H498" s="15" t="s">
        <v>4</v>
      </c>
      <c r="I498" s="14">
        <v>20880</v>
      </c>
      <c r="J498" s="14">
        <v>0</v>
      </c>
      <c r="K498" s="14">
        <v>0</v>
      </c>
      <c r="L498" s="14">
        <f>+I498*2.87%</f>
        <v>599.25599999999997</v>
      </c>
      <c r="M498" s="14">
        <f>I498*7.1%</f>
        <v>1482.4799999999998</v>
      </c>
      <c r="N498" s="14">
        <f>I498*1.15%</f>
        <v>240.12</v>
      </c>
      <c r="O498" s="14">
        <f>+I498*3.04%</f>
        <v>634.75199999999995</v>
      </c>
      <c r="P498" s="14">
        <f>I498*7.09%</f>
        <v>1480.3920000000001</v>
      </c>
      <c r="Q498" s="14">
        <v>0</v>
      </c>
      <c r="R498" s="14">
        <f>L498+M498+N498+O498+P498</f>
        <v>4437</v>
      </c>
      <c r="S498" s="14">
        <v>0</v>
      </c>
      <c r="T498" s="14">
        <f>+L498+O498+Q498+S498+J498+K498</f>
        <v>1234.0079999999998</v>
      </c>
      <c r="U498" s="14">
        <f>+P498+N498+M498</f>
        <v>3202.9920000000002</v>
      </c>
      <c r="V498" s="14">
        <f>+I498-T498</f>
        <v>19645.991999999998</v>
      </c>
      <c r="W498" s="9"/>
      <c r="X498"/>
      <c r="Y498"/>
      <c r="Z498"/>
      <c r="AA498" s="8"/>
      <c r="AB498"/>
      <c r="AC498" s="8"/>
      <c r="AD498"/>
      <c r="AE498"/>
      <c r="AF498"/>
      <c r="AG498"/>
      <c r="AH498" s="8"/>
      <c r="AI498" s="8"/>
    </row>
    <row r="499" spans="1:35" s="6" customFormat="1" ht="15" x14ac:dyDescent="0.25">
      <c r="A499" s="18">
        <v>477</v>
      </c>
      <c r="B499" s="17" t="s">
        <v>6</v>
      </c>
      <c r="C499" s="16" t="s">
        <v>168</v>
      </c>
      <c r="D499" s="16" t="s">
        <v>2</v>
      </c>
      <c r="E499" s="16" t="s">
        <v>5</v>
      </c>
      <c r="F499" s="16" t="s">
        <v>87</v>
      </c>
      <c r="G499" s="15">
        <v>44927</v>
      </c>
      <c r="H499" s="15" t="s">
        <v>4</v>
      </c>
      <c r="I499" s="14">
        <v>9280</v>
      </c>
      <c r="J499" s="14">
        <v>0</v>
      </c>
      <c r="K499" s="14">
        <v>0</v>
      </c>
      <c r="L499" s="14">
        <f>+I499*2.87%</f>
        <v>266.33600000000001</v>
      </c>
      <c r="M499" s="14">
        <f>I499*7.1%</f>
        <v>658.88</v>
      </c>
      <c r="N499" s="14">
        <f>I499*1.15%</f>
        <v>106.72</v>
      </c>
      <c r="O499" s="14">
        <f>+I499*3.04%</f>
        <v>282.11200000000002</v>
      </c>
      <c r="P499" s="14">
        <f>I499*7.09%</f>
        <v>657.952</v>
      </c>
      <c r="Q499" s="14">
        <v>0</v>
      </c>
      <c r="R499" s="14">
        <f>L499+M499+N499+O499+P499</f>
        <v>1972</v>
      </c>
      <c r="S499" s="14">
        <v>3493.71</v>
      </c>
      <c r="T499" s="14">
        <f>+L499+O499+Q499+S499+J499+K499</f>
        <v>4042.1580000000004</v>
      </c>
      <c r="U499" s="14">
        <f>+P499+N499+M499</f>
        <v>1423.5520000000001</v>
      </c>
      <c r="V499" s="14">
        <f>+I499-T499</f>
        <v>5237.8419999999996</v>
      </c>
      <c r="W499" s="9"/>
      <c r="X499"/>
      <c r="Y499"/>
      <c r="Z499"/>
      <c r="AA499" s="8"/>
      <c r="AB499"/>
      <c r="AC499" s="8"/>
      <c r="AD499"/>
      <c r="AE499"/>
      <c r="AF499"/>
      <c r="AG499" s="8"/>
      <c r="AH499" s="8"/>
      <c r="AI499" s="8"/>
    </row>
    <row r="500" spans="1:35" s="6" customFormat="1" ht="15" x14ac:dyDescent="0.25">
      <c r="A500" s="18">
        <v>478</v>
      </c>
      <c r="B500" s="17" t="s">
        <v>6</v>
      </c>
      <c r="C500" s="16" t="s">
        <v>167</v>
      </c>
      <c r="D500" s="16" t="s">
        <v>2</v>
      </c>
      <c r="E500" s="16" t="s">
        <v>5</v>
      </c>
      <c r="F500" s="16" t="s">
        <v>92</v>
      </c>
      <c r="G500" s="15">
        <v>44927</v>
      </c>
      <c r="H500" s="15" t="s">
        <v>4</v>
      </c>
      <c r="I500" s="14">
        <v>72000</v>
      </c>
      <c r="J500" s="14">
        <v>5744.84</v>
      </c>
      <c r="K500" s="14">
        <v>0</v>
      </c>
      <c r="L500" s="14">
        <f>+I500*2.87%</f>
        <v>2066.4</v>
      </c>
      <c r="M500" s="14">
        <f>I500*7.1%</f>
        <v>5111.9999999999991</v>
      </c>
      <c r="N500" s="14">
        <f>I500*1.15%</f>
        <v>828</v>
      </c>
      <c r="O500" s="14">
        <f>+I500*3.04%</f>
        <v>2188.8000000000002</v>
      </c>
      <c r="P500" s="14">
        <f>I500*7.09%</f>
        <v>5104.8</v>
      </c>
      <c r="Q500" s="14">
        <v>0</v>
      </c>
      <c r="R500" s="14">
        <f>L500+M500+N500+O500+P500</f>
        <v>15300</v>
      </c>
      <c r="S500" s="14">
        <v>0</v>
      </c>
      <c r="T500" s="14">
        <f>+L500+O500+Q500+S500+J500+K500</f>
        <v>10000.040000000001</v>
      </c>
      <c r="U500" s="14">
        <f>+P500+N500+M500</f>
        <v>11044.8</v>
      </c>
      <c r="V500" s="14">
        <f>+I500-T500</f>
        <v>61999.96</v>
      </c>
      <c r="W500" s="9"/>
      <c r="X500"/>
      <c r="Y500"/>
      <c r="Z500"/>
      <c r="AA500" s="8"/>
      <c r="AB500"/>
      <c r="AC500" s="8"/>
      <c r="AD500" s="8"/>
      <c r="AE500" s="8"/>
      <c r="AF500" s="8"/>
      <c r="AG500"/>
      <c r="AH500" s="8"/>
      <c r="AI500" s="8"/>
    </row>
    <row r="501" spans="1:35" s="6" customFormat="1" ht="15" x14ac:dyDescent="0.25">
      <c r="A501" s="18">
        <v>479</v>
      </c>
      <c r="B501" s="17" t="s">
        <v>6</v>
      </c>
      <c r="C501" s="16" t="s">
        <v>166</v>
      </c>
      <c r="D501" s="16" t="s">
        <v>2</v>
      </c>
      <c r="E501" s="16" t="s">
        <v>5</v>
      </c>
      <c r="F501" s="16" t="s">
        <v>92</v>
      </c>
      <c r="G501" s="15">
        <v>44927</v>
      </c>
      <c r="H501" s="15" t="s">
        <v>4</v>
      </c>
      <c r="I501" s="14">
        <v>34800</v>
      </c>
      <c r="J501" s="14">
        <v>0</v>
      </c>
      <c r="K501" s="14">
        <v>0</v>
      </c>
      <c r="L501" s="14">
        <f>+I501*2.87%</f>
        <v>998.76</v>
      </c>
      <c r="M501" s="14">
        <f>I501*7.1%</f>
        <v>2470.7999999999997</v>
      </c>
      <c r="N501" s="14">
        <f>I501*1.15%</f>
        <v>400.2</v>
      </c>
      <c r="O501" s="14">
        <f>+I501*3.04%</f>
        <v>1057.92</v>
      </c>
      <c r="P501" s="14">
        <f>I501*7.09%</f>
        <v>2467.3200000000002</v>
      </c>
      <c r="Q501" s="14">
        <v>0</v>
      </c>
      <c r="R501" s="14">
        <f>L501+M501+N501+O501+P501</f>
        <v>7395</v>
      </c>
      <c r="S501" s="14">
        <v>0</v>
      </c>
      <c r="T501" s="14">
        <f>+L501+O501+Q501+S501+J501+K501</f>
        <v>2056.6800000000003</v>
      </c>
      <c r="U501" s="14">
        <f>+P501+N501+M501</f>
        <v>5338.32</v>
      </c>
      <c r="V501" s="14">
        <f>+I501-T501</f>
        <v>32743.32</v>
      </c>
      <c r="W501" s="9"/>
      <c r="X501"/>
      <c r="Y501"/>
      <c r="Z501"/>
      <c r="AA501" s="8"/>
      <c r="AB501"/>
      <c r="AC501" s="8"/>
      <c r="AD501"/>
      <c r="AE501"/>
      <c r="AF501" s="8"/>
      <c r="AG501"/>
      <c r="AH501" s="8"/>
      <c r="AI501" s="8"/>
    </row>
    <row r="502" spans="1:35" s="6" customFormat="1" ht="15" x14ac:dyDescent="0.25">
      <c r="A502" s="18">
        <v>480</v>
      </c>
      <c r="B502" s="17" t="s">
        <v>6</v>
      </c>
      <c r="C502" s="16" t="s">
        <v>165</v>
      </c>
      <c r="D502" s="16" t="s">
        <v>2</v>
      </c>
      <c r="E502" s="16" t="s">
        <v>5</v>
      </c>
      <c r="F502" s="16" t="s">
        <v>92</v>
      </c>
      <c r="G502" s="15">
        <v>44927</v>
      </c>
      <c r="H502" s="15" t="s">
        <v>4</v>
      </c>
      <c r="I502" s="14">
        <v>20880</v>
      </c>
      <c r="J502" s="14">
        <v>0</v>
      </c>
      <c r="K502" s="14">
        <v>0</v>
      </c>
      <c r="L502" s="14">
        <f>+I502*2.87%</f>
        <v>599.25599999999997</v>
      </c>
      <c r="M502" s="14">
        <f>I502*7.1%</f>
        <v>1482.4799999999998</v>
      </c>
      <c r="N502" s="14">
        <f>I502*1.15%</f>
        <v>240.12</v>
      </c>
      <c r="O502" s="14">
        <f>+I502*3.04%</f>
        <v>634.75199999999995</v>
      </c>
      <c r="P502" s="14">
        <f>I502*7.09%</f>
        <v>1480.3920000000001</v>
      </c>
      <c r="Q502" s="14">
        <v>0</v>
      </c>
      <c r="R502" s="14">
        <f>L502+M502+N502+O502+P502</f>
        <v>4437</v>
      </c>
      <c r="S502" s="14">
        <v>0</v>
      </c>
      <c r="T502" s="14">
        <f>+L502+O502+Q502+S502+J502+K502</f>
        <v>1234.0079999999998</v>
      </c>
      <c r="U502" s="14">
        <f>+P502+N502+M502</f>
        <v>3202.9920000000002</v>
      </c>
      <c r="V502" s="14">
        <f>+I502-T502</f>
        <v>19645.991999999998</v>
      </c>
      <c r="W502" s="9"/>
      <c r="X502"/>
      <c r="Y502"/>
      <c r="Z502"/>
      <c r="AA502" s="8"/>
      <c r="AB502"/>
      <c r="AC502" s="8"/>
      <c r="AD502"/>
      <c r="AE502"/>
      <c r="AF502"/>
      <c r="AG502"/>
      <c r="AH502" s="8"/>
      <c r="AI502" s="8"/>
    </row>
    <row r="503" spans="1:35" s="6" customFormat="1" ht="15" x14ac:dyDescent="0.25">
      <c r="A503" s="18">
        <v>481</v>
      </c>
      <c r="B503" s="17" t="s">
        <v>6</v>
      </c>
      <c r="C503" s="16" t="s">
        <v>164</v>
      </c>
      <c r="D503" s="16" t="s">
        <v>2</v>
      </c>
      <c r="E503" s="16" t="s">
        <v>5</v>
      </c>
      <c r="F503" s="16" t="s">
        <v>87</v>
      </c>
      <c r="G503" s="15">
        <v>44927</v>
      </c>
      <c r="H503" s="15" t="s">
        <v>4</v>
      </c>
      <c r="I503" s="14">
        <v>17640</v>
      </c>
      <c r="J503" s="14">
        <v>0</v>
      </c>
      <c r="K503" s="14">
        <v>0</v>
      </c>
      <c r="L503" s="14">
        <f>+I503*2.87%</f>
        <v>506.26799999999997</v>
      </c>
      <c r="M503" s="14">
        <f>I503*7.1%</f>
        <v>1252.4399999999998</v>
      </c>
      <c r="N503" s="14">
        <f>I503*1.15%</f>
        <v>202.85999999999999</v>
      </c>
      <c r="O503" s="14">
        <f>+I503*3.04%</f>
        <v>536.25599999999997</v>
      </c>
      <c r="P503" s="14">
        <f>I503*7.09%</f>
        <v>1250.6760000000002</v>
      </c>
      <c r="Q503" s="14">
        <v>0</v>
      </c>
      <c r="R503" s="14">
        <f>L503+M503+N503+O503+P503</f>
        <v>3748.5</v>
      </c>
      <c r="S503" s="14">
        <v>0</v>
      </c>
      <c r="T503" s="14">
        <f>+L503+O503+Q503+S503+J503+K503</f>
        <v>1042.5239999999999</v>
      </c>
      <c r="U503" s="14">
        <f>+P503+N503+M503</f>
        <v>2705.9759999999997</v>
      </c>
      <c r="V503" s="14">
        <f>+I503-T503</f>
        <v>16597.475999999999</v>
      </c>
      <c r="W503" s="9"/>
      <c r="X503"/>
      <c r="Y503"/>
      <c r="Z503"/>
      <c r="AA503" s="8"/>
      <c r="AB503"/>
      <c r="AC503" s="8"/>
      <c r="AD503"/>
      <c r="AE503"/>
      <c r="AF503"/>
      <c r="AG503"/>
      <c r="AH503" s="8"/>
      <c r="AI503" s="8"/>
    </row>
    <row r="504" spans="1:35" s="6" customFormat="1" ht="15" x14ac:dyDescent="0.25">
      <c r="A504" s="18">
        <v>482</v>
      </c>
      <c r="B504" s="17" t="s">
        <v>6</v>
      </c>
      <c r="C504" s="16" t="s">
        <v>163</v>
      </c>
      <c r="D504" s="16" t="s">
        <v>2</v>
      </c>
      <c r="E504" s="16" t="s">
        <v>5</v>
      </c>
      <c r="F504" s="16" t="s">
        <v>87</v>
      </c>
      <c r="G504" s="15">
        <v>44927</v>
      </c>
      <c r="H504" s="15" t="s">
        <v>4</v>
      </c>
      <c r="I504" s="14">
        <v>34800</v>
      </c>
      <c r="J504" s="14">
        <v>0</v>
      </c>
      <c r="K504" s="14">
        <v>0</v>
      </c>
      <c r="L504" s="14">
        <f>+I504*2.87%</f>
        <v>998.76</v>
      </c>
      <c r="M504" s="14">
        <f>I504*7.1%</f>
        <v>2470.7999999999997</v>
      </c>
      <c r="N504" s="14">
        <f>I504*1.15%</f>
        <v>400.2</v>
      </c>
      <c r="O504" s="14">
        <f>+I504*3.04%</f>
        <v>1057.92</v>
      </c>
      <c r="P504" s="14">
        <f>I504*7.09%</f>
        <v>2467.3200000000002</v>
      </c>
      <c r="Q504" s="14">
        <v>0</v>
      </c>
      <c r="R504" s="14">
        <f>L504+M504+N504+O504+P504</f>
        <v>7395</v>
      </c>
      <c r="S504" s="14">
        <v>0</v>
      </c>
      <c r="T504" s="14">
        <f>+L504+O504+Q504+S504+J504+K504</f>
        <v>2056.6800000000003</v>
      </c>
      <c r="U504" s="14">
        <f>+P504+N504+M504</f>
        <v>5338.32</v>
      </c>
      <c r="V504" s="14">
        <f>+I504-T504</f>
        <v>32743.32</v>
      </c>
      <c r="W504" s="9"/>
      <c r="X504"/>
      <c r="Y504"/>
      <c r="Z504"/>
      <c r="AA504" s="8"/>
      <c r="AB504"/>
      <c r="AC504" s="8"/>
      <c r="AD504"/>
      <c r="AE504"/>
      <c r="AF504" s="8"/>
      <c r="AG504"/>
      <c r="AH504" s="8"/>
      <c r="AI504" s="8"/>
    </row>
    <row r="505" spans="1:35" s="6" customFormat="1" ht="15" x14ac:dyDescent="0.25">
      <c r="A505" s="18">
        <v>483</v>
      </c>
      <c r="B505" s="17" t="s">
        <v>6</v>
      </c>
      <c r="C505" s="16" t="s">
        <v>162</v>
      </c>
      <c r="D505" s="16" t="s">
        <v>2</v>
      </c>
      <c r="E505" s="16" t="s">
        <v>5</v>
      </c>
      <c r="F505" s="16" t="s">
        <v>87</v>
      </c>
      <c r="G505" s="15">
        <v>44927</v>
      </c>
      <c r="H505" s="15" t="s">
        <v>4</v>
      </c>
      <c r="I505" s="14">
        <v>113400</v>
      </c>
      <c r="J505" s="14">
        <v>15257.38</v>
      </c>
      <c r="K505" s="14">
        <v>0</v>
      </c>
      <c r="L505" s="14">
        <f>+I505*2.87%</f>
        <v>3254.58</v>
      </c>
      <c r="M505" s="14">
        <f>I505*7.1%</f>
        <v>8051.4</v>
      </c>
      <c r="N505" s="14">
        <f>I505*1.15%</f>
        <v>1304.0999999999999</v>
      </c>
      <c r="O505" s="14">
        <f>+I505*3.04%</f>
        <v>3447.36</v>
      </c>
      <c r="P505" s="14">
        <f>I505*7.09%</f>
        <v>8040.06</v>
      </c>
      <c r="Q505" s="14">
        <v>0</v>
      </c>
      <c r="R505" s="14">
        <f>L505+M505+N505+O505+P505</f>
        <v>24097.5</v>
      </c>
      <c r="S505" s="14">
        <v>0</v>
      </c>
      <c r="T505" s="14">
        <f>+L505+O505+Q505+S505+J505+K505</f>
        <v>21959.32</v>
      </c>
      <c r="U505" s="14">
        <f>+P505+N505+M505</f>
        <v>17395.559999999998</v>
      </c>
      <c r="V505" s="14">
        <f>+I505-T505</f>
        <v>91440.68</v>
      </c>
      <c r="W505" s="9"/>
      <c r="X505"/>
      <c r="Y505"/>
      <c r="Z505"/>
      <c r="AA505" s="8"/>
      <c r="AB505"/>
      <c r="AC505" s="8"/>
      <c r="AD505" s="8"/>
      <c r="AE505" s="8"/>
      <c r="AF505" s="8"/>
      <c r="AG505"/>
      <c r="AH505" s="8"/>
      <c r="AI505" s="8"/>
    </row>
    <row r="506" spans="1:35" s="6" customFormat="1" ht="15" x14ac:dyDescent="0.25">
      <c r="A506" s="18">
        <v>484</v>
      </c>
      <c r="B506" s="17" t="s">
        <v>6</v>
      </c>
      <c r="C506" s="16" t="s">
        <v>161</v>
      </c>
      <c r="D506" s="16" t="s">
        <v>2</v>
      </c>
      <c r="E506" s="16" t="s">
        <v>5</v>
      </c>
      <c r="F506" s="16" t="s">
        <v>87</v>
      </c>
      <c r="G506" s="15">
        <v>44927</v>
      </c>
      <c r="H506" s="15" t="s">
        <v>4</v>
      </c>
      <c r="I506" s="14">
        <v>37800</v>
      </c>
      <c r="J506" s="14">
        <v>0</v>
      </c>
      <c r="K506" s="14">
        <v>0</v>
      </c>
      <c r="L506" s="14">
        <f>+I506*2.87%</f>
        <v>1084.8599999999999</v>
      </c>
      <c r="M506" s="14">
        <f>I506*7.1%</f>
        <v>2683.7999999999997</v>
      </c>
      <c r="N506" s="14">
        <f>I506*1.15%</f>
        <v>434.7</v>
      </c>
      <c r="O506" s="14">
        <f>+I506*3.04%</f>
        <v>1149.1199999999999</v>
      </c>
      <c r="P506" s="14">
        <f>I506*7.09%</f>
        <v>2680.02</v>
      </c>
      <c r="Q506" s="14">
        <v>0</v>
      </c>
      <c r="R506" s="14">
        <f>L506+M506+N506+O506+P506</f>
        <v>8032.5</v>
      </c>
      <c r="S506" s="14">
        <v>0</v>
      </c>
      <c r="T506" s="14">
        <f>+L506+O506+Q506+S506+J506+K506</f>
        <v>2233.9799999999996</v>
      </c>
      <c r="U506" s="14">
        <f>+P506+N506+M506</f>
        <v>5798.5199999999995</v>
      </c>
      <c r="V506" s="14">
        <f>+I506-T506</f>
        <v>35566.020000000004</v>
      </c>
      <c r="W506" s="9"/>
      <c r="X506"/>
      <c r="Y506"/>
      <c r="Z506"/>
      <c r="AA506" s="8"/>
      <c r="AB506"/>
      <c r="AC506" s="8"/>
      <c r="AD506" s="8"/>
      <c r="AE506"/>
      <c r="AF506" s="8"/>
      <c r="AG506"/>
      <c r="AH506" s="8"/>
      <c r="AI506" s="8"/>
    </row>
    <row r="507" spans="1:35" s="6" customFormat="1" ht="15" x14ac:dyDescent="0.25">
      <c r="A507" s="18">
        <v>485</v>
      </c>
      <c r="B507" s="17" t="s">
        <v>6</v>
      </c>
      <c r="C507" s="16" t="s">
        <v>160</v>
      </c>
      <c r="D507" s="16" t="s">
        <v>2</v>
      </c>
      <c r="E507" s="16" t="s">
        <v>5</v>
      </c>
      <c r="F507" s="16" t="s">
        <v>87</v>
      </c>
      <c r="G507" s="15">
        <v>44927</v>
      </c>
      <c r="H507" s="15" t="s">
        <v>4</v>
      </c>
      <c r="I507" s="14">
        <v>34800</v>
      </c>
      <c r="J507" s="14">
        <v>0</v>
      </c>
      <c r="K507" s="14">
        <v>0</v>
      </c>
      <c r="L507" s="14">
        <f>+I507*2.87%</f>
        <v>998.76</v>
      </c>
      <c r="M507" s="14">
        <f>I507*7.1%</f>
        <v>2470.7999999999997</v>
      </c>
      <c r="N507" s="14">
        <f>I507*1.15%</f>
        <v>400.2</v>
      </c>
      <c r="O507" s="14">
        <f>+I507*3.04%</f>
        <v>1057.92</v>
      </c>
      <c r="P507" s="14">
        <f>I507*7.09%</f>
        <v>2467.3200000000002</v>
      </c>
      <c r="Q507" s="14">
        <v>0</v>
      </c>
      <c r="R507" s="14">
        <f>L507+M507+N507+O507+P507</f>
        <v>7395</v>
      </c>
      <c r="S507" s="14">
        <v>0</v>
      </c>
      <c r="T507" s="14">
        <f>+L507+O507+Q507+S507+J507+K507</f>
        <v>2056.6800000000003</v>
      </c>
      <c r="U507" s="14">
        <f>+P507+N507+M507</f>
        <v>5338.32</v>
      </c>
      <c r="V507" s="14">
        <f>+I507-T507</f>
        <v>32743.32</v>
      </c>
      <c r="W507" s="9"/>
      <c r="X507"/>
      <c r="Y507"/>
      <c r="Z507"/>
      <c r="AA507" s="8"/>
      <c r="AB507"/>
      <c r="AC507" s="8"/>
      <c r="AD507"/>
      <c r="AE507"/>
      <c r="AF507" s="8"/>
      <c r="AG507"/>
      <c r="AH507" s="8"/>
      <c r="AI507" s="8"/>
    </row>
    <row r="508" spans="1:35" s="6" customFormat="1" ht="15" x14ac:dyDescent="0.25">
      <c r="A508" s="18">
        <v>486</v>
      </c>
      <c r="B508" s="17" t="s">
        <v>6</v>
      </c>
      <c r="C508" s="16" t="s">
        <v>159</v>
      </c>
      <c r="D508" s="16" t="s">
        <v>2</v>
      </c>
      <c r="E508" s="16" t="s">
        <v>5</v>
      </c>
      <c r="F508" s="16" t="s">
        <v>87</v>
      </c>
      <c r="G508" s="15">
        <v>44927</v>
      </c>
      <c r="H508" s="15" t="s">
        <v>4</v>
      </c>
      <c r="I508" s="14">
        <v>12600</v>
      </c>
      <c r="J508" s="14">
        <v>0</v>
      </c>
      <c r="K508" s="14">
        <v>0</v>
      </c>
      <c r="L508" s="14">
        <f>+I508*2.87%</f>
        <v>361.62</v>
      </c>
      <c r="M508" s="14">
        <f>I508*7.1%</f>
        <v>894.59999999999991</v>
      </c>
      <c r="N508" s="14">
        <f>I508*1.15%</f>
        <v>144.9</v>
      </c>
      <c r="O508" s="14">
        <f>+I508*3.04%</f>
        <v>383.04</v>
      </c>
      <c r="P508" s="14">
        <f>I508*7.09%</f>
        <v>893.34</v>
      </c>
      <c r="Q508" s="14">
        <v>0</v>
      </c>
      <c r="R508" s="14">
        <f>L508+M508+N508+O508+P508</f>
        <v>2677.5</v>
      </c>
      <c r="S508" s="14">
        <v>0</v>
      </c>
      <c r="T508" s="14">
        <f>+L508+O508+Q508+S508+J508+K508</f>
        <v>744.66000000000008</v>
      </c>
      <c r="U508" s="14">
        <f>+P508+N508+M508</f>
        <v>1932.84</v>
      </c>
      <c r="V508" s="14">
        <f>+I508-T508</f>
        <v>11855.34</v>
      </c>
      <c r="W508" s="9"/>
      <c r="X508"/>
      <c r="Y508"/>
      <c r="Z508"/>
      <c r="AA508" s="8"/>
      <c r="AB508"/>
      <c r="AC508" s="8"/>
      <c r="AD508"/>
      <c r="AE508"/>
      <c r="AF508"/>
      <c r="AG508"/>
      <c r="AH508"/>
      <c r="AI508" s="8"/>
    </row>
    <row r="509" spans="1:35" s="6" customFormat="1" ht="15" x14ac:dyDescent="0.25">
      <c r="A509" s="18">
        <v>487</v>
      </c>
      <c r="B509" s="17" t="s">
        <v>6</v>
      </c>
      <c r="C509" s="16" t="s">
        <v>158</v>
      </c>
      <c r="D509" s="16" t="s">
        <v>2</v>
      </c>
      <c r="E509" s="16" t="s">
        <v>5</v>
      </c>
      <c r="F509" s="16" t="s">
        <v>87</v>
      </c>
      <c r="G509" s="15">
        <v>44927</v>
      </c>
      <c r="H509" s="15" t="s">
        <v>4</v>
      </c>
      <c r="I509" s="14">
        <v>34800</v>
      </c>
      <c r="J509" s="14">
        <v>0</v>
      </c>
      <c r="K509" s="14">
        <v>0</v>
      </c>
      <c r="L509" s="14">
        <f>+I509*2.87%</f>
        <v>998.76</v>
      </c>
      <c r="M509" s="14">
        <f>I509*7.1%</f>
        <v>2470.7999999999997</v>
      </c>
      <c r="N509" s="14">
        <f>I509*1.15%</f>
        <v>400.2</v>
      </c>
      <c r="O509" s="14">
        <f>+I509*3.04%</f>
        <v>1057.92</v>
      </c>
      <c r="P509" s="14">
        <f>I509*7.09%</f>
        <v>2467.3200000000002</v>
      </c>
      <c r="Q509" s="14">
        <v>0</v>
      </c>
      <c r="R509" s="14">
        <f>L509+M509+N509+O509+P509</f>
        <v>7395</v>
      </c>
      <c r="S509" s="14">
        <v>0</v>
      </c>
      <c r="T509" s="14">
        <f>+L509+O509+Q509+S509+J509+K509</f>
        <v>2056.6800000000003</v>
      </c>
      <c r="U509" s="14">
        <f>+P509+N509+M509</f>
        <v>5338.32</v>
      </c>
      <c r="V509" s="14">
        <f>+I509-T509</f>
        <v>32743.32</v>
      </c>
      <c r="W509" s="9"/>
      <c r="X509"/>
      <c r="Y509"/>
      <c r="Z509"/>
      <c r="AA509" s="8"/>
      <c r="AB509"/>
      <c r="AC509" s="8"/>
      <c r="AD509"/>
      <c r="AE509"/>
      <c r="AF509" s="8"/>
      <c r="AG509"/>
      <c r="AH509" s="8"/>
      <c r="AI509" s="8"/>
    </row>
    <row r="510" spans="1:35" s="6" customFormat="1" ht="15" x14ac:dyDescent="0.25">
      <c r="A510" s="18">
        <v>488</v>
      </c>
      <c r="B510" s="17" t="s">
        <v>6</v>
      </c>
      <c r="C510" s="16" t="s">
        <v>157</v>
      </c>
      <c r="D510" s="16" t="s">
        <v>2</v>
      </c>
      <c r="E510" s="16" t="s">
        <v>5</v>
      </c>
      <c r="F510" s="16" t="s">
        <v>87</v>
      </c>
      <c r="G510" s="15">
        <v>44927</v>
      </c>
      <c r="H510" s="15" t="s">
        <v>4</v>
      </c>
      <c r="I510" s="14">
        <v>62640</v>
      </c>
      <c r="J510" s="14">
        <v>0</v>
      </c>
      <c r="K510" s="14">
        <v>0</v>
      </c>
      <c r="L510" s="14">
        <f>+I510*2.87%</f>
        <v>1797.768</v>
      </c>
      <c r="M510" s="14">
        <f>I510*7.1%</f>
        <v>4447.4399999999996</v>
      </c>
      <c r="N510" s="14">
        <f>I510*1.15%</f>
        <v>720.36</v>
      </c>
      <c r="O510" s="14">
        <f>+I510*3.04%</f>
        <v>1904.2560000000001</v>
      </c>
      <c r="P510" s="14">
        <f>I510*7.09%</f>
        <v>4441.1760000000004</v>
      </c>
      <c r="Q510" s="14">
        <v>0</v>
      </c>
      <c r="R510" s="14">
        <f>L510+M510+N510+O510+P510</f>
        <v>13311</v>
      </c>
      <c r="S510" s="14">
        <v>0</v>
      </c>
      <c r="T510" s="14">
        <f>+L510+O510+Q510+S510+J510+K510</f>
        <v>3702.0240000000003</v>
      </c>
      <c r="U510" s="14">
        <f>+P510+N510+M510</f>
        <v>9608.9759999999987</v>
      </c>
      <c r="V510" s="14">
        <f>+I510-T510</f>
        <v>58937.976000000002</v>
      </c>
      <c r="W510" s="9"/>
      <c r="X510"/>
      <c r="Y510"/>
      <c r="Z510"/>
      <c r="AA510" s="8"/>
      <c r="AB510"/>
      <c r="AC510" s="8"/>
      <c r="AD510" s="8"/>
      <c r="AE510"/>
      <c r="AF510" s="8"/>
      <c r="AG510"/>
      <c r="AH510" s="8"/>
      <c r="AI510" s="8"/>
    </row>
    <row r="511" spans="1:35" s="6" customFormat="1" ht="15" x14ac:dyDescent="0.25">
      <c r="A511" s="18">
        <v>489</v>
      </c>
      <c r="B511" s="17" t="s">
        <v>6</v>
      </c>
      <c r="C511" s="16" t="s">
        <v>156</v>
      </c>
      <c r="D511" s="16" t="s">
        <v>2</v>
      </c>
      <c r="E511" s="16" t="s">
        <v>5</v>
      </c>
      <c r="F511" s="16" t="s">
        <v>87</v>
      </c>
      <c r="G511" s="15">
        <v>44927</v>
      </c>
      <c r="H511" s="15" t="s">
        <v>4</v>
      </c>
      <c r="I511" s="14">
        <v>62640</v>
      </c>
      <c r="J511" s="14">
        <v>3983.47</v>
      </c>
      <c r="K511" s="14">
        <v>0</v>
      </c>
      <c r="L511" s="14">
        <f>+I511*2.87%</f>
        <v>1797.768</v>
      </c>
      <c r="M511" s="14">
        <f>I511*7.1%</f>
        <v>4447.4399999999996</v>
      </c>
      <c r="N511" s="14">
        <f>I511*1.15%</f>
        <v>720.36</v>
      </c>
      <c r="O511" s="14">
        <f>+I511*3.04%</f>
        <v>1904.2560000000001</v>
      </c>
      <c r="P511" s="14">
        <f>I511*7.09%</f>
        <v>4441.1760000000004</v>
      </c>
      <c r="Q511" s="14">
        <v>0</v>
      </c>
      <c r="R511" s="14">
        <f>L511+M511+N511+O511+P511</f>
        <v>13311</v>
      </c>
      <c r="S511" s="14">
        <v>0</v>
      </c>
      <c r="T511" s="14">
        <f>+L511+O511+Q511+S511+J511+K511</f>
        <v>7685.4940000000006</v>
      </c>
      <c r="U511" s="14">
        <f>+P511+N511+M511</f>
        <v>9608.9759999999987</v>
      </c>
      <c r="V511" s="14">
        <f>+I511-T511</f>
        <v>54954.506000000001</v>
      </c>
      <c r="W511" s="9"/>
      <c r="X511"/>
      <c r="Y511"/>
      <c r="Z511"/>
      <c r="AA511" s="8"/>
      <c r="AB511"/>
      <c r="AC511" s="8"/>
      <c r="AD511" s="8"/>
      <c r="AE511" s="8"/>
      <c r="AF511" s="8"/>
      <c r="AG511"/>
      <c r="AH511" s="8"/>
      <c r="AI511" s="8"/>
    </row>
    <row r="512" spans="1:35" s="6" customFormat="1" ht="15" x14ac:dyDescent="0.25">
      <c r="A512" s="18">
        <v>490</v>
      </c>
      <c r="B512" s="17" t="s">
        <v>6</v>
      </c>
      <c r="C512" s="16" t="s">
        <v>155</v>
      </c>
      <c r="D512" s="16" t="s">
        <v>2</v>
      </c>
      <c r="E512" s="16" t="s">
        <v>5</v>
      </c>
      <c r="F512" s="16" t="s">
        <v>92</v>
      </c>
      <c r="G512" s="15">
        <v>44927</v>
      </c>
      <c r="H512" s="15" t="s">
        <v>4</v>
      </c>
      <c r="I512" s="14">
        <v>48000</v>
      </c>
      <c r="J512" s="14">
        <v>1571.73</v>
      </c>
      <c r="K512" s="14">
        <v>0</v>
      </c>
      <c r="L512" s="14">
        <f>+I512*2.87%</f>
        <v>1377.6</v>
      </c>
      <c r="M512" s="14">
        <f>I512*7.1%</f>
        <v>3407.9999999999995</v>
      </c>
      <c r="N512" s="14">
        <f>I512*1.15%</f>
        <v>552</v>
      </c>
      <c r="O512" s="14">
        <f>+I512*3.04%</f>
        <v>1459.2</v>
      </c>
      <c r="P512" s="14">
        <f>I512*7.09%</f>
        <v>3403.2000000000003</v>
      </c>
      <c r="Q512" s="14">
        <v>0</v>
      </c>
      <c r="R512" s="14">
        <f>L512+M512+N512+O512+P512</f>
        <v>10200</v>
      </c>
      <c r="S512" s="14">
        <v>0</v>
      </c>
      <c r="T512" s="14">
        <f>+L512+O512+Q512+S512+J512+K512</f>
        <v>4408.5300000000007</v>
      </c>
      <c r="U512" s="14">
        <f>+P512+N512+M512</f>
        <v>7363.2</v>
      </c>
      <c r="V512" s="14">
        <f>+I512-T512</f>
        <v>43591.47</v>
      </c>
      <c r="W512" s="9"/>
      <c r="X512"/>
      <c r="Y512"/>
      <c r="Z512"/>
      <c r="AA512" s="8"/>
      <c r="AB512"/>
      <c r="AC512" s="8"/>
      <c r="AD512" s="8"/>
      <c r="AE512" s="8"/>
      <c r="AF512" s="8"/>
      <c r="AG512"/>
      <c r="AH512" s="8"/>
      <c r="AI512" s="8"/>
    </row>
    <row r="513" spans="1:35" s="6" customFormat="1" ht="15" x14ac:dyDescent="0.25">
      <c r="A513" s="18">
        <v>491</v>
      </c>
      <c r="B513" s="17" t="s">
        <v>6</v>
      </c>
      <c r="C513" s="16" t="s">
        <v>154</v>
      </c>
      <c r="D513" s="16" t="s">
        <v>2</v>
      </c>
      <c r="E513" s="16" t="s">
        <v>5</v>
      </c>
      <c r="F513" s="16" t="s">
        <v>92</v>
      </c>
      <c r="G513" s="15">
        <v>44927</v>
      </c>
      <c r="H513" s="15" t="s">
        <v>4</v>
      </c>
      <c r="I513" s="14">
        <v>104400</v>
      </c>
      <c r="J513" s="14">
        <v>13140.36</v>
      </c>
      <c r="K513" s="14">
        <v>0</v>
      </c>
      <c r="L513" s="14">
        <f>+I513*2.87%</f>
        <v>2996.28</v>
      </c>
      <c r="M513" s="14">
        <f>I513*7.1%</f>
        <v>7412.4</v>
      </c>
      <c r="N513" s="14">
        <f>I513*1.15%</f>
        <v>1200.5999999999999</v>
      </c>
      <c r="O513" s="14">
        <f>+I513*3.04%</f>
        <v>3173.76</v>
      </c>
      <c r="P513" s="14">
        <f>I513*7.09%</f>
        <v>7401.96</v>
      </c>
      <c r="Q513" s="14">
        <v>0</v>
      </c>
      <c r="R513" s="14">
        <f>L513+M513+N513+O513+P513</f>
        <v>22185</v>
      </c>
      <c r="S513" s="14">
        <v>0</v>
      </c>
      <c r="T513" s="14">
        <f>+L513+O513+Q513+S513+J513+K513</f>
        <v>19310.400000000001</v>
      </c>
      <c r="U513" s="14">
        <f>+P513+N513+M513</f>
        <v>16014.96</v>
      </c>
      <c r="V513" s="14">
        <f>+I513-T513</f>
        <v>85089.600000000006</v>
      </c>
      <c r="W513" s="9"/>
      <c r="X513"/>
      <c r="Y513"/>
      <c r="Z513"/>
      <c r="AA513" s="8"/>
      <c r="AB513"/>
      <c r="AC513" s="8"/>
      <c r="AD513" s="8"/>
      <c r="AE513" s="8"/>
      <c r="AF513" s="8"/>
      <c r="AG513"/>
      <c r="AH513" s="8"/>
      <c r="AI513" s="8"/>
    </row>
    <row r="514" spans="1:35" s="6" customFormat="1" ht="15" x14ac:dyDescent="0.25">
      <c r="A514" s="18">
        <v>492</v>
      </c>
      <c r="B514" s="17" t="s">
        <v>6</v>
      </c>
      <c r="C514" s="16" t="s">
        <v>153</v>
      </c>
      <c r="D514" s="16" t="s">
        <v>2</v>
      </c>
      <c r="E514" s="16" t="s">
        <v>5</v>
      </c>
      <c r="F514" s="16" t="s">
        <v>92</v>
      </c>
      <c r="G514" s="15">
        <v>44927</v>
      </c>
      <c r="H514" s="15" t="s">
        <v>4</v>
      </c>
      <c r="I514" s="14">
        <v>34800</v>
      </c>
      <c r="J514" s="14">
        <v>0</v>
      </c>
      <c r="K514" s="14">
        <v>0</v>
      </c>
      <c r="L514" s="14">
        <f>+I514*2.87%</f>
        <v>998.76</v>
      </c>
      <c r="M514" s="14">
        <f>I514*7.1%</f>
        <v>2470.7999999999997</v>
      </c>
      <c r="N514" s="14">
        <f>I514*1.15%</f>
        <v>400.2</v>
      </c>
      <c r="O514" s="14">
        <f>+I514*3.04%</f>
        <v>1057.92</v>
      </c>
      <c r="P514" s="14">
        <f>I514*7.09%</f>
        <v>2467.3200000000002</v>
      </c>
      <c r="Q514" s="14">
        <v>0</v>
      </c>
      <c r="R514" s="14">
        <f>L514+M514+N514+O514+P514</f>
        <v>7395</v>
      </c>
      <c r="S514" s="14">
        <v>0</v>
      </c>
      <c r="T514" s="14">
        <f>+L514+O514+Q514+S514+J514+K514</f>
        <v>2056.6800000000003</v>
      </c>
      <c r="U514" s="14">
        <f>+P514+N514+M514</f>
        <v>5338.32</v>
      </c>
      <c r="V514" s="14">
        <f>+I514-T514</f>
        <v>32743.32</v>
      </c>
      <c r="W514" s="9"/>
      <c r="X514"/>
      <c r="Y514"/>
      <c r="Z514"/>
      <c r="AA514" s="8"/>
      <c r="AB514"/>
      <c r="AC514" s="8"/>
      <c r="AD514"/>
      <c r="AE514"/>
      <c r="AF514" s="8"/>
      <c r="AG514"/>
      <c r="AH514" s="8"/>
      <c r="AI514" s="8"/>
    </row>
    <row r="515" spans="1:35" s="6" customFormat="1" ht="15" x14ac:dyDescent="0.25">
      <c r="A515" s="18">
        <v>493</v>
      </c>
      <c r="B515" s="17" t="s">
        <v>6</v>
      </c>
      <c r="C515" s="16" t="s">
        <v>152</v>
      </c>
      <c r="D515" s="16" t="s">
        <v>2</v>
      </c>
      <c r="E515" s="16" t="s">
        <v>5</v>
      </c>
      <c r="F515" s="16" t="s">
        <v>87</v>
      </c>
      <c r="G515" s="15">
        <v>44927</v>
      </c>
      <c r="H515" s="15" t="s">
        <v>4</v>
      </c>
      <c r="I515" s="14">
        <v>104400</v>
      </c>
      <c r="J515" s="14">
        <v>13140.36</v>
      </c>
      <c r="K515" s="14">
        <v>0</v>
      </c>
      <c r="L515" s="14">
        <f>+I515*2.87%</f>
        <v>2996.28</v>
      </c>
      <c r="M515" s="14">
        <f>I515*7.1%</f>
        <v>7412.4</v>
      </c>
      <c r="N515" s="14">
        <f>I515*1.15%</f>
        <v>1200.5999999999999</v>
      </c>
      <c r="O515" s="14">
        <f>+I515*3.04%</f>
        <v>3173.76</v>
      </c>
      <c r="P515" s="14">
        <f>I515*7.09%</f>
        <v>7401.96</v>
      </c>
      <c r="Q515" s="14">
        <v>0</v>
      </c>
      <c r="R515" s="14">
        <f>L515+M515+N515+O515+P515</f>
        <v>22185</v>
      </c>
      <c r="S515" s="14">
        <v>0</v>
      </c>
      <c r="T515" s="14">
        <f>+L515+O515+Q515+S515+J515+K515</f>
        <v>19310.400000000001</v>
      </c>
      <c r="U515" s="14">
        <f>+P515+N515+M515</f>
        <v>16014.96</v>
      </c>
      <c r="V515" s="14">
        <f>+I515-T515</f>
        <v>85089.600000000006</v>
      </c>
      <c r="W515" s="9"/>
      <c r="X515"/>
      <c r="Y515"/>
      <c r="Z515"/>
      <c r="AA515" s="8"/>
      <c r="AB515"/>
      <c r="AC515" s="8"/>
      <c r="AD515" s="8"/>
      <c r="AE515" s="8"/>
      <c r="AF515" s="8"/>
      <c r="AG515"/>
      <c r="AH515" s="8"/>
      <c r="AI515" s="8"/>
    </row>
    <row r="516" spans="1:35" s="6" customFormat="1" ht="15" x14ac:dyDescent="0.25">
      <c r="A516" s="18">
        <v>494</v>
      </c>
      <c r="B516" s="17" t="s">
        <v>6</v>
      </c>
      <c r="C516" s="16" t="s">
        <v>151</v>
      </c>
      <c r="D516" s="16" t="s">
        <v>2</v>
      </c>
      <c r="E516" s="16" t="s">
        <v>5</v>
      </c>
      <c r="F516" s="16" t="s">
        <v>87</v>
      </c>
      <c r="G516" s="15">
        <v>44927</v>
      </c>
      <c r="H516" s="15" t="s">
        <v>4</v>
      </c>
      <c r="I516" s="14">
        <v>37800</v>
      </c>
      <c r="J516" s="14">
        <v>132.15</v>
      </c>
      <c r="K516" s="14">
        <v>0</v>
      </c>
      <c r="L516" s="14">
        <f>+I516*2.87%</f>
        <v>1084.8599999999999</v>
      </c>
      <c r="M516" s="14">
        <f>I516*7.1%</f>
        <v>2683.7999999999997</v>
      </c>
      <c r="N516" s="14">
        <f>I516*1.15%</f>
        <v>434.7</v>
      </c>
      <c r="O516" s="14">
        <f>+I516*3.04%</f>
        <v>1149.1199999999999</v>
      </c>
      <c r="P516" s="14">
        <f>I516*7.09%</f>
        <v>2680.02</v>
      </c>
      <c r="Q516" s="14">
        <v>0</v>
      </c>
      <c r="R516" s="14">
        <f>L516+M516+N516+O516+P516</f>
        <v>8032.5</v>
      </c>
      <c r="S516" s="14">
        <v>0</v>
      </c>
      <c r="T516" s="14">
        <f>+L516+O516+Q516+S516+J516+K516</f>
        <v>2366.1299999999997</v>
      </c>
      <c r="U516" s="14">
        <f>+P516+N516+M516</f>
        <v>5798.5199999999995</v>
      </c>
      <c r="V516" s="14">
        <f>+I516-T516</f>
        <v>35433.870000000003</v>
      </c>
      <c r="W516" s="9"/>
      <c r="X516"/>
      <c r="Y516"/>
      <c r="Z516"/>
      <c r="AA516" s="8"/>
      <c r="AB516"/>
      <c r="AC516" s="8"/>
      <c r="AD516" s="8"/>
      <c r="AE516"/>
      <c r="AF516" s="8"/>
      <c r="AG516"/>
      <c r="AH516" s="8"/>
      <c r="AI516" s="8"/>
    </row>
    <row r="517" spans="1:35" s="6" customFormat="1" ht="15" x14ac:dyDescent="0.25">
      <c r="A517" s="18">
        <v>495</v>
      </c>
      <c r="B517" s="17" t="s">
        <v>6</v>
      </c>
      <c r="C517" s="16" t="s">
        <v>150</v>
      </c>
      <c r="D517" s="16" t="s">
        <v>2</v>
      </c>
      <c r="E517" s="16" t="s">
        <v>5</v>
      </c>
      <c r="F517" s="16" t="s">
        <v>92</v>
      </c>
      <c r="G517" s="15">
        <v>44927</v>
      </c>
      <c r="H517" s="15" t="s">
        <v>4</v>
      </c>
      <c r="I517" s="14">
        <v>92800</v>
      </c>
      <c r="J517" s="14">
        <v>9655.52</v>
      </c>
      <c r="K517" s="14">
        <v>0</v>
      </c>
      <c r="L517" s="14">
        <f>+I517*2.87%</f>
        <v>2663.36</v>
      </c>
      <c r="M517" s="14">
        <f>I517*7.1%</f>
        <v>6588.7999999999993</v>
      </c>
      <c r="N517" s="14">
        <f>I517*1.15%</f>
        <v>1067.2</v>
      </c>
      <c r="O517" s="14">
        <f>+I517*3.04%</f>
        <v>2821.12</v>
      </c>
      <c r="P517" s="14">
        <f>I517*7.09%</f>
        <v>6579.52</v>
      </c>
      <c r="Q517" s="14">
        <v>3024.9</v>
      </c>
      <c r="R517" s="14">
        <f>L517+M517+N517+O517+P517</f>
        <v>19720</v>
      </c>
      <c r="S517" s="14">
        <v>0</v>
      </c>
      <c r="T517" s="14">
        <f>+L517+O517+Q517+S517+J517+K517</f>
        <v>18164.900000000001</v>
      </c>
      <c r="U517" s="14">
        <f>+P517+N517+M517</f>
        <v>14235.52</v>
      </c>
      <c r="V517" s="14">
        <f>+I517-T517</f>
        <v>74635.100000000006</v>
      </c>
      <c r="W517" s="9"/>
      <c r="X517"/>
      <c r="Y517"/>
      <c r="Z517"/>
      <c r="AA517" s="8"/>
      <c r="AB517"/>
      <c r="AC517" s="8"/>
      <c r="AD517" s="8"/>
      <c r="AE517" s="8"/>
      <c r="AF517" s="8"/>
      <c r="AG517" s="8"/>
      <c r="AH517" s="8"/>
      <c r="AI517" s="8"/>
    </row>
    <row r="518" spans="1:35" s="6" customFormat="1" ht="15" x14ac:dyDescent="0.25">
      <c r="A518" s="18">
        <v>496</v>
      </c>
      <c r="B518" s="17" t="s">
        <v>6</v>
      </c>
      <c r="C518" s="16" t="s">
        <v>149</v>
      </c>
      <c r="D518" s="16" t="s">
        <v>2</v>
      </c>
      <c r="E518" s="16" t="s">
        <v>5</v>
      </c>
      <c r="F518" s="16" t="s">
        <v>92</v>
      </c>
      <c r="G518" s="15">
        <v>44927</v>
      </c>
      <c r="H518" s="15" t="s">
        <v>4</v>
      </c>
      <c r="I518" s="14">
        <v>34800</v>
      </c>
      <c r="J518" s="14">
        <v>0</v>
      </c>
      <c r="K518" s="14">
        <v>0</v>
      </c>
      <c r="L518" s="14">
        <f>+I518*2.87%</f>
        <v>998.76</v>
      </c>
      <c r="M518" s="14">
        <f>I518*7.1%</f>
        <v>2470.7999999999997</v>
      </c>
      <c r="N518" s="14">
        <f>I518*1.15%</f>
        <v>400.2</v>
      </c>
      <c r="O518" s="14">
        <f>+I518*3.04%</f>
        <v>1057.92</v>
      </c>
      <c r="P518" s="14">
        <f>I518*7.09%</f>
        <v>2467.3200000000002</v>
      </c>
      <c r="Q518" s="14">
        <v>0</v>
      </c>
      <c r="R518" s="14">
        <f>L518+M518+N518+O518+P518</f>
        <v>7395</v>
      </c>
      <c r="S518" s="14">
        <v>0</v>
      </c>
      <c r="T518" s="14">
        <f>+L518+O518+Q518+S518+J518+K518</f>
        <v>2056.6800000000003</v>
      </c>
      <c r="U518" s="14">
        <f>+P518+N518+M518</f>
        <v>5338.32</v>
      </c>
      <c r="V518" s="14">
        <f>+I518-T518</f>
        <v>32743.32</v>
      </c>
      <c r="W518" s="9"/>
      <c r="X518"/>
      <c r="Y518"/>
      <c r="Z518"/>
      <c r="AA518" s="8"/>
      <c r="AB518"/>
      <c r="AC518" s="8"/>
      <c r="AD518"/>
      <c r="AE518"/>
      <c r="AF518" s="8"/>
      <c r="AG518"/>
      <c r="AH518" s="8"/>
      <c r="AI518" s="8"/>
    </row>
    <row r="519" spans="1:35" s="6" customFormat="1" ht="15" x14ac:dyDescent="0.25">
      <c r="A519" s="18">
        <v>497</v>
      </c>
      <c r="B519" s="17" t="s">
        <v>6</v>
      </c>
      <c r="C519" s="16" t="s">
        <v>148</v>
      </c>
      <c r="D519" s="16" t="s">
        <v>2</v>
      </c>
      <c r="E519" s="16" t="s">
        <v>5</v>
      </c>
      <c r="F519" s="16" t="s">
        <v>92</v>
      </c>
      <c r="G519" s="15">
        <v>44927</v>
      </c>
      <c r="H519" s="15" t="s">
        <v>4</v>
      </c>
      <c r="I519" s="14">
        <v>48000</v>
      </c>
      <c r="J519" s="14">
        <v>1571.73</v>
      </c>
      <c r="K519" s="14">
        <v>0</v>
      </c>
      <c r="L519" s="14">
        <f>+I519*2.87%</f>
        <v>1377.6</v>
      </c>
      <c r="M519" s="14">
        <f>I519*7.1%</f>
        <v>3407.9999999999995</v>
      </c>
      <c r="N519" s="14">
        <f>I519*1.15%</f>
        <v>552</v>
      </c>
      <c r="O519" s="14">
        <f>+I519*3.04%</f>
        <v>1459.2</v>
      </c>
      <c r="P519" s="14">
        <f>I519*7.09%</f>
        <v>3403.2000000000003</v>
      </c>
      <c r="Q519" s="14">
        <v>0</v>
      </c>
      <c r="R519" s="14">
        <f>L519+M519+N519+O519+P519</f>
        <v>10200</v>
      </c>
      <c r="S519" s="14">
        <v>0</v>
      </c>
      <c r="T519" s="14">
        <f>+L519+O519+Q519+S519+J519+K519</f>
        <v>4408.5300000000007</v>
      </c>
      <c r="U519" s="14">
        <f>+P519+N519+M519</f>
        <v>7363.2</v>
      </c>
      <c r="V519" s="14">
        <f>+I519-T519</f>
        <v>43591.47</v>
      </c>
      <c r="W519" s="9"/>
      <c r="X519"/>
      <c r="Y519"/>
      <c r="Z519"/>
      <c r="AA519" s="8"/>
      <c r="AB519"/>
      <c r="AC519" s="8"/>
      <c r="AD519" s="8"/>
      <c r="AE519" s="8"/>
      <c r="AF519" s="8"/>
      <c r="AG519"/>
      <c r="AH519" s="8"/>
      <c r="AI519" s="8"/>
    </row>
    <row r="520" spans="1:35" s="6" customFormat="1" ht="15" x14ac:dyDescent="0.25">
      <c r="A520" s="18">
        <v>498</v>
      </c>
      <c r="B520" s="17" t="s">
        <v>6</v>
      </c>
      <c r="C520" s="16" t="s">
        <v>147</v>
      </c>
      <c r="D520" s="16" t="s">
        <v>2</v>
      </c>
      <c r="E520" s="16" t="s">
        <v>5</v>
      </c>
      <c r="F520" s="16" t="s">
        <v>87</v>
      </c>
      <c r="G520" s="15">
        <v>44927</v>
      </c>
      <c r="H520" s="15" t="s">
        <v>4</v>
      </c>
      <c r="I520" s="14">
        <v>6960</v>
      </c>
      <c r="J520" s="14">
        <v>0</v>
      </c>
      <c r="K520" s="14">
        <v>0</v>
      </c>
      <c r="L520" s="14">
        <f>+I520*2.87%</f>
        <v>199.75200000000001</v>
      </c>
      <c r="M520" s="14">
        <f>I520*7.1%</f>
        <v>494.15999999999997</v>
      </c>
      <c r="N520" s="14">
        <f>I520*1.15%</f>
        <v>80.039999999999992</v>
      </c>
      <c r="O520" s="14">
        <f>+I520*3.04%</f>
        <v>211.584</v>
      </c>
      <c r="P520" s="14">
        <f>I520*7.09%</f>
        <v>493.46400000000006</v>
      </c>
      <c r="Q520" s="14">
        <v>0</v>
      </c>
      <c r="R520" s="14">
        <f>L520+M520+N520+O520+P520</f>
        <v>1479</v>
      </c>
      <c r="S520" s="14">
        <v>0</v>
      </c>
      <c r="T520" s="14">
        <f>+L520+O520+Q520+S520+J520+K520</f>
        <v>411.33600000000001</v>
      </c>
      <c r="U520" s="14">
        <f>+P520+N520+M520</f>
        <v>1067.664</v>
      </c>
      <c r="V520" s="14">
        <f>+I520-T520</f>
        <v>6548.6639999999998</v>
      </c>
      <c r="W520" s="9"/>
      <c r="X520"/>
      <c r="Y520"/>
      <c r="Z520"/>
      <c r="AA520" s="8"/>
      <c r="AB520"/>
      <c r="AC520" s="8"/>
      <c r="AD520"/>
      <c r="AE520"/>
      <c r="AF520"/>
      <c r="AG520"/>
      <c r="AH520"/>
      <c r="AI520" s="8"/>
    </row>
    <row r="521" spans="1:35" s="6" customFormat="1" ht="15" x14ac:dyDescent="0.25">
      <c r="A521" s="18">
        <v>499</v>
      </c>
      <c r="B521" s="17" t="s">
        <v>6</v>
      </c>
      <c r="C521" s="16" t="s">
        <v>146</v>
      </c>
      <c r="D521" s="16" t="s">
        <v>2</v>
      </c>
      <c r="E521" s="16" t="s">
        <v>5</v>
      </c>
      <c r="F521" s="16" t="s">
        <v>87</v>
      </c>
      <c r="G521" s="15">
        <v>44927</v>
      </c>
      <c r="H521" s="15" t="s">
        <v>4</v>
      </c>
      <c r="I521" s="14">
        <v>42840</v>
      </c>
      <c r="J521" s="14">
        <v>0</v>
      </c>
      <c r="K521" s="14">
        <v>0</v>
      </c>
      <c r="L521" s="14">
        <f>+I521*2.87%</f>
        <v>1229.508</v>
      </c>
      <c r="M521" s="14">
        <f>I521*7.1%</f>
        <v>3041.64</v>
      </c>
      <c r="N521" s="14">
        <f>I521*1.15%</f>
        <v>492.65999999999997</v>
      </c>
      <c r="O521" s="14">
        <f>+I521*3.04%</f>
        <v>1302.336</v>
      </c>
      <c r="P521" s="14">
        <f>I521*7.09%</f>
        <v>3037.3560000000002</v>
      </c>
      <c r="Q521" s="14">
        <v>0</v>
      </c>
      <c r="R521" s="14">
        <f>L521+M521+N521+O521+P521</f>
        <v>9103.5</v>
      </c>
      <c r="S521" s="14">
        <v>0</v>
      </c>
      <c r="T521" s="14">
        <f>+L521+O521+Q521+S521+J521+K521</f>
        <v>2531.8440000000001</v>
      </c>
      <c r="U521" s="14">
        <f>+P521+N521+M521</f>
        <v>6571.6559999999999</v>
      </c>
      <c r="V521" s="14">
        <f>+I521-T521</f>
        <v>40308.156000000003</v>
      </c>
      <c r="W521" s="9"/>
      <c r="X521"/>
      <c r="Y521"/>
      <c r="Z521"/>
      <c r="AA521" s="8"/>
      <c r="AB521"/>
      <c r="AC521" s="8"/>
      <c r="AD521" s="8"/>
      <c r="AE521"/>
      <c r="AF521" s="8"/>
      <c r="AG521"/>
      <c r="AH521" s="8"/>
      <c r="AI521" s="8"/>
    </row>
    <row r="522" spans="1:35" s="6" customFormat="1" ht="15" x14ac:dyDescent="0.25">
      <c r="A522" s="18">
        <v>500</v>
      </c>
      <c r="B522" s="17" t="s">
        <v>6</v>
      </c>
      <c r="C522" s="16" t="s">
        <v>145</v>
      </c>
      <c r="D522" s="16" t="s">
        <v>2</v>
      </c>
      <c r="E522" s="16" t="s">
        <v>5</v>
      </c>
      <c r="F522" s="16" t="s">
        <v>87</v>
      </c>
      <c r="G522" s="15">
        <v>44927</v>
      </c>
      <c r="H522" s="15" t="s">
        <v>4</v>
      </c>
      <c r="I522" s="14">
        <v>113400</v>
      </c>
      <c r="J522" s="14">
        <v>0</v>
      </c>
      <c r="K522" s="14">
        <v>0</v>
      </c>
      <c r="L522" s="14">
        <f>+I522*2.87%</f>
        <v>3254.58</v>
      </c>
      <c r="M522" s="14">
        <f>I522*7.1%</f>
        <v>8051.4</v>
      </c>
      <c r="N522" s="14">
        <f>I522*1.15%</f>
        <v>1304.0999999999999</v>
      </c>
      <c r="O522" s="14">
        <f>+I522*3.04%</f>
        <v>3447.36</v>
      </c>
      <c r="P522" s="14">
        <f>I522*7.09%</f>
        <v>8040.06</v>
      </c>
      <c r="Q522" s="14">
        <v>0</v>
      </c>
      <c r="R522" s="14">
        <f>L522+M522+N522+O522+P522</f>
        <v>24097.5</v>
      </c>
      <c r="S522" s="14">
        <v>0</v>
      </c>
      <c r="T522" s="14">
        <f>+L522+O522+Q522+S522+J522+K522</f>
        <v>6701.9400000000005</v>
      </c>
      <c r="U522" s="14">
        <f>+P522+N522+M522</f>
        <v>17395.559999999998</v>
      </c>
      <c r="V522" s="14">
        <f>+I522-T522</f>
        <v>106698.06</v>
      </c>
      <c r="W522" s="9"/>
      <c r="X522"/>
      <c r="Y522"/>
      <c r="Z522"/>
      <c r="AA522" s="8"/>
      <c r="AB522"/>
      <c r="AC522" s="8"/>
      <c r="AD522" s="8"/>
      <c r="AE522"/>
      <c r="AF522" s="8"/>
      <c r="AG522"/>
      <c r="AH522" s="8"/>
      <c r="AI522" s="8"/>
    </row>
    <row r="523" spans="1:35" s="6" customFormat="1" ht="15" x14ac:dyDescent="0.25">
      <c r="A523" s="18">
        <v>501</v>
      </c>
      <c r="B523" s="17" t="s">
        <v>6</v>
      </c>
      <c r="C523" s="16" t="s">
        <v>144</v>
      </c>
      <c r="D523" s="16" t="s">
        <v>2</v>
      </c>
      <c r="E523" s="16" t="s">
        <v>5</v>
      </c>
      <c r="F523" s="16" t="s">
        <v>92</v>
      </c>
      <c r="G523" s="15">
        <v>44927</v>
      </c>
      <c r="H523" s="15" t="s">
        <v>4</v>
      </c>
      <c r="I523" s="14">
        <v>13920</v>
      </c>
      <c r="J523" s="14">
        <v>0</v>
      </c>
      <c r="K523" s="14">
        <v>0</v>
      </c>
      <c r="L523" s="14">
        <f>+I523*2.87%</f>
        <v>399.50400000000002</v>
      </c>
      <c r="M523" s="14">
        <f>I523*7.1%</f>
        <v>988.31999999999994</v>
      </c>
      <c r="N523" s="14">
        <f>I523*1.15%</f>
        <v>160.07999999999998</v>
      </c>
      <c r="O523" s="14">
        <f>+I523*3.04%</f>
        <v>423.16800000000001</v>
      </c>
      <c r="P523" s="14">
        <f>I523*7.09%</f>
        <v>986.92800000000011</v>
      </c>
      <c r="Q523" s="14">
        <v>0</v>
      </c>
      <c r="R523" s="14">
        <f>L523+M523+N523+O523+P523</f>
        <v>2958</v>
      </c>
      <c r="S523" s="14">
        <v>0</v>
      </c>
      <c r="T523" s="14">
        <f>+L523+O523+Q523+S523+J523+K523</f>
        <v>822.67200000000003</v>
      </c>
      <c r="U523" s="14">
        <f>+P523+N523+M523</f>
        <v>2135.328</v>
      </c>
      <c r="V523" s="14">
        <f>+I523-T523</f>
        <v>13097.328</v>
      </c>
      <c r="W523" s="9"/>
      <c r="X523"/>
      <c r="Y523"/>
      <c r="Z523"/>
      <c r="AA523" s="8"/>
      <c r="AB523"/>
      <c r="AC523" s="8"/>
      <c r="AD523"/>
      <c r="AE523"/>
      <c r="AF523"/>
      <c r="AG523"/>
      <c r="AH523"/>
      <c r="AI523" s="8"/>
    </row>
    <row r="524" spans="1:35" s="6" customFormat="1" ht="15" x14ac:dyDescent="0.25">
      <c r="A524" s="18">
        <v>502</v>
      </c>
      <c r="B524" s="17" t="s">
        <v>6</v>
      </c>
      <c r="C524" s="16" t="s">
        <v>143</v>
      </c>
      <c r="D524" s="16" t="s">
        <v>2</v>
      </c>
      <c r="E524" s="16" t="s">
        <v>5</v>
      </c>
      <c r="F524" s="16" t="s">
        <v>92</v>
      </c>
      <c r="G524" s="15">
        <v>44927</v>
      </c>
      <c r="H524" s="15" t="s">
        <v>4</v>
      </c>
      <c r="I524" s="14">
        <v>78880</v>
      </c>
      <c r="J524" s="14">
        <v>7137.42</v>
      </c>
      <c r="K524" s="14">
        <v>0</v>
      </c>
      <c r="L524" s="14">
        <f>+I524*2.87%</f>
        <v>2263.8559999999998</v>
      </c>
      <c r="M524" s="14">
        <f>I524*7.1%</f>
        <v>5600.48</v>
      </c>
      <c r="N524" s="14">
        <f>I524*1.15%</f>
        <v>907.12</v>
      </c>
      <c r="O524" s="14">
        <f>+I524*3.04%</f>
        <v>2397.9519999999998</v>
      </c>
      <c r="P524" s="14">
        <f>I524*7.09%</f>
        <v>5592.5920000000006</v>
      </c>
      <c r="Q524" s="14">
        <v>0</v>
      </c>
      <c r="R524" s="14">
        <f>L524+M524+N524+O524+P524</f>
        <v>16762</v>
      </c>
      <c r="S524" s="14">
        <v>0</v>
      </c>
      <c r="T524" s="14">
        <f>+L524+O524+Q524+S524+J524+K524</f>
        <v>11799.227999999999</v>
      </c>
      <c r="U524" s="14">
        <f>+P524+N524+M524</f>
        <v>12100.191999999999</v>
      </c>
      <c r="V524" s="14">
        <f>+I524-T524</f>
        <v>67080.771999999997</v>
      </c>
      <c r="W524" s="9"/>
      <c r="X524"/>
      <c r="Y524"/>
      <c r="Z524"/>
      <c r="AA524" s="8"/>
      <c r="AB524"/>
      <c r="AC524" s="8"/>
      <c r="AD524" s="8"/>
      <c r="AE524" s="8"/>
      <c r="AF524" s="8"/>
      <c r="AG524"/>
      <c r="AH524" s="8"/>
      <c r="AI524" s="8"/>
    </row>
    <row r="525" spans="1:35" s="6" customFormat="1" ht="15" x14ac:dyDescent="0.25">
      <c r="A525" s="18">
        <v>503</v>
      </c>
      <c r="B525" s="17" t="s">
        <v>6</v>
      </c>
      <c r="C525" s="16" t="s">
        <v>142</v>
      </c>
      <c r="D525" s="16" t="s">
        <v>2</v>
      </c>
      <c r="E525" s="16" t="s">
        <v>5</v>
      </c>
      <c r="F525" s="16" t="s">
        <v>87</v>
      </c>
      <c r="G525" s="15">
        <v>44927</v>
      </c>
      <c r="H525" s="15" t="s">
        <v>4</v>
      </c>
      <c r="I525" s="14">
        <v>60320</v>
      </c>
      <c r="J525" s="14">
        <v>3546.89</v>
      </c>
      <c r="K525" s="14">
        <v>0</v>
      </c>
      <c r="L525" s="14">
        <f>+I525*2.87%</f>
        <v>1731.184</v>
      </c>
      <c r="M525" s="14">
        <f>I525*7.1%</f>
        <v>4282.7199999999993</v>
      </c>
      <c r="N525" s="14">
        <f>I525*1.15%</f>
        <v>693.68</v>
      </c>
      <c r="O525" s="14">
        <f>+I525*3.04%</f>
        <v>1833.7280000000001</v>
      </c>
      <c r="P525" s="14">
        <f>I525*7.09%</f>
        <v>4276.6880000000001</v>
      </c>
      <c r="Q525" s="14">
        <v>0</v>
      </c>
      <c r="R525" s="14">
        <f>L525+M525+N525+O525+P525</f>
        <v>12818</v>
      </c>
      <c r="S525" s="14">
        <v>0</v>
      </c>
      <c r="T525" s="14">
        <f>+L525+O525+Q525+S525+J525+K525</f>
        <v>7111.8019999999997</v>
      </c>
      <c r="U525" s="14">
        <f>+P525+N525+M525</f>
        <v>9253.0879999999997</v>
      </c>
      <c r="V525" s="14">
        <f>+I525-T525</f>
        <v>53208.198000000004</v>
      </c>
      <c r="W525" s="9"/>
      <c r="X525"/>
      <c r="Y525"/>
      <c r="Z525"/>
      <c r="AA525" s="8"/>
      <c r="AB525"/>
      <c r="AC525" s="8"/>
      <c r="AD525" s="8"/>
      <c r="AE525" s="8"/>
      <c r="AF525" s="8"/>
      <c r="AG525"/>
      <c r="AH525" s="8"/>
      <c r="AI525" s="8"/>
    </row>
    <row r="526" spans="1:35" s="6" customFormat="1" ht="15" x14ac:dyDescent="0.25">
      <c r="A526" s="18">
        <v>504</v>
      </c>
      <c r="B526" s="17" t="s">
        <v>6</v>
      </c>
      <c r="C526" s="16" t="s">
        <v>141</v>
      </c>
      <c r="D526" s="16" t="s">
        <v>2</v>
      </c>
      <c r="E526" s="16" t="s">
        <v>5</v>
      </c>
      <c r="F526" s="16" t="s">
        <v>92</v>
      </c>
      <c r="G526" s="15">
        <v>44927</v>
      </c>
      <c r="H526" s="15" t="s">
        <v>4</v>
      </c>
      <c r="I526" s="14">
        <v>48000</v>
      </c>
      <c r="J526" s="14">
        <v>1571.73</v>
      </c>
      <c r="K526" s="14">
        <v>0</v>
      </c>
      <c r="L526" s="14">
        <f>+I526*2.87%</f>
        <v>1377.6</v>
      </c>
      <c r="M526" s="14">
        <f>I526*7.1%</f>
        <v>3407.9999999999995</v>
      </c>
      <c r="N526" s="14">
        <f>I526*1.15%</f>
        <v>552</v>
      </c>
      <c r="O526" s="14">
        <f>+I526*3.04%</f>
        <v>1459.2</v>
      </c>
      <c r="P526" s="14">
        <f>I526*7.09%</f>
        <v>3403.2000000000003</v>
      </c>
      <c r="Q526" s="14">
        <v>0</v>
      </c>
      <c r="R526" s="14">
        <f>L526+M526+N526+O526+P526</f>
        <v>10200</v>
      </c>
      <c r="S526" s="14">
        <v>0</v>
      </c>
      <c r="T526" s="14">
        <f>+L526+O526+Q526+S526+J526+K526</f>
        <v>4408.5300000000007</v>
      </c>
      <c r="U526" s="14">
        <f>+P526+N526+M526</f>
        <v>7363.2</v>
      </c>
      <c r="V526" s="14">
        <f>+I526-T526</f>
        <v>43591.47</v>
      </c>
      <c r="W526" s="9"/>
      <c r="X526"/>
      <c r="Y526"/>
      <c r="Z526"/>
      <c r="AA526" s="8"/>
      <c r="AB526"/>
      <c r="AC526" s="8"/>
      <c r="AD526" s="8"/>
      <c r="AE526" s="8"/>
      <c r="AF526" s="8"/>
      <c r="AG526"/>
      <c r="AH526" s="8"/>
      <c r="AI526" s="8"/>
    </row>
    <row r="527" spans="1:35" s="6" customFormat="1" ht="15" x14ac:dyDescent="0.25">
      <c r="A527" s="18">
        <v>505</v>
      </c>
      <c r="B527" s="17" t="s">
        <v>6</v>
      </c>
      <c r="C527" s="16" t="s">
        <v>140</v>
      </c>
      <c r="D527" s="16" t="s">
        <v>2</v>
      </c>
      <c r="E527" s="16" t="s">
        <v>5</v>
      </c>
      <c r="F527" s="16" t="s">
        <v>92</v>
      </c>
      <c r="G527" s="15">
        <v>44927</v>
      </c>
      <c r="H527" s="15" t="s">
        <v>4</v>
      </c>
      <c r="I527" s="14">
        <v>34800</v>
      </c>
      <c r="J527" s="14">
        <v>0</v>
      </c>
      <c r="K527" s="14">
        <v>0</v>
      </c>
      <c r="L527" s="14">
        <f>+I527*2.87%</f>
        <v>998.76</v>
      </c>
      <c r="M527" s="14">
        <f>I527*7.1%</f>
        <v>2470.7999999999997</v>
      </c>
      <c r="N527" s="14">
        <f>I527*1.15%</f>
        <v>400.2</v>
      </c>
      <c r="O527" s="14">
        <f>+I527*3.04%</f>
        <v>1057.92</v>
      </c>
      <c r="P527" s="14">
        <f>I527*7.09%</f>
        <v>2467.3200000000002</v>
      </c>
      <c r="Q527" s="14">
        <v>0</v>
      </c>
      <c r="R527" s="14">
        <f>L527+M527+N527+O527+P527</f>
        <v>7395</v>
      </c>
      <c r="S527" s="14">
        <v>0</v>
      </c>
      <c r="T527" s="14">
        <f>+L527+O527+Q527+S527+J527+K527</f>
        <v>2056.6800000000003</v>
      </c>
      <c r="U527" s="14">
        <f>+P527+N527+M527</f>
        <v>5338.32</v>
      </c>
      <c r="V527" s="14">
        <f>+I527-T527</f>
        <v>32743.32</v>
      </c>
      <c r="W527" s="9"/>
      <c r="X527"/>
      <c r="Y527"/>
      <c r="Z527"/>
      <c r="AA527" s="8"/>
      <c r="AB527"/>
      <c r="AC527" s="8"/>
      <c r="AD527"/>
      <c r="AE527"/>
      <c r="AF527" s="8"/>
      <c r="AG527"/>
      <c r="AH527" s="8"/>
      <c r="AI527" s="8"/>
    </row>
    <row r="528" spans="1:35" s="6" customFormat="1" ht="15" x14ac:dyDescent="0.25">
      <c r="A528" s="18">
        <v>506</v>
      </c>
      <c r="B528" s="17" t="s">
        <v>6</v>
      </c>
      <c r="C528" s="16" t="s">
        <v>139</v>
      </c>
      <c r="D528" s="16" t="s">
        <v>2</v>
      </c>
      <c r="E528" s="16" t="s">
        <v>5</v>
      </c>
      <c r="F528" s="16" t="s">
        <v>87</v>
      </c>
      <c r="G528" s="15">
        <v>44927</v>
      </c>
      <c r="H528" s="15" t="s">
        <v>4</v>
      </c>
      <c r="I528" s="14">
        <v>108360</v>
      </c>
      <c r="J528" s="14">
        <v>14071.85</v>
      </c>
      <c r="K528" s="14">
        <v>0</v>
      </c>
      <c r="L528" s="14">
        <f>+I528*2.87%</f>
        <v>3109.9319999999998</v>
      </c>
      <c r="M528" s="14">
        <f>I528*7.1%</f>
        <v>7693.5599999999995</v>
      </c>
      <c r="N528" s="14">
        <f>I528*1.15%</f>
        <v>1246.1399999999999</v>
      </c>
      <c r="O528" s="14">
        <f>+I528*3.04%</f>
        <v>3294.1439999999998</v>
      </c>
      <c r="P528" s="14">
        <f>I528*7.09%</f>
        <v>7682.7240000000002</v>
      </c>
      <c r="Q528" s="14">
        <v>0</v>
      </c>
      <c r="R528" s="14">
        <f>L528+M528+N528+O528+P528</f>
        <v>23026.5</v>
      </c>
      <c r="S528" s="14">
        <v>0</v>
      </c>
      <c r="T528" s="14">
        <f>+L528+O528+Q528+S528+J528+K528</f>
        <v>20475.925999999999</v>
      </c>
      <c r="U528" s="14">
        <f>+P528+N528+M528</f>
        <v>16622.423999999999</v>
      </c>
      <c r="V528" s="14">
        <f>+I528-T528</f>
        <v>87884.073999999993</v>
      </c>
      <c r="W528" s="9"/>
      <c r="X528"/>
      <c r="Y528"/>
      <c r="Z528"/>
      <c r="AA528" s="8"/>
      <c r="AB528"/>
      <c r="AC528" s="8"/>
      <c r="AD528" s="8"/>
      <c r="AE528" s="8"/>
      <c r="AF528" s="8"/>
      <c r="AG528"/>
      <c r="AH528" s="8"/>
      <c r="AI528" s="8"/>
    </row>
    <row r="529" spans="1:35" s="6" customFormat="1" ht="15" x14ac:dyDescent="0.25">
      <c r="A529" s="18">
        <v>507</v>
      </c>
      <c r="B529" s="17" t="s">
        <v>6</v>
      </c>
      <c r="C529" s="16" t="s">
        <v>138</v>
      </c>
      <c r="D529" s="16" t="s">
        <v>2</v>
      </c>
      <c r="E529" s="16" t="s">
        <v>5</v>
      </c>
      <c r="F529" s="16" t="s">
        <v>87</v>
      </c>
      <c r="G529" s="15">
        <v>44927</v>
      </c>
      <c r="H529" s="15" t="s">
        <v>4</v>
      </c>
      <c r="I529" s="14">
        <v>34800</v>
      </c>
      <c r="J529" s="14">
        <v>0</v>
      </c>
      <c r="K529" s="14">
        <v>0</v>
      </c>
      <c r="L529" s="14">
        <f>+I529*2.87%</f>
        <v>998.76</v>
      </c>
      <c r="M529" s="14">
        <f>I529*7.1%</f>
        <v>2470.7999999999997</v>
      </c>
      <c r="N529" s="14">
        <f>I529*1.15%</f>
        <v>400.2</v>
      </c>
      <c r="O529" s="14">
        <f>+I529*3.04%</f>
        <v>1057.92</v>
      </c>
      <c r="P529" s="14">
        <f>I529*7.09%</f>
        <v>2467.3200000000002</v>
      </c>
      <c r="Q529" s="14">
        <v>0</v>
      </c>
      <c r="R529" s="14">
        <f>L529+M529+N529+O529+P529</f>
        <v>7395</v>
      </c>
      <c r="S529" s="14">
        <v>0</v>
      </c>
      <c r="T529" s="14">
        <f>+L529+O529+Q529+S529+J529+K529</f>
        <v>2056.6800000000003</v>
      </c>
      <c r="U529" s="14">
        <f>+P529+N529+M529</f>
        <v>5338.32</v>
      </c>
      <c r="V529" s="14">
        <f>+I529-T529</f>
        <v>32743.32</v>
      </c>
      <c r="W529" s="9"/>
      <c r="X529"/>
      <c r="Y529"/>
      <c r="Z529"/>
      <c r="AA529" s="8"/>
      <c r="AB529"/>
      <c r="AC529" s="8"/>
      <c r="AD529"/>
      <c r="AE529"/>
      <c r="AF529" s="8"/>
      <c r="AG529"/>
      <c r="AH529" s="8"/>
      <c r="AI529" s="8"/>
    </row>
    <row r="530" spans="1:35" s="6" customFormat="1" ht="15" x14ac:dyDescent="0.25">
      <c r="A530" s="18">
        <v>508</v>
      </c>
      <c r="B530" s="17" t="s">
        <v>6</v>
      </c>
      <c r="C530" s="16" t="s">
        <v>137</v>
      </c>
      <c r="D530" s="16" t="s">
        <v>2</v>
      </c>
      <c r="E530" s="16" t="s">
        <v>5</v>
      </c>
      <c r="F530" s="16" t="s">
        <v>87</v>
      </c>
      <c r="G530" s="15">
        <v>44927</v>
      </c>
      <c r="H530" s="15" t="s">
        <v>4</v>
      </c>
      <c r="I530" s="14">
        <v>34800</v>
      </c>
      <c r="J530" s="14">
        <v>0</v>
      </c>
      <c r="K530" s="14">
        <v>0</v>
      </c>
      <c r="L530" s="14">
        <f>+I530*2.87%</f>
        <v>998.76</v>
      </c>
      <c r="M530" s="14">
        <f>I530*7.1%</f>
        <v>2470.7999999999997</v>
      </c>
      <c r="N530" s="14">
        <f>I530*1.15%</f>
        <v>400.2</v>
      </c>
      <c r="O530" s="14">
        <f>+I530*3.04%</f>
        <v>1057.92</v>
      </c>
      <c r="P530" s="14">
        <f>I530*7.09%</f>
        <v>2467.3200000000002</v>
      </c>
      <c r="Q530" s="14">
        <v>0</v>
      </c>
      <c r="R530" s="14">
        <f>L530+M530+N530+O530+P530</f>
        <v>7395</v>
      </c>
      <c r="S530" s="14">
        <v>0</v>
      </c>
      <c r="T530" s="14">
        <f>+L530+O530+Q530+S530+J530+K530</f>
        <v>2056.6800000000003</v>
      </c>
      <c r="U530" s="14">
        <f>+P530+N530+M530</f>
        <v>5338.32</v>
      </c>
      <c r="V530" s="14">
        <f>+I530-T530</f>
        <v>32743.32</v>
      </c>
      <c r="W530" s="9"/>
      <c r="X530"/>
      <c r="Y530"/>
      <c r="Z530"/>
      <c r="AA530" s="8"/>
      <c r="AB530"/>
      <c r="AC530" s="8"/>
      <c r="AD530"/>
      <c r="AE530"/>
      <c r="AF530" s="8"/>
      <c r="AG530"/>
      <c r="AH530" s="8"/>
      <c r="AI530" s="8"/>
    </row>
    <row r="531" spans="1:35" s="6" customFormat="1" ht="15" x14ac:dyDescent="0.25">
      <c r="A531" s="18">
        <v>509</v>
      </c>
      <c r="B531" s="17" t="s">
        <v>6</v>
      </c>
      <c r="C531" s="16" t="s">
        <v>136</v>
      </c>
      <c r="D531" s="16" t="s">
        <v>2</v>
      </c>
      <c r="E531" s="16" t="s">
        <v>5</v>
      </c>
      <c r="F531" s="16" t="s">
        <v>87</v>
      </c>
      <c r="G531" s="15">
        <v>44927</v>
      </c>
      <c r="H531" s="15" t="s">
        <v>4</v>
      </c>
      <c r="I531" s="14">
        <v>69600</v>
      </c>
      <c r="J531" s="14">
        <v>5293.2</v>
      </c>
      <c r="K531" s="14">
        <v>0</v>
      </c>
      <c r="L531" s="14">
        <f>+I531*2.87%</f>
        <v>1997.52</v>
      </c>
      <c r="M531" s="14">
        <f>I531*7.1%</f>
        <v>4941.5999999999995</v>
      </c>
      <c r="N531" s="14">
        <f>I531*1.15%</f>
        <v>800.4</v>
      </c>
      <c r="O531" s="14">
        <f>+I531*3.04%</f>
        <v>2115.84</v>
      </c>
      <c r="P531" s="14">
        <f>I531*7.09%</f>
        <v>4934.6400000000003</v>
      </c>
      <c r="Q531" s="14">
        <v>0</v>
      </c>
      <c r="R531" s="14">
        <f>L531+M531+N531+O531+P531</f>
        <v>14790</v>
      </c>
      <c r="S531" s="14">
        <v>0</v>
      </c>
      <c r="T531" s="14">
        <f>+L531+O531+Q531+S531+J531+K531</f>
        <v>9406.5600000000013</v>
      </c>
      <c r="U531" s="14">
        <f>+P531+N531+M531</f>
        <v>10676.64</v>
      </c>
      <c r="V531" s="14">
        <f>+I531-T531</f>
        <v>60193.440000000002</v>
      </c>
      <c r="W531" s="9"/>
      <c r="X531"/>
      <c r="Y531"/>
      <c r="Z531"/>
      <c r="AA531" s="8"/>
      <c r="AB531"/>
      <c r="AC531" s="8"/>
      <c r="AD531" s="8"/>
      <c r="AE531" s="8"/>
      <c r="AF531" s="8"/>
      <c r="AG531"/>
      <c r="AH531" s="8"/>
      <c r="AI531" s="8"/>
    </row>
    <row r="532" spans="1:35" s="6" customFormat="1" ht="15" x14ac:dyDescent="0.25">
      <c r="A532" s="18">
        <v>510</v>
      </c>
      <c r="B532" s="17" t="s">
        <v>6</v>
      </c>
      <c r="C532" s="16" t="s">
        <v>135</v>
      </c>
      <c r="D532" s="16" t="s">
        <v>2</v>
      </c>
      <c r="E532" s="16" t="s">
        <v>5</v>
      </c>
      <c r="F532" s="16" t="s">
        <v>87</v>
      </c>
      <c r="G532" s="15">
        <v>44927</v>
      </c>
      <c r="H532" s="15" t="s">
        <v>4</v>
      </c>
      <c r="I532" s="14">
        <v>95760</v>
      </c>
      <c r="J532" s="14">
        <v>11108.02</v>
      </c>
      <c r="K532" s="14">
        <v>0</v>
      </c>
      <c r="L532" s="14">
        <f>+I532*2.87%</f>
        <v>2748.3119999999999</v>
      </c>
      <c r="M532" s="14">
        <f>I532*7.1%</f>
        <v>6798.9599999999991</v>
      </c>
      <c r="N532" s="14">
        <f>I532*1.15%</f>
        <v>1101.24</v>
      </c>
      <c r="O532" s="14">
        <f>+I532*3.04%</f>
        <v>2911.1039999999998</v>
      </c>
      <c r="P532" s="14">
        <f>I532*7.09%</f>
        <v>6789.384</v>
      </c>
      <c r="Q532" s="14">
        <v>0</v>
      </c>
      <c r="R532" s="14">
        <f>L532+M532+N532+O532+P532</f>
        <v>20349</v>
      </c>
      <c r="S532" s="14">
        <v>0</v>
      </c>
      <c r="T532" s="14">
        <f>+L532+O532+Q532+S532+J532+K532</f>
        <v>16767.436000000002</v>
      </c>
      <c r="U532" s="14">
        <f>+P532+N532+M532</f>
        <v>14689.583999999999</v>
      </c>
      <c r="V532" s="14">
        <f>+I532-T532</f>
        <v>78992.563999999998</v>
      </c>
      <c r="W532" s="9"/>
      <c r="X532"/>
      <c r="Y532"/>
      <c r="Z532"/>
      <c r="AA532" s="8"/>
      <c r="AB532"/>
      <c r="AC532" s="8"/>
      <c r="AD532" s="8"/>
      <c r="AE532" s="8"/>
      <c r="AF532" s="8"/>
      <c r="AG532"/>
      <c r="AH532" s="8"/>
      <c r="AI532" s="8"/>
    </row>
    <row r="533" spans="1:35" s="6" customFormat="1" ht="15" x14ac:dyDescent="0.25">
      <c r="A533" s="18">
        <v>511</v>
      </c>
      <c r="B533" s="17" t="s">
        <v>6</v>
      </c>
      <c r="C533" s="16" t="s">
        <v>134</v>
      </c>
      <c r="D533" s="16" t="s">
        <v>2</v>
      </c>
      <c r="E533" s="16" t="s">
        <v>5</v>
      </c>
      <c r="F533" s="16" t="s">
        <v>92</v>
      </c>
      <c r="G533" s="15">
        <v>44927</v>
      </c>
      <c r="H533" s="15" t="s">
        <v>4</v>
      </c>
      <c r="I533" s="14">
        <v>37800</v>
      </c>
      <c r="J533" s="14">
        <v>0</v>
      </c>
      <c r="K533" s="14">
        <v>0</v>
      </c>
      <c r="L533" s="14">
        <f>+I533*2.87%</f>
        <v>1084.8599999999999</v>
      </c>
      <c r="M533" s="14">
        <f>I533*7.1%</f>
        <v>2683.7999999999997</v>
      </c>
      <c r="N533" s="14">
        <f>I533*1.15%</f>
        <v>434.7</v>
      </c>
      <c r="O533" s="14">
        <f>+I533*3.04%</f>
        <v>1149.1199999999999</v>
      </c>
      <c r="P533" s="14">
        <f>I533*7.09%</f>
        <v>2680.02</v>
      </c>
      <c r="Q533" s="14">
        <v>0</v>
      </c>
      <c r="R533" s="14">
        <f>L533+M533+N533+O533+P533</f>
        <v>8032.5</v>
      </c>
      <c r="S533" s="14">
        <v>0</v>
      </c>
      <c r="T533" s="14">
        <f>+L533+O533+Q533+S533+J533+K533</f>
        <v>2233.9799999999996</v>
      </c>
      <c r="U533" s="14">
        <f>+P533+N533+M533</f>
        <v>5798.5199999999995</v>
      </c>
      <c r="V533" s="14">
        <f>+I533-T533</f>
        <v>35566.020000000004</v>
      </c>
      <c r="W533" s="9"/>
      <c r="X533"/>
      <c r="Y533"/>
      <c r="Z533"/>
      <c r="AA533" s="8"/>
      <c r="AB533"/>
      <c r="AC533" s="8"/>
      <c r="AD533" s="8"/>
      <c r="AE533"/>
      <c r="AF533" s="8"/>
      <c r="AG533"/>
      <c r="AH533" s="8"/>
      <c r="AI533" s="8"/>
    </row>
    <row r="534" spans="1:35" s="6" customFormat="1" ht="15" x14ac:dyDescent="0.25">
      <c r="A534" s="18">
        <v>512</v>
      </c>
      <c r="B534" s="17" t="s">
        <v>6</v>
      </c>
      <c r="C534" s="16" t="s">
        <v>133</v>
      </c>
      <c r="D534" s="16" t="s">
        <v>2</v>
      </c>
      <c r="E534" s="16" t="s">
        <v>5</v>
      </c>
      <c r="F534" s="16" t="s">
        <v>87</v>
      </c>
      <c r="G534" s="15">
        <v>44927</v>
      </c>
      <c r="H534" s="15" t="s">
        <v>4</v>
      </c>
      <c r="I534" s="14">
        <v>85840</v>
      </c>
      <c r="J534" s="14">
        <v>8774.58</v>
      </c>
      <c r="K534" s="14">
        <v>0</v>
      </c>
      <c r="L534" s="14">
        <f>+I534*2.87%</f>
        <v>2463.6080000000002</v>
      </c>
      <c r="M534" s="14">
        <f>I534*7.1%</f>
        <v>6094.6399999999994</v>
      </c>
      <c r="N534" s="14">
        <f>I534*1.15%</f>
        <v>987.16</v>
      </c>
      <c r="O534" s="14">
        <f>+I534*3.04%</f>
        <v>2609.5360000000001</v>
      </c>
      <c r="P534" s="14">
        <f>I534*7.09%</f>
        <v>6086.0560000000005</v>
      </c>
      <c r="Q534" s="14">
        <v>0</v>
      </c>
      <c r="R534" s="14">
        <f>L534+M534+N534+O534+P534</f>
        <v>18241</v>
      </c>
      <c r="S534" s="14">
        <v>0</v>
      </c>
      <c r="T534" s="14">
        <f>+L534+O534+Q534+S534+J534+K534</f>
        <v>13847.724</v>
      </c>
      <c r="U534" s="14">
        <f>+P534+N534+M534</f>
        <v>13167.856</v>
      </c>
      <c r="V534" s="14">
        <f>+I534-T534</f>
        <v>71992.275999999998</v>
      </c>
      <c r="W534" s="9"/>
      <c r="X534"/>
      <c r="Y534"/>
      <c r="Z534"/>
      <c r="AA534" s="8"/>
      <c r="AB534"/>
      <c r="AC534" s="8"/>
      <c r="AD534" s="8"/>
      <c r="AE534" s="8"/>
      <c r="AF534" s="8"/>
      <c r="AG534"/>
      <c r="AH534" s="8"/>
      <c r="AI534" s="8"/>
    </row>
    <row r="535" spans="1:35" s="6" customFormat="1" ht="15" x14ac:dyDescent="0.25">
      <c r="A535" s="18">
        <v>513</v>
      </c>
      <c r="B535" s="17" t="s">
        <v>6</v>
      </c>
      <c r="C535" s="16" t="s">
        <v>132</v>
      </c>
      <c r="D535" s="16" t="s">
        <v>2</v>
      </c>
      <c r="E535" s="16" t="s">
        <v>5</v>
      </c>
      <c r="F535" s="16" t="s">
        <v>92</v>
      </c>
      <c r="G535" s="15">
        <v>44927</v>
      </c>
      <c r="H535" s="15" t="s">
        <v>4</v>
      </c>
      <c r="I535" s="14">
        <v>83520</v>
      </c>
      <c r="J535" s="14">
        <v>8228.86</v>
      </c>
      <c r="K535" s="14">
        <v>0</v>
      </c>
      <c r="L535" s="14">
        <f>+I535*2.87%</f>
        <v>2397.0239999999999</v>
      </c>
      <c r="M535" s="14">
        <f>I535*7.1%</f>
        <v>5929.9199999999992</v>
      </c>
      <c r="N535" s="14">
        <f>I535*1.15%</f>
        <v>960.48</v>
      </c>
      <c r="O535" s="14">
        <f>+I535*3.04%</f>
        <v>2539.0079999999998</v>
      </c>
      <c r="P535" s="14">
        <f>I535*7.09%</f>
        <v>5921.5680000000002</v>
      </c>
      <c r="Q535" s="14">
        <v>0</v>
      </c>
      <c r="R535" s="14">
        <f>L535+M535+N535+O535+P535</f>
        <v>17748</v>
      </c>
      <c r="S535" s="14">
        <v>0</v>
      </c>
      <c r="T535" s="14">
        <f>+L535+O535+Q535+S535+J535+K535</f>
        <v>13164.892</v>
      </c>
      <c r="U535" s="14">
        <f>+P535+N535+M535</f>
        <v>12811.968000000001</v>
      </c>
      <c r="V535" s="14">
        <f>+I535-T535</f>
        <v>70355.108000000007</v>
      </c>
      <c r="W535" s="9"/>
      <c r="X535"/>
      <c r="Y535"/>
      <c r="Z535"/>
      <c r="AA535" s="8"/>
      <c r="AB535"/>
      <c r="AC535" s="8"/>
      <c r="AD535" s="8"/>
      <c r="AE535" s="8"/>
      <c r="AF535" s="8"/>
      <c r="AG535"/>
      <c r="AH535" s="8"/>
      <c r="AI535" s="8"/>
    </row>
    <row r="536" spans="1:35" s="6" customFormat="1" ht="15" x14ac:dyDescent="0.25">
      <c r="A536" s="18">
        <v>514</v>
      </c>
      <c r="B536" s="17" t="s">
        <v>6</v>
      </c>
      <c r="C536" s="16" t="s">
        <v>131</v>
      </c>
      <c r="D536" s="16" t="s">
        <v>2</v>
      </c>
      <c r="E536" s="16" t="s">
        <v>5</v>
      </c>
      <c r="F536" s="16" t="s">
        <v>87</v>
      </c>
      <c r="G536" s="15">
        <v>44927</v>
      </c>
      <c r="H536" s="15" t="s">
        <v>4</v>
      </c>
      <c r="I536" s="14">
        <v>47880</v>
      </c>
      <c r="J536" s="14">
        <v>0</v>
      </c>
      <c r="K536" s="14">
        <v>0</v>
      </c>
      <c r="L536" s="14">
        <f>+I536*2.87%</f>
        <v>1374.1559999999999</v>
      </c>
      <c r="M536" s="14">
        <f>I536*7.1%</f>
        <v>3399.4799999999996</v>
      </c>
      <c r="N536" s="14">
        <f>I536*1.15%</f>
        <v>550.62</v>
      </c>
      <c r="O536" s="14">
        <f>+I536*3.04%</f>
        <v>1455.5519999999999</v>
      </c>
      <c r="P536" s="14">
        <f>I536*7.09%</f>
        <v>3394.692</v>
      </c>
      <c r="Q536" s="14">
        <v>0</v>
      </c>
      <c r="R536" s="14">
        <f>L536+M536+N536+O536+P536</f>
        <v>10174.5</v>
      </c>
      <c r="S536" s="14">
        <v>0</v>
      </c>
      <c r="T536" s="14">
        <f>+L536+O536+Q536+S536+J536+K536</f>
        <v>2829.7079999999996</v>
      </c>
      <c r="U536" s="14">
        <f>+P536+N536+M536</f>
        <v>7344.7919999999995</v>
      </c>
      <c r="V536" s="14">
        <f>+I536-T536</f>
        <v>45050.292000000001</v>
      </c>
      <c r="W536" s="9"/>
      <c r="X536"/>
      <c r="Y536"/>
      <c r="Z536"/>
      <c r="AA536" s="8"/>
      <c r="AB536"/>
      <c r="AC536" s="8"/>
      <c r="AD536" s="8"/>
      <c r="AE536"/>
      <c r="AF536" s="8"/>
      <c r="AG536"/>
      <c r="AH536" s="8"/>
      <c r="AI536" s="8"/>
    </row>
    <row r="537" spans="1:35" s="6" customFormat="1" ht="15" x14ac:dyDescent="0.25">
      <c r="A537" s="18">
        <v>515</v>
      </c>
      <c r="B537" s="17" t="s">
        <v>6</v>
      </c>
      <c r="C537" s="16" t="s">
        <v>130</v>
      </c>
      <c r="D537" s="16" t="s">
        <v>2</v>
      </c>
      <c r="E537" s="16" t="s">
        <v>5</v>
      </c>
      <c r="F537" s="16" t="s">
        <v>92</v>
      </c>
      <c r="G537" s="15">
        <v>44927</v>
      </c>
      <c r="H537" s="15" t="s">
        <v>4</v>
      </c>
      <c r="I537" s="14">
        <v>51040</v>
      </c>
      <c r="J537" s="14">
        <v>1773.91</v>
      </c>
      <c r="K537" s="14">
        <v>0</v>
      </c>
      <c r="L537" s="14">
        <f>+I537*2.87%</f>
        <v>1464.848</v>
      </c>
      <c r="M537" s="14">
        <f>I537*7.1%</f>
        <v>3623.8399999999997</v>
      </c>
      <c r="N537" s="14">
        <f>I537*1.15%</f>
        <v>586.96</v>
      </c>
      <c r="O537" s="14">
        <f>+I537*3.04%</f>
        <v>1551.616</v>
      </c>
      <c r="P537" s="14">
        <f>I537*7.09%</f>
        <v>3618.7360000000003</v>
      </c>
      <c r="Q537" s="14">
        <v>1512.45</v>
      </c>
      <c r="R537" s="14">
        <f>L537+M537+N537+O537+P537</f>
        <v>10846</v>
      </c>
      <c r="S537" s="14">
        <v>0</v>
      </c>
      <c r="T537" s="14">
        <f>+L537+O537+Q537+S537+J537+K537</f>
        <v>6302.8239999999996</v>
      </c>
      <c r="U537" s="14">
        <f>+P537+N537+M537</f>
        <v>7829.5360000000001</v>
      </c>
      <c r="V537" s="14">
        <f>+I537-T537</f>
        <v>44737.175999999999</v>
      </c>
      <c r="W537" s="9"/>
      <c r="X537"/>
      <c r="Y537"/>
      <c r="Z537"/>
      <c r="AA537" s="8"/>
      <c r="AB537"/>
      <c r="AC537" s="8"/>
      <c r="AD537" s="8"/>
      <c r="AE537" s="8"/>
      <c r="AF537" s="8"/>
      <c r="AG537" s="8"/>
      <c r="AH537" s="8"/>
      <c r="AI537" s="8"/>
    </row>
    <row r="538" spans="1:35" s="6" customFormat="1" ht="15" x14ac:dyDescent="0.25">
      <c r="A538" s="18">
        <v>516</v>
      </c>
      <c r="B538" s="17" t="s">
        <v>6</v>
      </c>
      <c r="C538" s="16" t="s">
        <v>129</v>
      </c>
      <c r="D538" s="16" t="s">
        <v>2</v>
      </c>
      <c r="E538" s="16" t="s">
        <v>5</v>
      </c>
      <c r="F538" s="16" t="s">
        <v>92</v>
      </c>
      <c r="G538" s="15">
        <v>44927</v>
      </c>
      <c r="H538" s="15" t="s">
        <v>4</v>
      </c>
      <c r="I538" s="14">
        <v>37800</v>
      </c>
      <c r="J538" s="14">
        <v>0</v>
      </c>
      <c r="K538" s="14">
        <v>0</v>
      </c>
      <c r="L538" s="14">
        <f>+I538*2.87%</f>
        <v>1084.8599999999999</v>
      </c>
      <c r="M538" s="14">
        <f>I538*7.1%</f>
        <v>2683.7999999999997</v>
      </c>
      <c r="N538" s="14">
        <f>I538*1.15%</f>
        <v>434.7</v>
      </c>
      <c r="O538" s="14">
        <f>+I538*3.04%</f>
        <v>1149.1199999999999</v>
      </c>
      <c r="P538" s="14">
        <f>I538*7.09%</f>
        <v>2680.02</v>
      </c>
      <c r="Q538" s="14">
        <v>0</v>
      </c>
      <c r="R538" s="14">
        <f>L538+M538+N538+O538+P538</f>
        <v>8032.5</v>
      </c>
      <c r="S538" s="14">
        <v>0</v>
      </c>
      <c r="T538" s="14">
        <f>+L538+O538+Q538+S538+J538+K538</f>
        <v>2233.9799999999996</v>
      </c>
      <c r="U538" s="14">
        <f>+P538+N538+M538</f>
        <v>5798.5199999999995</v>
      </c>
      <c r="V538" s="14">
        <f>+I538-T538</f>
        <v>35566.020000000004</v>
      </c>
      <c r="W538" s="9"/>
      <c r="X538"/>
      <c r="Y538"/>
      <c r="Z538"/>
      <c r="AA538" s="8"/>
      <c r="AB538"/>
      <c r="AC538" s="8"/>
      <c r="AD538" s="8"/>
      <c r="AE538"/>
      <c r="AF538" s="8"/>
      <c r="AG538"/>
      <c r="AH538" s="8"/>
      <c r="AI538" s="8"/>
    </row>
    <row r="539" spans="1:35" s="6" customFormat="1" ht="15" x14ac:dyDescent="0.25">
      <c r="A539" s="18">
        <v>517</v>
      </c>
      <c r="B539" s="17" t="s">
        <v>6</v>
      </c>
      <c r="C539" s="16" t="s">
        <v>128</v>
      </c>
      <c r="D539" s="16" t="s">
        <v>2</v>
      </c>
      <c r="E539" s="16" t="s">
        <v>5</v>
      </c>
      <c r="F539" s="16" t="s">
        <v>87</v>
      </c>
      <c r="G539" s="15">
        <v>44927</v>
      </c>
      <c r="H539" s="15" t="s">
        <v>4</v>
      </c>
      <c r="I539" s="14">
        <v>37800</v>
      </c>
      <c r="J539" s="14">
        <v>0</v>
      </c>
      <c r="K539" s="14">
        <v>0</v>
      </c>
      <c r="L539" s="14">
        <f>+I539*2.87%</f>
        <v>1084.8599999999999</v>
      </c>
      <c r="M539" s="14">
        <f>I539*7.1%</f>
        <v>2683.7999999999997</v>
      </c>
      <c r="N539" s="14">
        <f>I539*1.15%</f>
        <v>434.7</v>
      </c>
      <c r="O539" s="14">
        <f>+I539*3.04%</f>
        <v>1149.1199999999999</v>
      </c>
      <c r="P539" s="14">
        <f>I539*7.09%</f>
        <v>2680.02</v>
      </c>
      <c r="Q539" s="14">
        <v>0</v>
      </c>
      <c r="R539" s="14">
        <f>L539+M539+N539+O539+P539</f>
        <v>8032.5</v>
      </c>
      <c r="S539" s="14">
        <v>0</v>
      </c>
      <c r="T539" s="14">
        <f>+L539+O539+Q539+S539+J539+K539</f>
        <v>2233.9799999999996</v>
      </c>
      <c r="U539" s="14">
        <f>+P539+N539+M539</f>
        <v>5798.5199999999995</v>
      </c>
      <c r="V539" s="14">
        <f>+I539-T539</f>
        <v>35566.020000000004</v>
      </c>
      <c r="W539" s="9"/>
      <c r="X539"/>
      <c r="Y539"/>
      <c r="Z539"/>
      <c r="AA539" s="8"/>
      <c r="AB539"/>
      <c r="AC539" s="8"/>
      <c r="AD539" s="8"/>
      <c r="AE539"/>
      <c r="AF539" s="8"/>
      <c r="AG539"/>
      <c r="AH539" s="8"/>
      <c r="AI539" s="8"/>
    </row>
    <row r="540" spans="1:35" s="6" customFormat="1" ht="15" x14ac:dyDescent="0.25">
      <c r="A540" s="18">
        <v>518</v>
      </c>
      <c r="B540" s="17" t="s">
        <v>6</v>
      </c>
      <c r="C540" s="16" t="s">
        <v>127</v>
      </c>
      <c r="D540" s="16" t="s">
        <v>2</v>
      </c>
      <c r="E540" s="16" t="s">
        <v>5</v>
      </c>
      <c r="F540" s="16" t="s">
        <v>92</v>
      </c>
      <c r="G540" s="15">
        <v>44927</v>
      </c>
      <c r="H540" s="15" t="s">
        <v>4</v>
      </c>
      <c r="I540" s="14">
        <v>76560</v>
      </c>
      <c r="J540" s="14">
        <v>6602.94</v>
      </c>
      <c r="K540" s="14">
        <v>0</v>
      </c>
      <c r="L540" s="14">
        <f>+I540*2.87%</f>
        <v>2197.2719999999999</v>
      </c>
      <c r="M540" s="14">
        <f>I540*7.1%</f>
        <v>5435.7599999999993</v>
      </c>
      <c r="N540" s="14">
        <f>I540*1.15%</f>
        <v>880.43999999999994</v>
      </c>
      <c r="O540" s="14">
        <f>+I540*3.04%</f>
        <v>2327.424</v>
      </c>
      <c r="P540" s="14">
        <f>I540*7.09%</f>
        <v>5428.1040000000003</v>
      </c>
      <c r="Q540" s="14">
        <v>0</v>
      </c>
      <c r="R540" s="14">
        <f>L540+M540+N540+O540+P540</f>
        <v>16269</v>
      </c>
      <c r="S540" s="14">
        <v>0</v>
      </c>
      <c r="T540" s="14">
        <f>+L540+O540+Q540+S540+J540+K540</f>
        <v>11127.635999999999</v>
      </c>
      <c r="U540" s="14">
        <f>+P540+N540+M540</f>
        <v>11744.304</v>
      </c>
      <c r="V540" s="14">
        <f>+I540-T540</f>
        <v>65432.364000000001</v>
      </c>
      <c r="W540" s="9"/>
      <c r="X540"/>
      <c r="Y540"/>
      <c r="Z540"/>
      <c r="AA540" s="8"/>
      <c r="AB540"/>
      <c r="AC540" s="8"/>
      <c r="AD540" s="8"/>
      <c r="AE540" s="8"/>
      <c r="AF540" s="8"/>
      <c r="AG540"/>
      <c r="AH540" s="8"/>
      <c r="AI540" s="8"/>
    </row>
    <row r="541" spans="1:35" s="6" customFormat="1" ht="15" x14ac:dyDescent="0.25">
      <c r="A541" s="18">
        <v>519</v>
      </c>
      <c r="B541" s="17" t="s">
        <v>6</v>
      </c>
      <c r="C541" s="16" t="s">
        <v>126</v>
      </c>
      <c r="D541" s="16" t="s">
        <v>2</v>
      </c>
      <c r="E541" s="16" t="s">
        <v>5</v>
      </c>
      <c r="F541" s="16" t="s">
        <v>87</v>
      </c>
      <c r="G541" s="15">
        <v>44927</v>
      </c>
      <c r="H541" s="15" t="s">
        <v>4</v>
      </c>
      <c r="I541" s="14">
        <v>37800</v>
      </c>
      <c r="J541" s="14">
        <v>0</v>
      </c>
      <c r="K541" s="14">
        <v>0</v>
      </c>
      <c r="L541" s="14">
        <f>+I541*2.87%</f>
        <v>1084.8599999999999</v>
      </c>
      <c r="M541" s="14">
        <f>I541*7.1%</f>
        <v>2683.7999999999997</v>
      </c>
      <c r="N541" s="14">
        <f>I541*1.15%</f>
        <v>434.7</v>
      </c>
      <c r="O541" s="14">
        <f>+I541*3.04%</f>
        <v>1149.1199999999999</v>
      </c>
      <c r="P541" s="14">
        <f>I541*7.09%</f>
        <v>2680.02</v>
      </c>
      <c r="Q541" s="14">
        <v>0</v>
      </c>
      <c r="R541" s="14">
        <f>L541+M541+N541+O541+P541</f>
        <v>8032.5</v>
      </c>
      <c r="S541" s="14">
        <v>0</v>
      </c>
      <c r="T541" s="14">
        <f>+L541+O541+Q541+S541+J541+K541</f>
        <v>2233.9799999999996</v>
      </c>
      <c r="U541" s="14">
        <f>+P541+N541+M541</f>
        <v>5798.5199999999995</v>
      </c>
      <c r="V541" s="14">
        <f>+I541-T541</f>
        <v>35566.020000000004</v>
      </c>
      <c r="W541" s="9"/>
      <c r="X541"/>
      <c r="Y541"/>
      <c r="Z541"/>
      <c r="AA541" s="8"/>
      <c r="AB541"/>
      <c r="AC541" s="8"/>
      <c r="AD541" s="8"/>
      <c r="AE541"/>
      <c r="AF541" s="8"/>
      <c r="AG541"/>
      <c r="AH541" s="8"/>
      <c r="AI541" s="8"/>
    </row>
    <row r="542" spans="1:35" s="6" customFormat="1" ht="15" x14ac:dyDescent="0.25">
      <c r="A542" s="18">
        <v>520</v>
      </c>
      <c r="B542" s="17" t="s">
        <v>6</v>
      </c>
      <c r="C542" s="16" t="s">
        <v>125</v>
      </c>
      <c r="D542" s="16" t="s">
        <v>2</v>
      </c>
      <c r="E542" s="16" t="s">
        <v>5</v>
      </c>
      <c r="F542" s="16" t="s">
        <v>92</v>
      </c>
      <c r="G542" s="15">
        <v>44927</v>
      </c>
      <c r="H542" s="15" t="s">
        <v>4</v>
      </c>
      <c r="I542" s="14">
        <v>113400</v>
      </c>
      <c r="J542" s="14">
        <v>15257.38</v>
      </c>
      <c r="K542" s="14">
        <v>0</v>
      </c>
      <c r="L542" s="14">
        <f>+I542*2.87%</f>
        <v>3254.58</v>
      </c>
      <c r="M542" s="14">
        <f>I542*7.1%</f>
        <v>8051.4</v>
      </c>
      <c r="N542" s="14">
        <f>I542*1.15%</f>
        <v>1304.0999999999999</v>
      </c>
      <c r="O542" s="14">
        <f>+I542*3.04%</f>
        <v>3447.36</v>
      </c>
      <c r="P542" s="14">
        <f>I542*7.09%</f>
        <v>8040.06</v>
      </c>
      <c r="Q542" s="14">
        <v>0</v>
      </c>
      <c r="R542" s="14">
        <f>L542+M542+N542+O542+P542</f>
        <v>24097.5</v>
      </c>
      <c r="S542" s="14">
        <v>0</v>
      </c>
      <c r="T542" s="14">
        <f>+L542+O542+Q542+S542+J542+K542</f>
        <v>21959.32</v>
      </c>
      <c r="U542" s="14">
        <f>+P542+N542+M542</f>
        <v>17395.559999999998</v>
      </c>
      <c r="V542" s="14">
        <f>+I542-T542</f>
        <v>91440.68</v>
      </c>
      <c r="W542" s="9"/>
      <c r="X542"/>
      <c r="Y542"/>
      <c r="Z542"/>
      <c r="AA542" s="8"/>
      <c r="AB542"/>
      <c r="AC542" s="8"/>
      <c r="AD542" s="8"/>
      <c r="AE542" s="8"/>
      <c r="AF542" s="8"/>
      <c r="AG542"/>
      <c r="AH542" s="8"/>
      <c r="AI542" s="8"/>
    </row>
    <row r="543" spans="1:35" s="6" customFormat="1" ht="15" x14ac:dyDescent="0.25">
      <c r="A543" s="18">
        <v>521</v>
      </c>
      <c r="B543" s="17" t="s">
        <v>6</v>
      </c>
      <c r="C543" s="16" t="s">
        <v>124</v>
      </c>
      <c r="D543" s="16" t="s">
        <v>2</v>
      </c>
      <c r="E543" s="16" t="s">
        <v>5</v>
      </c>
      <c r="F543" s="16" t="s">
        <v>92</v>
      </c>
      <c r="G543" s="15">
        <v>44927</v>
      </c>
      <c r="H543" s="15" t="s">
        <v>4</v>
      </c>
      <c r="I543" s="14">
        <v>2520</v>
      </c>
      <c r="J543" s="14">
        <v>0</v>
      </c>
      <c r="K543" s="14">
        <v>0</v>
      </c>
      <c r="L543" s="14">
        <f>+I543*2.87%</f>
        <v>72.323999999999998</v>
      </c>
      <c r="M543" s="14">
        <f>I543*7.1%</f>
        <v>178.92</v>
      </c>
      <c r="N543" s="14">
        <f>I543*1.15%</f>
        <v>28.98</v>
      </c>
      <c r="O543" s="14">
        <f>+I543*3.04%</f>
        <v>76.608000000000004</v>
      </c>
      <c r="P543" s="14">
        <f>I543*7.09%</f>
        <v>178.66800000000001</v>
      </c>
      <c r="Q543" s="14">
        <v>0</v>
      </c>
      <c r="R543" s="14">
        <f>L543+M543+N543+O543+P543</f>
        <v>535.5</v>
      </c>
      <c r="S543" s="14">
        <v>0</v>
      </c>
      <c r="T543" s="14">
        <f>+L543+O543+Q543+S543+J543+K543</f>
        <v>148.93200000000002</v>
      </c>
      <c r="U543" s="14">
        <f>+P543+N543+M543</f>
        <v>386.56799999999998</v>
      </c>
      <c r="V543" s="14">
        <f>+I543-T543</f>
        <v>2371.0680000000002</v>
      </c>
      <c r="W543" s="9"/>
      <c r="X543"/>
      <c r="Y543"/>
      <c r="Z543"/>
      <c r="AA543" s="8"/>
      <c r="AB543"/>
      <c r="AC543" s="8"/>
      <c r="AD543"/>
      <c r="AE543"/>
      <c r="AF543"/>
      <c r="AG543"/>
      <c r="AH543"/>
      <c r="AI543" s="8"/>
    </row>
    <row r="544" spans="1:35" s="6" customFormat="1" ht="15" x14ac:dyDescent="0.25">
      <c r="A544" s="18">
        <v>522</v>
      </c>
      <c r="B544" s="17" t="s">
        <v>6</v>
      </c>
      <c r="C544" s="16" t="s">
        <v>123</v>
      </c>
      <c r="D544" s="16" t="s">
        <v>2</v>
      </c>
      <c r="E544" s="16" t="s">
        <v>5</v>
      </c>
      <c r="F544" s="16" t="s">
        <v>92</v>
      </c>
      <c r="G544" s="15">
        <v>44927</v>
      </c>
      <c r="H544" s="15" t="s">
        <v>4</v>
      </c>
      <c r="I544" s="14">
        <v>43200</v>
      </c>
      <c r="J544" s="14">
        <v>894.28</v>
      </c>
      <c r="K544" s="14">
        <v>0</v>
      </c>
      <c r="L544" s="14">
        <f>+I544*2.87%</f>
        <v>1239.8399999999999</v>
      </c>
      <c r="M544" s="14">
        <f>I544*7.1%</f>
        <v>3067.2</v>
      </c>
      <c r="N544" s="14">
        <f>I544*1.15%</f>
        <v>496.8</v>
      </c>
      <c r="O544" s="14">
        <f>+I544*3.04%</f>
        <v>1313.28</v>
      </c>
      <c r="P544" s="14">
        <f>I544*7.09%</f>
        <v>3062.88</v>
      </c>
      <c r="Q544" s="14">
        <v>0</v>
      </c>
      <c r="R544" s="14">
        <f>L544+M544+N544+O544+P544</f>
        <v>9180</v>
      </c>
      <c r="S544" s="14">
        <v>0</v>
      </c>
      <c r="T544" s="14">
        <f>+L544+O544+Q544+S544+J544+K544</f>
        <v>3447.3999999999996</v>
      </c>
      <c r="U544" s="14">
        <f>+P544+N544+M544</f>
        <v>6626.88</v>
      </c>
      <c r="V544" s="14">
        <f>+I544-T544</f>
        <v>39752.6</v>
      </c>
      <c r="W544" s="9"/>
      <c r="X544"/>
      <c r="Y544"/>
      <c r="Z544"/>
      <c r="AA544" s="8"/>
      <c r="AB544"/>
      <c r="AC544" s="8"/>
      <c r="AD544" s="8"/>
      <c r="AE544"/>
      <c r="AF544" s="8"/>
      <c r="AG544"/>
      <c r="AH544" s="8"/>
      <c r="AI544" s="8"/>
    </row>
    <row r="545" spans="1:35" s="6" customFormat="1" ht="15" x14ac:dyDescent="0.25">
      <c r="A545" s="18">
        <v>523</v>
      </c>
      <c r="B545" s="17" t="s">
        <v>6</v>
      </c>
      <c r="C545" s="16" t="s">
        <v>122</v>
      </c>
      <c r="D545" s="16" t="s">
        <v>2</v>
      </c>
      <c r="E545" s="16" t="s">
        <v>5</v>
      </c>
      <c r="F545" s="16" t="s">
        <v>87</v>
      </c>
      <c r="G545" s="15">
        <v>44927</v>
      </c>
      <c r="H545" s="15" t="s">
        <v>4</v>
      </c>
      <c r="I545" s="14">
        <v>20880</v>
      </c>
      <c r="J545" s="14">
        <v>0</v>
      </c>
      <c r="K545" s="14">
        <v>0</v>
      </c>
      <c r="L545" s="14">
        <f>+I545*2.87%</f>
        <v>599.25599999999997</v>
      </c>
      <c r="M545" s="14">
        <f>I545*7.1%</f>
        <v>1482.4799999999998</v>
      </c>
      <c r="N545" s="14">
        <f>I545*1.15%</f>
        <v>240.12</v>
      </c>
      <c r="O545" s="14">
        <f>+I545*3.04%</f>
        <v>634.75199999999995</v>
      </c>
      <c r="P545" s="14">
        <f>I545*7.09%</f>
        <v>1480.3920000000001</v>
      </c>
      <c r="Q545" s="14">
        <v>0</v>
      </c>
      <c r="R545" s="14">
        <f>L545+M545+N545+O545+P545</f>
        <v>4437</v>
      </c>
      <c r="S545" s="14">
        <v>0</v>
      </c>
      <c r="T545" s="14">
        <f>+L545+O545+Q545+S545+J545+K545</f>
        <v>1234.0079999999998</v>
      </c>
      <c r="U545" s="14">
        <f>+P545+N545+M545</f>
        <v>3202.9920000000002</v>
      </c>
      <c r="V545" s="14">
        <f>+I545-T545</f>
        <v>19645.991999999998</v>
      </c>
      <c r="W545" s="9"/>
      <c r="X545"/>
      <c r="Y545"/>
      <c r="Z545"/>
      <c r="AA545" s="8"/>
      <c r="AB545"/>
      <c r="AC545" s="8"/>
      <c r="AD545"/>
      <c r="AE545"/>
      <c r="AF545"/>
      <c r="AG545"/>
      <c r="AH545" s="8"/>
      <c r="AI545" s="8"/>
    </row>
    <row r="546" spans="1:35" s="6" customFormat="1" ht="15" x14ac:dyDescent="0.25">
      <c r="A546" s="18">
        <v>524</v>
      </c>
      <c r="B546" s="17" t="s">
        <v>6</v>
      </c>
      <c r="C546" s="16" t="s">
        <v>121</v>
      </c>
      <c r="D546" s="16" t="s">
        <v>2</v>
      </c>
      <c r="E546" s="16" t="s">
        <v>5</v>
      </c>
      <c r="F546" s="16" t="s">
        <v>92</v>
      </c>
      <c r="G546" s="15">
        <v>44927</v>
      </c>
      <c r="H546" s="15" t="s">
        <v>4</v>
      </c>
      <c r="I546" s="14">
        <v>43200</v>
      </c>
      <c r="J546" s="14">
        <v>894.28</v>
      </c>
      <c r="K546" s="14">
        <v>0</v>
      </c>
      <c r="L546" s="14">
        <f>+I546*2.87%</f>
        <v>1239.8399999999999</v>
      </c>
      <c r="M546" s="14">
        <f>I546*7.1%</f>
        <v>3067.2</v>
      </c>
      <c r="N546" s="14">
        <f>I546*1.15%</f>
        <v>496.8</v>
      </c>
      <c r="O546" s="14">
        <f>+I546*3.04%</f>
        <v>1313.28</v>
      </c>
      <c r="P546" s="14">
        <f>I546*7.09%</f>
        <v>3062.88</v>
      </c>
      <c r="Q546" s="14">
        <v>0</v>
      </c>
      <c r="R546" s="14">
        <f>L546+M546+N546+O546+P546</f>
        <v>9180</v>
      </c>
      <c r="S546" s="14">
        <v>0</v>
      </c>
      <c r="T546" s="14">
        <f>+L546+O546+Q546+S546+J546+K546</f>
        <v>3447.3999999999996</v>
      </c>
      <c r="U546" s="14">
        <f>+P546+N546+M546</f>
        <v>6626.88</v>
      </c>
      <c r="V546" s="14">
        <f>+I546-T546</f>
        <v>39752.6</v>
      </c>
      <c r="W546" s="9"/>
      <c r="X546"/>
      <c r="Y546"/>
      <c r="Z546"/>
      <c r="AA546" s="8"/>
      <c r="AB546"/>
      <c r="AC546" s="8"/>
      <c r="AD546" s="8"/>
      <c r="AE546"/>
      <c r="AF546" s="8"/>
      <c r="AG546"/>
      <c r="AH546" s="8"/>
      <c r="AI546" s="8"/>
    </row>
    <row r="547" spans="1:35" s="6" customFormat="1" ht="15" x14ac:dyDescent="0.25">
      <c r="A547" s="18">
        <v>525</v>
      </c>
      <c r="B547" s="17" t="s">
        <v>6</v>
      </c>
      <c r="C547" s="16" t="s">
        <v>120</v>
      </c>
      <c r="D547" s="16" t="s">
        <v>2</v>
      </c>
      <c r="E547" s="16" t="s">
        <v>5</v>
      </c>
      <c r="F547" s="16" t="s">
        <v>87</v>
      </c>
      <c r="G547" s="15">
        <v>44927</v>
      </c>
      <c r="H547" s="15" t="s">
        <v>4</v>
      </c>
      <c r="I547" s="14">
        <v>16240</v>
      </c>
      <c r="J547" s="14">
        <v>0</v>
      </c>
      <c r="K547" s="14">
        <v>0</v>
      </c>
      <c r="L547" s="14">
        <f>+I547*2.87%</f>
        <v>466.08800000000002</v>
      </c>
      <c r="M547" s="14">
        <f>I547*7.1%</f>
        <v>1153.04</v>
      </c>
      <c r="N547" s="14">
        <f>I547*1.15%</f>
        <v>186.76</v>
      </c>
      <c r="O547" s="14">
        <f>+I547*3.04%</f>
        <v>493.69600000000003</v>
      </c>
      <c r="P547" s="14">
        <f>I547*7.09%</f>
        <v>1151.4160000000002</v>
      </c>
      <c r="Q547" s="14">
        <v>0</v>
      </c>
      <c r="R547" s="14">
        <f>L547+M547+N547+O547+P547</f>
        <v>3451</v>
      </c>
      <c r="S547" s="14">
        <v>0</v>
      </c>
      <c r="T547" s="14">
        <f>+L547+O547+Q547+S547+J547+K547</f>
        <v>959.78400000000011</v>
      </c>
      <c r="U547" s="14">
        <f>+P547+N547+M547</f>
        <v>2491.2160000000003</v>
      </c>
      <c r="V547" s="14">
        <f>+I547-T547</f>
        <v>15280.216</v>
      </c>
      <c r="W547" s="9"/>
      <c r="X547"/>
      <c r="Y547"/>
      <c r="Z547"/>
      <c r="AA547" s="8"/>
      <c r="AB547"/>
      <c r="AC547" s="8"/>
      <c r="AD547"/>
      <c r="AE547"/>
      <c r="AF547"/>
      <c r="AG547"/>
      <c r="AH547"/>
      <c r="AI547" s="8"/>
    </row>
    <row r="548" spans="1:35" s="6" customFormat="1" ht="15" x14ac:dyDescent="0.25">
      <c r="A548" s="18">
        <v>526</v>
      </c>
      <c r="B548" s="17" t="s">
        <v>6</v>
      </c>
      <c r="C548" s="16" t="s">
        <v>119</v>
      </c>
      <c r="D548" s="16" t="s">
        <v>2</v>
      </c>
      <c r="E548" s="16" t="s">
        <v>5</v>
      </c>
      <c r="F548" s="16" t="s">
        <v>92</v>
      </c>
      <c r="G548" s="15">
        <v>44927</v>
      </c>
      <c r="H548" s="15" t="s">
        <v>4</v>
      </c>
      <c r="I548" s="14">
        <v>99760</v>
      </c>
      <c r="J548" s="14">
        <v>11670.8</v>
      </c>
      <c r="K548" s="14">
        <v>0</v>
      </c>
      <c r="L548" s="14">
        <f>+I548*2.87%</f>
        <v>2863.1120000000001</v>
      </c>
      <c r="M548" s="14">
        <f>I548*7.1%</f>
        <v>7082.9599999999991</v>
      </c>
      <c r="N548" s="14">
        <f>I548*1.15%</f>
        <v>1147.24</v>
      </c>
      <c r="O548" s="14">
        <f>+I548*3.04%</f>
        <v>3032.7040000000002</v>
      </c>
      <c r="P548" s="14">
        <f>I548*7.09%</f>
        <v>7072.9840000000004</v>
      </c>
      <c r="Q548" s="14">
        <v>1512.45</v>
      </c>
      <c r="R548" s="14">
        <f>L548+M548+N548+O548+P548</f>
        <v>21199</v>
      </c>
      <c r="S548" s="14">
        <v>0</v>
      </c>
      <c r="T548" s="14">
        <f>+L548+O548+Q548+S548+J548+K548</f>
        <v>19079.065999999999</v>
      </c>
      <c r="U548" s="14">
        <f>+P548+N548+M548</f>
        <v>15303.183999999999</v>
      </c>
      <c r="V548" s="14">
        <f>+I548-T548</f>
        <v>80680.934000000008</v>
      </c>
      <c r="W548" s="9"/>
      <c r="X548"/>
      <c r="Y548"/>
      <c r="Z548"/>
      <c r="AA548" s="8"/>
      <c r="AB548"/>
      <c r="AC548" s="8"/>
      <c r="AD548" s="8"/>
      <c r="AE548" s="8"/>
      <c r="AF548" s="8"/>
      <c r="AG548" s="8"/>
      <c r="AH548" s="8"/>
      <c r="AI548" s="8"/>
    </row>
    <row r="549" spans="1:35" s="6" customFormat="1" ht="15" x14ac:dyDescent="0.25">
      <c r="A549" s="18">
        <v>527</v>
      </c>
      <c r="B549" s="17" t="s">
        <v>6</v>
      </c>
      <c r="C549" s="16" t="s">
        <v>118</v>
      </c>
      <c r="D549" s="16" t="s">
        <v>2</v>
      </c>
      <c r="E549" s="16" t="s">
        <v>5</v>
      </c>
      <c r="F549" s="16" t="s">
        <v>92</v>
      </c>
      <c r="G549" s="15">
        <v>44927</v>
      </c>
      <c r="H549" s="15" t="s">
        <v>4</v>
      </c>
      <c r="I549" s="14">
        <v>48000</v>
      </c>
      <c r="J549" s="14">
        <v>1118</v>
      </c>
      <c r="K549" s="14">
        <v>0</v>
      </c>
      <c r="L549" s="14">
        <f>+I549*2.87%</f>
        <v>1377.6</v>
      </c>
      <c r="M549" s="14">
        <f>I549*7.1%</f>
        <v>3407.9999999999995</v>
      </c>
      <c r="N549" s="14">
        <f>I549*1.15%</f>
        <v>552</v>
      </c>
      <c r="O549" s="14">
        <f>+I549*3.04%</f>
        <v>1459.2</v>
      </c>
      <c r="P549" s="14">
        <f>I549*7.09%</f>
        <v>3403.2000000000003</v>
      </c>
      <c r="Q549" s="14">
        <v>3024.9</v>
      </c>
      <c r="R549" s="14">
        <f>L549+M549+N549+O549+P549</f>
        <v>10200</v>
      </c>
      <c r="S549" s="14">
        <v>0</v>
      </c>
      <c r="T549" s="14">
        <f>+L549+O549+Q549+S549+J549+K549</f>
        <v>6979.7000000000007</v>
      </c>
      <c r="U549" s="14">
        <f>+P549+N549+M549</f>
        <v>7363.2</v>
      </c>
      <c r="V549" s="14">
        <f>+I549-T549</f>
        <v>41020.300000000003</v>
      </c>
      <c r="W549" s="9"/>
      <c r="X549"/>
      <c r="Y549"/>
      <c r="Z549"/>
      <c r="AA549" s="8"/>
      <c r="AB549"/>
      <c r="AC549" s="8"/>
      <c r="AD549" s="8"/>
      <c r="AE549" s="8"/>
      <c r="AF549" s="8"/>
      <c r="AG549" s="8"/>
      <c r="AH549" s="8"/>
      <c r="AI549" s="8"/>
    </row>
    <row r="550" spans="1:35" s="6" customFormat="1" ht="15" x14ac:dyDescent="0.25">
      <c r="A550" s="18">
        <v>528</v>
      </c>
      <c r="B550" s="17" t="s">
        <v>6</v>
      </c>
      <c r="C550" s="16" t="s">
        <v>117</v>
      </c>
      <c r="D550" s="16" t="s">
        <v>2</v>
      </c>
      <c r="E550" s="16" t="s">
        <v>5</v>
      </c>
      <c r="F550" s="16" t="s">
        <v>92</v>
      </c>
      <c r="G550" s="15">
        <v>44927</v>
      </c>
      <c r="H550" s="15" t="s">
        <v>4</v>
      </c>
      <c r="I550" s="14">
        <v>45360</v>
      </c>
      <c r="J550" s="14">
        <v>1199.1300000000001</v>
      </c>
      <c r="K550" s="14">
        <v>0</v>
      </c>
      <c r="L550" s="14">
        <f>+I550*2.87%</f>
        <v>1301.8319999999999</v>
      </c>
      <c r="M550" s="14">
        <f>I550*7.1%</f>
        <v>3220.5599999999995</v>
      </c>
      <c r="N550" s="14">
        <f>I550*1.15%</f>
        <v>521.64</v>
      </c>
      <c r="O550" s="14">
        <f>+I550*3.04%</f>
        <v>1378.944</v>
      </c>
      <c r="P550" s="14">
        <f>I550*7.09%</f>
        <v>3216.0240000000003</v>
      </c>
      <c r="Q550" s="14">
        <v>0</v>
      </c>
      <c r="R550" s="14">
        <f>L550+M550+N550+O550+P550</f>
        <v>9639</v>
      </c>
      <c r="S550" s="14">
        <v>0</v>
      </c>
      <c r="T550" s="14">
        <f>+L550+O550+Q550+S550+J550+K550</f>
        <v>3879.9059999999999</v>
      </c>
      <c r="U550" s="14">
        <f>+P550+N550+M550</f>
        <v>6958.2240000000002</v>
      </c>
      <c r="V550" s="14">
        <f>+I550-T550</f>
        <v>41480.093999999997</v>
      </c>
      <c r="W550" s="9"/>
      <c r="X550"/>
      <c r="Y550"/>
      <c r="Z550"/>
      <c r="AA550" s="8"/>
      <c r="AB550"/>
      <c r="AC550" s="8"/>
      <c r="AD550" s="8"/>
      <c r="AE550" s="8"/>
      <c r="AF550" s="8"/>
      <c r="AG550"/>
      <c r="AH550" s="8"/>
      <c r="AI550" s="8"/>
    </row>
    <row r="551" spans="1:35" s="6" customFormat="1" ht="15" x14ac:dyDescent="0.25">
      <c r="A551" s="18">
        <v>529</v>
      </c>
      <c r="B551" s="17" t="s">
        <v>6</v>
      </c>
      <c r="C551" s="16" t="s">
        <v>116</v>
      </c>
      <c r="D551" s="16" t="s">
        <v>2</v>
      </c>
      <c r="E551" s="16" t="s">
        <v>5</v>
      </c>
      <c r="F551" s="16" t="s">
        <v>92</v>
      </c>
      <c r="G551" s="15">
        <v>44927</v>
      </c>
      <c r="H551" s="15" t="s">
        <v>4</v>
      </c>
      <c r="I551" s="14">
        <v>34800</v>
      </c>
      <c r="J551" s="14">
        <v>0</v>
      </c>
      <c r="K551" s="14">
        <v>0</v>
      </c>
      <c r="L551" s="14">
        <f>+I551*2.87%</f>
        <v>998.76</v>
      </c>
      <c r="M551" s="14">
        <f>I551*7.1%</f>
        <v>2470.7999999999997</v>
      </c>
      <c r="N551" s="14">
        <f>I551*1.15%</f>
        <v>400.2</v>
      </c>
      <c r="O551" s="14">
        <f>+I551*3.04%</f>
        <v>1057.92</v>
      </c>
      <c r="P551" s="14">
        <f>I551*7.09%</f>
        <v>2467.3200000000002</v>
      </c>
      <c r="Q551" s="14">
        <v>0</v>
      </c>
      <c r="R551" s="14">
        <f>L551+M551+N551+O551+P551</f>
        <v>7395</v>
      </c>
      <c r="S551" s="14">
        <v>0</v>
      </c>
      <c r="T551" s="14">
        <f>+L551+O551+Q551+S551+J551+K551</f>
        <v>2056.6800000000003</v>
      </c>
      <c r="U551" s="14">
        <f>+P551+N551+M551</f>
        <v>5338.32</v>
      </c>
      <c r="V551" s="14">
        <f>+I551-T551</f>
        <v>32743.32</v>
      </c>
      <c r="W551" s="9"/>
      <c r="X551"/>
      <c r="Y551"/>
      <c r="Z551"/>
      <c r="AA551" s="8"/>
      <c r="AB551"/>
      <c r="AC551" s="8"/>
      <c r="AD551"/>
      <c r="AE551"/>
      <c r="AF551" s="8"/>
      <c r="AG551"/>
      <c r="AH551" s="8"/>
      <c r="AI551" s="8"/>
    </row>
    <row r="552" spans="1:35" s="6" customFormat="1" ht="15" x14ac:dyDescent="0.25">
      <c r="A552" s="18">
        <v>530</v>
      </c>
      <c r="B552" s="17" t="s">
        <v>6</v>
      </c>
      <c r="C552" s="16" t="s">
        <v>115</v>
      </c>
      <c r="D552" s="16" t="s">
        <v>2</v>
      </c>
      <c r="E552" s="16" t="s">
        <v>5</v>
      </c>
      <c r="F552" s="16" t="s">
        <v>87</v>
      </c>
      <c r="G552" s="15">
        <v>44927</v>
      </c>
      <c r="H552" s="15" t="s">
        <v>4</v>
      </c>
      <c r="I552" s="14">
        <v>13920</v>
      </c>
      <c r="J552" s="14">
        <v>0</v>
      </c>
      <c r="K552" s="14">
        <v>0</v>
      </c>
      <c r="L552" s="14">
        <f>+I552*2.87%</f>
        <v>399.50400000000002</v>
      </c>
      <c r="M552" s="14">
        <f>I552*7.1%</f>
        <v>988.31999999999994</v>
      </c>
      <c r="N552" s="14">
        <f>I552*1.15%</f>
        <v>160.07999999999998</v>
      </c>
      <c r="O552" s="14">
        <f>+I552*3.04%</f>
        <v>423.16800000000001</v>
      </c>
      <c r="P552" s="14">
        <f>I552*7.09%</f>
        <v>986.92800000000011</v>
      </c>
      <c r="Q552" s="14">
        <v>0</v>
      </c>
      <c r="R552" s="14">
        <f>L552+M552+N552+O552+P552</f>
        <v>2958</v>
      </c>
      <c r="S552" s="14">
        <v>0</v>
      </c>
      <c r="T552" s="14">
        <f>+L552+O552+Q552+S552+J552+K552</f>
        <v>822.67200000000003</v>
      </c>
      <c r="U552" s="14">
        <f>+P552+N552+M552</f>
        <v>2135.328</v>
      </c>
      <c r="V552" s="14">
        <f>+I552-T552</f>
        <v>13097.328</v>
      </c>
      <c r="W552" s="9"/>
      <c r="X552"/>
      <c r="Y552"/>
      <c r="Z552"/>
      <c r="AA552" s="8"/>
      <c r="AB552"/>
      <c r="AC552" s="8"/>
      <c r="AD552"/>
      <c r="AE552"/>
      <c r="AF552"/>
      <c r="AG552"/>
      <c r="AH552"/>
      <c r="AI552" s="8"/>
    </row>
    <row r="553" spans="1:35" s="6" customFormat="1" ht="15" x14ac:dyDescent="0.25">
      <c r="A553" s="18">
        <v>531</v>
      </c>
      <c r="B553" s="17" t="s">
        <v>6</v>
      </c>
      <c r="C553" s="16" t="s">
        <v>114</v>
      </c>
      <c r="D553" s="16" t="s">
        <v>2</v>
      </c>
      <c r="E553" s="16" t="s">
        <v>5</v>
      </c>
      <c r="F553" s="16" t="s">
        <v>92</v>
      </c>
      <c r="G553" s="15">
        <v>44927</v>
      </c>
      <c r="H553" s="15" t="s">
        <v>4</v>
      </c>
      <c r="I553" s="14">
        <v>18560</v>
      </c>
      <c r="J553" s="14">
        <v>0</v>
      </c>
      <c r="K553" s="14">
        <v>0</v>
      </c>
      <c r="L553" s="14">
        <f>+I553*2.87%</f>
        <v>532.67200000000003</v>
      </c>
      <c r="M553" s="14">
        <f>I553*7.1%</f>
        <v>1317.76</v>
      </c>
      <c r="N553" s="14">
        <f>I553*1.15%</f>
        <v>213.44</v>
      </c>
      <c r="O553" s="14">
        <f>+I553*3.04%</f>
        <v>564.22400000000005</v>
      </c>
      <c r="P553" s="14">
        <f>I553*7.09%</f>
        <v>1315.904</v>
      </c>
      <c r="Q553" s="14">
        <v>0</v>
      </c>
      <c r="R553" s="14">
        <f>L553+M553+N553+O553+P553</f>
        <v>3944</v>
      </c>
      <c r="S553" s="14">
        <v>0</v>
      </c>
      <c r="T553" s="14">
        <f>+L553+O553+Q553+S553+J553+K553</f>
        <v>1096.8960000000002</v>
      </c>
      <c r="U553" s="14">
        <f>+P553+N553+M553</f>
        <v>2847.1040000000003</v>
      </c>
      <c r="V553" s="14">
        <f>+I553-T553</f>
        <v>17463.103999999999</v>
      </c>
      <c r="W553" s="9"/>
      <c r="X553"/>
      <c r="Y553"/>
      <c r="Z553"/>
      <c r="AA553" s="8"/>
      <c r="AB553"/>
      <c r="AC553" s="8"/>
      <c r="AD553"/>
      <c r="AE553"/>
      <c r="AF553"/>
      <c r="AG553"/>
      <c r="AH553" s="8"/>
      <c r="AI553" s="8"/>
    </row>
    <row r="554" spans="1:35" s="6" customFormat="1" ht="15" x14ac:dyDescent="0.25">
      <c r="A554" s="18">
        <v>532</v>
      </c>
      <c r="B554" s="17" t="s">
        <v>6</v>
      </c>
      <c r="C554" s="16" t="s">
        <v>113</v>
      </c>
      <c r="D554" s="16" t="s">
        <v>2</v>
      </c>
      <c r="E554" s="16" t="s">
        <v>5</v>
      </c>
      <c r="F554" s="16" t="s">
        <v>87</v>
      </c>
      <c r="G554" s="15">
        <v>44927</v>
      </c>
      <c r="H554" s="15" t="s">
        <v>4</v>
      </c>
      <c r="I554" s="14">
        <v>32480</v>
      </c>
      <c r="J554" s="14">
        <v>0</v>
      </c>
      <c r="K554" s="14">
        <v>0</v>
      </c>
      <c r="L554" s="14">
        <f>+I554*2.87%</f>
        <v>932.17600000000004</v>
      </c>
      <c r="M554" s="14">
        <f>I554*7.1%</f>
        <v>2306.08</v>
      </c>
      <c r="N554" s="14">
        <f>I554*1.15%</f>
        <v>373.52</v>
      </c>
      <c r="O554" s="14">
        <f>+I554*3.04%</f>
        <v>987.39200000000005</v>
      </c>
      <c r="P554" s="14">
        <f>I554*7.09%</f>
        <v>2302.8320000000003</v>
      </c>
      <c r="Q554" s="14">
        <v>0</v>
      </c>
      <c r="R554" s="14">
        <f>L554+M554+N554+O554+P554</f>
        <v>6902</v>
      </c>
      <c r="S554" s="14">
        <v>0</v>
      </c>
      <c r="T554" s="14">
        <f>+L554+O554+Q554+S554+J554+K554</f>
        <v>1919.5680000000002</v>
      </c>
      <c r="U554" s="14">
        <f>+P554+N554+M554</f>
        <v>4982.4320000000007</v>
      </c>
      <c r="V554" s="14">
        <f>+I554-T554</f>
        <v>30560.432000000001</v>
      </c>
      <c r="W554" s="9"/>
      <c r="X554"/>
      <c r="Y554"/>
      <c r="Z554"/>
      <c r="AA554" s="8"/>
      <c r="AB554"/>
      <c r="AC554" s="8"/>
      <c r="AD554"/>
      <c r="AE554"/>
      <c r="AF554"/>
      <c r="AG554"/>
      <c r="AH554" s="8"/>
      <c r="AI554" s="8"/>
    </row>
    <row r="555" spans="1:35" s="6" customFormat="1" ht="15" x14ac:dyDescent="0.25">
      <c r="A555" s="18">
        <v>533</v>
      </c>
      <c r="B555" s="17" t="s">
        <v>6</v>
      </c>
      <c r="C555" s="16" t="s">
        <v>112</v>
      </c>
      <c r="D555" s="16" t="s">
        <v>2</v>
      </c>
      <c r="E555" s="16" t="s">
        <v>5</v>
      </c>
      <c r="F555" s="16" t="s">
        <v>92</v>
      </c>
      <c r="G555" s="15">
        <v>44927</v>
      </c>
      <c r="H555" s="15" t="s">
        <v>4</v>
      </c>
      <c r="I555" s="14">
        <v>34800</v>
      </c>
      <c r="J555" s="14">
        <v>0</v>
      </c>
      <c r="K555" s="14">
        <v>0</v>
      </c>
      <c r="L555" s="14">
        <f>+I555*2.87%</f>
        <v>998.76</v>
      </c>
      <c r="M555" s="14">
        <f>I555*7.1%</f>
        <v>2470.7999999999997</v>
      </c>
      <c r="N555" s="14">
        <f>I555*1.15%</f>
        <v>400.2</v>
      </c>
      <c r="O555" s="14">
        <f>+I555*3.04%</f>
        <v>1057.92</v>
      </c>
      <c r="P555" s="14">
        <f>I555*7.09%</f>
        <v>2467.3200000000002</v>
      </c>
      <c r="Q555" s="14">
        <v>0</v>
      </c>
      <c r="R555" s="14">
        <f>L555+M555+N555+O555+P555</f>
        <v>7395</v>
      </c>
      <c r="S555" s="14">
        <v>0</v>
      </c>
      <c r="T555" s="14">
        <f>+L555+O555+Q555+S555+J555+K555</f>
        <v>2056.6800000000003</v>
      </c>
      <c r="U555" s="14">
        <f>+P555+N555+M555</f>
        <v>5338.32</v>
      </c>
      <c r="V555" s="14">
        <f>+I555-T555</f>
        <v>32743.32</v>
      </c>
      <c r="W555" s="9"/>
      <c r="X555"/>
      <c r="Y555"/>
      <c r="Z555"/>
      <c r="AA555" s="8"/>
      <c r="AB555"/>
      <c r="AC555" s="8"/>
      <c r="AD555"/>
      <c r="AE555"/>
      <c r="AF555" s="8"/>
      <c r="AG555"/>
      <c r="AH555" s="8"/>
      <c r="AI555" s="8"/>
    </row>
    <row r="556" spans="1:35" s="6" customFormat="1" ht="15" x14ac:dyDescent="0.25">
      <c r="A556" s="18">
        <v>534</v>
      </c>
      <c r="B556" s="17" t="s">
        <v>6</v>
      </c>
      <c r="C556" s="16" t="s">
        <v>111</v>
      </c>
      <c r="D556" s="16" t="s">
        <v>2</v>
      </c>
      <c r="E556" s="16" t="s">
        <v>5</v>
      </c>
      <c r="F556" s="16" t="s">
        <v>92</v>
      </c>
      <c r="G556" s="15">
        <v>44927</v>
      </c>
      <c r="H556" s="15" t="s">
        <v>4</v>
      </c>
      <c r="I556" s="14">
        <v>9280</v>
      </c>
      <c r="J556" s="14">
        <v>0</v>
      </c>
      <c r="K556" s="14">
        <v>0</v>
      </c>
      <c r="L556" s="14">
        <f>+I556*2.87%</f>
        <v>266.33600000000001</v>
      </c>
      <c r="M556" s="14">
        <f>I556*7.1%</f>
        <v>658.88</v>
      </c>
      <c r="N556" s="14">
        <f>I556*1.15%</f>
        <v>106.72</v>
      </c>
      <c r="O556" s="14">
        <f>+I556*3.04%</f>
        <v>282.11200000000002</v>
      </c>
      <c r="P556" s="14">
        <f>I556*7.09%</f>
        <v>657.952</v>
      </c>
      <c r="Q556" s="14">
        <v>0</v>
      </c>
      <c r="R556" s="14">
        <f>L556+M556+N556+O556+P556</f>
        <v>1972</v>
      </c>
      <c r="S556" s="14">
        <v>0</v>
      </c>
      <c r="T556" s="14">
        <f>+L556+O556+Q556+S556+J556+K556</f>
        <v>548.44800000000009</v>
      </c>
      <c r="U556" s="14">
        <f>+P556+N556+M556</f>
        <v>1423.5520000000001</v>
      </c>
      <c r="V556" s="14">
        <f>+I556-T556</f>
        <v>8731.5519999999997</v>
      </c>
      <c r="W556" s="9"/>
      <c r="X556"/>
      <c r="Y556"/>
      <c r="Z556"/>
      <c r="AA556" s="8"/>
      <c r="AB556"/>
      <c r="AC556" s="8"/>
      <c r="AD556"/>
      <c r="AE556"/>
      <c r="AF556"/>
      <c r="AG556"/>
      <c r="AH556"/>
      <c r="AI556" s="8"/>
    </row>
    <row r="557" spans="1:35" s="6" customFormat="1" ht="15" x14ac:dyDescent="0.25">
      <c r="A557" s="18">
        <v>535</v>
      </c>
      <c r="B557" s="17" t="s">
        <v>6</v>
      </c>
      <c r="C557" s="16" t="s">
        <v>110</v>
      </c>
      <c r="D557" s="16" t="s">
        <v>2</v>
      </c>
      <c r="E557" s="16" t="s">
        <v>5</v>
      </c>
      <c r="F557" s="16" t="s">
        <v>92</v>
      </c>
      <c r="G557" s="15">
        <v>44927</v>
      </c>
      <c r="H557" s="15" t="s">
        <v>4</v>
      </c>
      <c r="I557" s="14">
        <v>53360</v>
      </c>
      <c r="J557" s="14">
        <v>2328.21</v>
      </c>
      <c r="K557" s="14">
        <v>0</v>
      </c>
      <c r="L557" s="14">
        <f>+I557*2.87%</f>
        <v>1531.432</v>
      </c>
      <c r="M557" s="14">
        <f>I557*7.1%</f>
        <v>3788.5599999999995</v>
      </c>
      <c r="N557" s="14">
        <f>I557*1.15%</f>
        <v>613.64</v>
      </c>
      <c r="O557" s="14">
        <f>+I557*3.04%</f>
        <v>1622.144</v>
      </c>
      <c r="P557" s="14">
        <f>I557*7.09%</f>
        <v>3783.2240000000002</v>
      </c>
      <c r="Q557" s="14">
        <v>0</v>
      </c>
      <c r="R557" s="14">
        <f>L557+M557+N557+O557+P557</f>
        <v>11339</v>
      </c>
      <c r="S557" s="14">
        <v>0</v>
      </c>
      <c r="T557" s="14">
        <f>+L557+O557+Q557+S557+J557+K557</f>
        <v>5481.7860000000001</v>
      </c>
      <c r="U557" s="14">
        <f>+P557+N557+M557</f>
        <v>8185.424</v>
      </c>
      <c r="V557" s="14">
        <f>+I557-T557</f>
        <v>47878.214</v>
      </c>
      <c r="W557" s="9"/>
      <c r="X557"/>
      <c r="Y557"/>
      <c r="Z557"/>
      <c r="AA557" s="8"/>
      <c r="AB557"/>
      <c r="AC557" s="8"/>
      <c r="AD557" s="8"/>
      <c r="AE557" s="8"/>
      <c r="AF557" s="8"/>
      <c r="AG557"/>
      <c r="AH557" s="8"/>
      <c r="AI557" s="8"/>
    </row>
    <row r="558" spans="1:35" s="6" customFormat="1" ht="15" x14ac:dyDescent="0.25">
      <c r="A558" s="18">
        <v>536</v>
      </c>
      <c r="B558" s="17" t="s">
        <v>6</v>
      </c>
      <c r="C558" s="16" t="s">
        <v>109</v>
      </c>
      <c r="D558" s="16" t="s">
        <v>2</v>
      </c>
      <c r="E558" s="16" t="s">
        <v>5</v>
      </c>
      <c r="F558" s="16" t="s">
        <v>87</v>
      </c>
      <c r="G558" s="15">
        <v>44927</v>
      </c>
      <c r="H558" s="15" t="s">
        <v>4</v>
      </c>
      <c r="I558" s="14">
        <v>5280</v>
      </c>
      <c r="J558" s="14">
        <v>0</v>
      </c>
      <c r="K558" s="14">
        <v>0</v>
      </c>
      <c r="L558" s="14">
        <f>+I558*2.87%</f>
        <v>151.536</v>
      </c>
      <c r="M558" s="14">
        <f>I558*7.1%</f>
        <v>374.87999999999994</v>
      </c>
      <c r="N558" s="14">
        <f>I558*1.15%</f>
        <v>60.72</v>
      </c>
      <c r="O558" s="14">
        <f>+I558*3.04%</f>
        <v>160.512</v>
      </c>
      <c r="P558" s="14">
        <f>I558*7.09%</f>
        <v>374.35200000000003</v>
      </c>
      <c r="Q558" s="14">
        <v>0</v>
      </c>
      <c r="R558" s="14">
        <f>L558+M558+N558+O558+P558</f>
        <v>1122</v>
      </c>
      <c r="S558" s="14">
        <v>0</v>
      </c>
      <c r="T558" s="14">
        <f>+L558+O558+Q558+S558+J558+K558</f>
        <v>312.048</v>
      </c>
      <c r="U558" s="14">
        <f>+P558+N558+M558</f>
        <v>809.952</v>
      </c>
      <c r="V558" s="14">
        <f>+I558-T558</f>
        <v>4967.9520000000002</v>
      </c>
      <c r="W558" s="9"/>
      <c r="X558"/>
      <c r="Y558"/>
      <c r="Z558"/>
      <c r="AA558" s="8"/>
      <c r="AB558"/>
      <c r="AC558" s="8"/>
      <c r="AD558"/>
      <c r="AE558"/>
      <c r="AF558"/>
      <c r="AG558"/>
      <c r="AH558"/>
      <c r="AI558" s="8"/>
    </row>
    <row r="559" spans="1:35" s="6" customFormat="1" ht="15" x14ac:dyDescent="0.25">
      <c r="A559" s="18">
        <v>537</v>
      </c>
      <c r="B559" s="17" t="s">
        <v>6</v>
      </c>
      <c r="C559" s="16" t="s">
        <v>108</v>
      </c>
      <c r="D559" s="16" t="s">
        <v>2</v>
      </c>
      <c r="E559" s="16" t="s">
        <v>5</v>
      </c>
      <c r="F559" s="16" t="s">
        <v>87</v>
      </c>
      <c r="G559" s="15">
        <v>44927</v>
      </c>
      <c r="H559" s="15" t="s">
        <v>4</v>
      </c>
      <c r="I559" s="14">
        <v>6960</v>
      </c>
      <c r="J559" s="14">
        <v>0</v>
      </c>
      <c r="K559" s="14">
        <v>0</v>
      </c>
      <c r="L559" s="14">
        <f>+I559*2.87%</f>
        <v>199.75200000000001</v>
      </c>
      <c r="M559" s="14">
        <f>I559*7.1%</f>
        <v>494.15999999999997</v>
      </c>
      <c r="N559" s="14">
        <f>I559*1.15%</f>
        <v>80.039999999999992</v>
      </c>
      <c r="O559" s="14">
        <f>+I559*3.04%</f>
        <v>211.584</v>
      </c>
      <c r="P559" s="14">
        <f>I559*7.09%</f>
        <v>493.46400000000006</v>
      </c>
      <c r="Q559" s="14">
        <v>0</v>
      </c>
      <c r="R559" s="14">
        <f>L559+M559+N559+O559+P559</f>
        <v>1479</v>
      </c>
      <c r="S559" s="14">
        <v>0</v>
      </c>
      <c r="T559" s="14">
        <f>+L559+O559+Q559+S559+J559+K559</f>
        <v>411.33600000000001</v>
      </c>
      <c r="U559" s="14">
        <f>+P559+N559+M559</f>
        <v>1067.664</v>
      </c>
      <c r="V559" s="14">
        <f>+I559-T559</f>
        <v>6548.6639999999998</v>
      </c>
      <c r="W559" s="9"/>
      <c r="X559"/>
      <c r="Y559"/>
      <c r="Z559"/>
      <c r="AA559" s="8"/>
      <c r="AB559"/>
      <c r="AC559" s="8"/>
      <c r="AD559"/>
      <c r="AE559"/>
      <c r="AF559"/>
      <c r="AG559"/>
      <c r="AH559"/>
      <c r="AI559" s="8"/>
    </row>
    <row r="560" spans="1:35" s="6" customFormat="1" ht="15" x14ac:dyDescent="0.25">
      <c r="A560" s="18">
        <v>538</v>
      </c>
      <c r="B560" s="17" t="s">
        <v>6</v>
      </c>
      <c r="C560" s="16" t="s">
        <v>107</v>
      </c>
      <c r="D560" s="16" t="s">
        <v>2</v>
      </c>
      <c r="E560" s="16" t="s">
        <v>5</v>
      </c>
      <c r="F560" s="16" t="s">
        <v>87</v>
      </c>
      <c r="G560" s="15">
        <v>44927</v>
      </c>
      <c r="H560" s="15" t="s">
        <v>4</v>
      </c>
      <c r="I560" s="14">
        <v>6960</v>
      </c>
      <c r="J560" s="14">
        <v>0</v>
      </c>
      <c r="K560" s="14">
        <v>0</v>
      </c>
      <c r="L560" s="14">
        <f>+I560*2.87%</f>
        <v>199.75200000000001</v>
      </c>
      <c r="M560" s="14">
        <f>I560*7.1%</f>
        <v>494.15999999999997</v>
      </c>
      <c r="N560" s="14">
        <f>I560*1.15%</f>
        <v>80.039999999999992</v>
      </c>
      <c r="O560" s="14">
        <f>+I560*3.04%</f>
        <v>211.584</v>
      </c>
      <c r="P560" s="14">
        <f>I560*7.09%</f>
        <v>493.46400000000006</v>
      </c>
      <c r="Q560" s="14">
        <v>0</v>
      </c>
      <c r="R560" s="14">
        <f>L560+M560+N560+O560+P560</f>
        <v>1479</v>
      </c>
      <c r="S560" s="14">
        <v>0</v>
      </c>
      <c r="T560" s="14">
        <f>+L560+O560+Q560+S560+J560+K560</f>
        <v>411.33600000000001</v>
      </c>
      <c r="U560" s="14">
        <f>+P560+N560+M560</f>
        <v>1067.664</v>
      </c>
      <c r="V560" s="14">
        <f>+I560-T560</f>
        <v>6548.6639999999998</v>
      </c>
      <c r="W560" s="9"/>
      <c r="X560"/>
      <c r="Y560"/>
      <c r="Z560"/>
      <c r="AA560" s="8"/>
      <c r="AB560"/>
      <c r="AC560" s="8"/>
      <c r="AD560"/>
      <c r="AE560"/>
      <c r="AF560"/>
      <c r="AG560"/>
      <c r="AH560"/>
      <c r="AI560" s="8"/>
    </row>
    <row r="561" spans="1:35" s="6" customFormat="1" ht="15" x14ac:dyDescent="0.25">
      <c r="A561" s="18">
        <v>539</v>
      </c>
      <c r="B561" s="17" t="s">
        <v>6</v>
      </c>
      <c r="C561" s="16" t="s">
        <v>106</v>
      </c>
      <c r="D561" s="16" t="s">
        <v>2</v>
      </c>
      <c r="E561" s="16" t="s">
        <v>5</v>
      </c>
      <c r="F561" s="16" t="s">
        <v>87</v>
      </c>
      <c r="G561" s="15">
        <v>44927</v>
      </c>
      <c r="H561" s="15" t="s">
        <v>4</v>
      </c>
      <c r="I561" s="14">
        <v>6960</v>
      </c>
      <c r="J561" s="14">
        <v>0</v>
      </c>
      <c r="K561" s="14">
        <v>0</v>
      </c>
      <c r="L561" s="14">
        <f>+I561*2.87%</f>
        <v>199.75200000000001</v>
      </c>
      <c r="M561" s="14">
        <f>I561*7.1%</f>
        <v>494.15999999999997</v>
      </c>
      <c r="N561" s="14">
        <f>I561*1.15%</f>
        <v>80.039999999999992</v>
      </c>
      <c r="O561" s="14">
        <f>+I561*3.04%</f>
        <v>211.584</v>
      </c>
      <c r="P561" s="14">
        <f>I561*7.09%</f>
        <v>493.46400000000006</v>
      </c>
      <c r="Q561" s="14">
        <v>0</v>
      </c>
      <c r="R561" s="14">
        <f>L561+M561+N561+O561+P561</f>
        <v>1479</v>
      </c>
      <c r="S561" s="14">
        <v>0</v>
      </c>
      <c r="T561" s="14">
        <f>+L561+O561+Q561+S561+J561+K561</f>
        <v>411.33600000000001</v>
      </c>
      <c r="U561" s="14">
        <f>+P561+N561+M561</f>
        <v>1067.664</v>
      </c>
      <c r="V561" s="14">
        <f>+I561-T561</f>
        <v>6548.6639999999998</v>
      </c>
      <c r="W561" s="9"/>
      <c r="X561"/>
      <c r="Y561"/>
      <c r="Z561"/>
      <c r="AA561" s="8"/>
      <c r="AB561"/>
      <c r="AC561" s="8"/>
      <c r="AD561"/>
      <c r="AE561"/>
      <c r="AF561"/>
      <c r="AG561"/>
      <c r="AH561"/>
      <c r="AI561" s="8"/>
    </row>
    <row r="562" spans="1:35" s="6" customFormat="1" ht="15" x14ac:dyDescent="0.25">
      <c r="A562" s="18">
        <v>540</v>
      </c>
      <c r="B562" s="17" t="s">
        <v>6</v>
      </c>
      <c r="C562" s="16" t="s">
        <v>105</v>
      </c>
      <c r="D562" s="16" t="s">
        <v>2</v>
      </c>
      <c r="E562" s="16" t="s">
        <v>5</v>
      </c>
      <c r="F562" s="16" t="s">
        <v>92</v>
      </c>
      <c r="G562" s="15">
        <v>44927</v>
      </c>
      <c r="H562" s="15" t="s">
        <v>4</v>
      </c>
      <c r="I562" s="14">
        <v>69600</v>
      </c>
      <c r="J562" s="14">
        <v>5293.2</v>
      </c>
      <c r="K562" s="14">
        <v>0</v>
      </c>
      <c r="L562" s="14">
        <f>+I562*2.87%</f>
        <v>1997.52</v>
      </c>
      <c r="M562" s="14">
        <f>I562*7.1%</f>
        <v>4941.5999999999995</v>
      </c>
      <c r="N562" s="14">
        <f>I562*1.15%</f>
        <v>800.4</v>
      </c>
      <c r="O562" s="14">
        <f>+I562*3.04%</f>
        <v>2115.84</v>
      </c>
      <c r="P562" s="14">
        <f>I562*7.09%</f>
        <v>4934.6400000000003</v>
      </c>
      <c r="Q562" s="14">
        <v>0</v>
      </c>
      <c r="R562" s="14">
        <f>L562+M562+N562+O562+P562</f>
        <v>14790</v>
      </c>
      <c r="S562" s="14">
        <v>7628.83</v>
      </c>
      <c r="T562" s="14">
        <f>+L562+O562+Q562+S562+J562+K562</f>
        <v>17035.39</v>
      </c>
      <c r="U562" s="14">
        <f>+P562+N562+M562</f>
        <v>10676.64</v>
      </c>
      <c r="V562" s="14">
        <f>+I562-T562</f>
        <v>52564.61</v>
      </c>
      <c r="W562" s="9"/>
      <c r="X562"/>
      <c r="Y562"/>
      <c r="Z562"/>
      <c r="AA562" s="8"/>
      <c r="AB562"/>
      <c r="AC562" s="8"/>
      <c r="AD562" s="8"/>
      <c r="AE562" s="8"/>
      <c r="AF562" s="8"/>
      <c r="AG562" s="8"/>
      <c r="AH562" s="8"/>
      <c r="AI562" s="8"/>
    </row>
    <row r="563" spans="1:35" s="6" customFormat="1" ht="15" x14ac:dyDescent="0.25">
      <c r="A563" s="18">
        <v>541</v>
      </c>
      <c r="B563" s="17" t="s">
        <v>6</v>
      </c>
      <c r="C563" s="16" t="s">
        <v>104</v>
      </c>
      <c r="D563" s="16" t="s">
        <v>2</v>
      </c>
      <c r="E563" s="16" t="s">
        <v>5</v>
      </c>
      <c r="F563" s="16" t="s">
        <v>92</v>
      </c>
      <c r="G563" s="15">
        <v>44927</v>
      </c>
      <c r="H563" s="15" t="s">
        <v>4</v>
      </c>
      <c r="I563" s="14">
        <v>43200</v>
      </c>
      <c r="J563" s="14">
        <v>894.28</v>
      </c>
      <c r="K563" s="14">
        <v>0</v>
      </c>
      <c r="L563" s="14">
        <f>+I563*2.87%</f>
        <v>1239.8399999999999</v>
      </c>
      <c r="M563" s="14">
        <f>I563*7.1%</f>
        <v>3067.2</v>
      </c>
      <c r="N563" s="14">
        <f>I563*1.15%</f>
        <v>496.8</v>
      </c>
      <c r="O563" s="14">
        <f>+I563*3.04%</f>
        <v>1313.28</v>
      </c>
      <c r="P563" s="14">
        <f>I563*7.09%</f>
        <v>3062.88</v>
      </c>
      <c r="Q563" s="14">
        <v>0</v>
      </c>
      <c r="R563" s="14">
        <f>L563+M563+N563+O563+P563</f>
        <v>9180</v>
      </c>
      <c r="S563" s="14">
        <v>0</v>
      </c>
      <c r="T563" s="14">
        <f>+L563+O563+Q563+S563+J563+K563</f>
        <v>3447.3999999999996</v>
      </c>
      <c r="U563" s="14">
        <f>+P563+N563+M563</f>
        <v>6626.88</v>
      </c>
      <c r="V563" s="14">
        <f>+I563-T563</f>
        <v>39752.6</v>
      </c>
      <c r="W563" s="9"/>
      <c r="X563"/>
      <c r="Y563"/>
      <c r="Z563"/>
      <c r="AA563" s="8"/>
      <c r="AB563"/>
      <c r="AC563" s="8"/>
      <c r="AD563" s="8"/>
      <c r="AE563"/>
      <c r="AF563" s="8"/>
      <c r="AG563"/>
      <c r="AH563" s="8"/>
      <c r="AI563" s="8"/>
    </row>
    <row r="564" spans="1:35" s="6" customFormat="1" ht="15" x14ac:dyDescent="0.25">
      <c r="A564" s="18">
        <v>542</v>
      </c>
      <c r="B564" s="17" t="s">
        <v>6</v>
      </c>
      <c r="C564" s="16" t="s">
        <v>103</v>
      </c>
      <c r="D564" s="16" t="s">
        <v>2</v>
      </c>
      <c r="E564" s="16" t="s">
        <v>5</v>
      </c>
      <c r="F564" s="16" t="s">
        <v>92</v>
      </c>
      <c r="G564" s="15">
        <v>44927</v>
      </c>
      <c r="H564" s="15" t="s">
        <v>4</v>
      </c>
      <c r="I564" s="14">
        <v>40320</v>
      </c>
      <c r="J564" s="14">
        <v>0</v>
      </c>
      <c r="K564" s="14">
        <v>0</v>
      </c>
      <c r="L564" s="14">
        <f>+I564*2.87%</f>
        <v>1157.184</v>
      </c>
      <c r="M564" s="14">
        <f>I564*7.1%</f>
        <v>2862.72</v>
      </c>
      <c r="N564" s="14">
        <f>I564*1.15%</f>
        <v>463.68</v>
      </c>
      <c r="O564" s="14">
        <f>+I564*3.04%</f>
        <v>1225.7280000000001</v>
      </c>
      <c r="P564" s="14">
        <f>I564*7.09%</f>
        <v>2858.6880000000001</v>
      </c>
      <c r="Q564" s="14">
        <v>0</v>
      </c>
      <c r="R564" s="14">
        <f>L564+M564+N564+O564+P564</f>
        <v>8568</v>
      </c>
      <c r="S564" s="14">
        <v>0</v>
      </c>
      <c r="T564" s="14">
        <f>+L564+O564+Q564+S564+J564+K564</f>
        <v>2382.9120000000003</v>
      </c>
      <c r="U564" s="14">
        <f>+P564+N564+M564</f>
        <v>6185.0879999999997</v>
      </c>
      <c r="V564" s="14">
        <f>+I564-T564</f>
        <v>37937.088000000003</v>
      </c>
      <c r="W564" s="9"/>
      <c r="X564"/>
      <c r="Y564"/>
      <c r="Z564"/>
      <c r="AA564" s="8"/>
      <c r="AB564"/>
      <c r="AC564" s="8"/>
      <c r="AD564" s="8"/>
      <c r="AE564"/>
      <c r="AF564" s="8"/>
      <c r="AG564"/>
      <c r="AH564" s="8"/>
      <c r="AI564" s="8"/>
    </row>
    <row r="565" spans="1:35" s="6" customFormat="1" ht="15" x14ac:dyDescent="0.25">
      <c r="A565" s="18">
        <v>543</v>
      </c>
      <c r="B565" s="17" t="s">
        <v>6</v>
      </c>
      <c r="C565" s="16" t="s">
        <v>102</v>
      </c>
      <c r="D565" s="16" t="s">
        <v>2</v>
      </c>
      <c r="E565" s="16" t="s">
        <v>5</v>
      </c>
      <c r="F565" s="16" t="s">
        <v>87</v>
      </c>
      <c r="G565" s="15">
        <v>44927</v>
      </c>
      <c r="H565" s="15" t="s">
        <v>4</v>
      </c>
      <c r="I565" s="14">
        <v>27720</v>
      </c>
      <c r="J565" s="14">
        <v>0</v>
      </c>
      <c r="K565" s="14">
        <v>0</v>
      </c>
      <c r="L565" s="14">
        <f>+I565*2.87%</f>
        <v>795.56399999999996</v>
      </c>
      <c r="M565" s="14">
        <f>I565*7.1%</f>
        <v>1968.12</v>
      </c>
      <c r="N565" s="14">
        <f>I565*1.15%</f>
        <v>318.77999999999997</v>
      </c>
      <c r="O565" s="14">
        <f>+I565*3.04%</f>
        <v>842.68799999999999</v>
      </c>
      <c r="P565" s="14">
        <f>I565*7.09%</f>
        <v>1965.3480000000002</v>
      </c>
      <c r="Q565" s="14">
        <v>0</v>
      </c>
      <c r="R565" s="14">
        <f>L565+M565+N565+O565+P565</f>
        <v>5890.5</v>
      </c>
      <c r="S565" s="14">
        <v>0</v>
      </c>
      <c r="T565" s="14">
        <f>+L565+O565+Q565+S565+J565+K565</f>
        <v>1638.252</v>
      </c>
      <c r="U565" s="14">
        <f>+P565+N565+M565</f>
        <v>4252.2479999999996</v>
      </c>
      <c r="V565" s="14">
        <f>+I565-T565</f>
        <v>26081.748</v>
      </c>
      <c r="W565" s="9"/>
      <c r="X565"/>
      <c r="Y565"/>
      <c r="Z565"/>
      <c r="AA565" s="8"/>
      <c r="AB565"/>
      <c r="AC565" s="8"/>
      <c r="AD565"/>
      <c r="AE565"/>
      <c r="AF565"/>
      <c r="AG565"/>
      <c r="AH565" s="8"/>
      <c r="AI565" s="8"/>
    </row>
    <row r="566" spans="1:35" s="6" customFormat="1" ht="15" x14ac:dyDescent="0.25">
      <c r="A566" s="18">
        <v>544</v>
      </c>
      <c r="B566" s="17" t="s">
        <v>6</v>
      </c>
      <c r="C566" s="16" t="s">
        <v>101</v>
      </c>
      <c r="D566" s="16" t="s">
        <v>2</v>
      </c>
      <c r="E566" s="16" t="s">
        <v>5</v>
      </c>
      <c r="F566" s="16" t="s">
        <v>87</v>
      </c>
      <c r="G566" s="15">
        <v>44927</v>
      </c>
      <c r="H566" s="15" t="s">
        <v>4</v>
      </c>
      <c r="I566" s="14">
        <v>24000</v>
      </c>
      <c r="J566" s="14">
        <v>0</v>
      </c>
      <c r="K566" s="14">
        <v>0</v>
      </c>
      <c r="L566" s="14">
        <f>+I566*2.87%</f>
        <v>688.8</v>
      </c>
      <c r="M566" s="14">
        <f>I566*7.1%</f>
        <v>1703.9999999999998</v>
      </c>
      <c r="N566" s="14">
        <f>I566*1.15%</f>
        <v>276</v>
      </c>
      <c r="O566" s="14">
        <f>+I566*3.04%</f>
        <v>729.6</v>
      </c>
      <c r="P566" s="14">
        <f>I566*7.09%</f>
        <v>1701.6000000000001</v>
      </c>
      <c r="Q566" s="14">
        <v>0</v>
      </c>
      <c r="R566" s="14">
        <f>L566+M566+N566+O566+P566</f>
        <v>5100</v>
      </c>
      <c r="S566" s="14">
        <v>0</v>
      </c>
      <c r="T566" s="14">
        <f>+L566+O566+Q566+S566+J566+K566</f>
        <v>1418.4</v>
      </c>
      <c r="U566" s="14">
        <f>+P566+N566+M566</f>
        <v>3681.6</v>
      </c>
      <c r="V566" s="14">
        <f>+I566-T566</f>
        <v>22581.599999999999</v>
      </c>
      <c r="W566" s="9"/>
      <c r="X566"/>
      <c r="Y566"/>
      <c r="Z566"/>
      <c r="AA566" s="8"/>
      <c r="AB566"/>
      <c r="AC566" s="8"/>
      <c r="AD566"/>
      <c r="AE566"/>
      <c r="AF566"/>
      <c r="AG566"/>
      <c r="AH566" s="8"/>
      <c r="AI566" s="8"/>
    </row>
    <row r="567" spans="1:35" s="6" customFormat="1" ht="15" x14ac:dyDescent="0.25">
      <c r="A567" s="18">
        <v>545</v>
      </c>
      <c r="B567" s="17" t="s">
        <v>6</v>
      </c>
      <c r="C567" s="16" t="s">
        <v>100</v>
      </c>
      <c r="D567" s="16" t="s">
        <v>2</v>
      </c>
      <c r="E567" s="16" t="s">
        <v>5</v>
      </c>
      <c r="F567" s="16" t="s">
        <v>87</v>
      </c>
      <c r="G567" s="15">
        <v>44927</v>
      </c>
      <c r="H567" s="15" t="s">
        <v>4</v>
      </c>
      <c r="I567" s="14">
        <v>24000</v>
      </c>
      <c r="J567" s="14">
        <v>0</v>
      </c>
      <c r="K567" s="14">
        <v>0</v>
      </c>
      <c r="L567" s="14">
        <f>+I567*2.87%</f>
        <v>688.8</v>
      </c>
      <c r="M567" s="14">
        <f>I567*7.1%</f>
        <v>1703.9999999999998</v>
      </c>
      <c r="N567" s="14">
        <f>I567*1.15%</f>
        <v>276</v>
      </c>
      <c r="O567" s="14">
        <f>+I567*3.04%</f>
        <v>729.6</v>
      </c>
      <c r="P567" s="14">
        <f>I567*7.09%</f>
        <v>1701.6000000000001</v>
      </c>
      <c r="Q567" s="14">
        <v>0</v>
      </c>
      <c r="R567" s="14">
        <f>L567+M567+N567+O567+P567</f>
        <v>5100</v>
      </c>
      <c r="S567" s="14">
        <v>0</v>
      </c>
      <c r="T567" s="14">
        <f>+L567+O567+Q567+S567+J567+K567</f>
        <v>1418.4</v>
      </c>
      <c r="U567" s="14">
        <f>+P567+N567+M567</f>
        <v>3681.6</v>
      </c>
      <c r="V567" s="14">
        <f>+I567-T567</f>
        <v>22581.599999999999</v>
      </c>
      <c r="W567" s="9"/>
      <c r="X567"/>
      <c r="Y567"/>
      <c r="Z567"/>
      <c r="AA567" s="8"/>
      <c r="AB567"/>
      <c r="AC567" s="8"/>
      <c r="AD567"/>
      <c r="AE567"/>
      <c r="AF567"/>
      <c r="AG567"/>
      <c r="AH567" s="8"/>
      <c r="AI567" s="8"/>
    </row>
    <row r="568" spans="1:35" s="6" customFormat="1" ht="15" x14ac:dyDescent="0.25">
      <c r="A568" s="18">
        <v>546</v>
      </c>
      <c r="B568" s="17" t="s">
        <v>6</v>
      </c>
      <c r="C568" s="16" t="s">
        <v>99</v>
      </c>
      <c r="D568" s="16" t="s">
        <v>2</v>
      </c>
      <c r="E568" s="16" t="s">
        <v>5</v>
      </c>
      <c r="F568" s="16" t="s">
        <v>87</v>
      </c>
      <c r="G568" s="15">
        <v>44927</v>
      </c>
      <c r="H568" s="15" t="s">
        <v>4</v>
      </c>
      <c r="I568" s="14">
        <v>18560</v>
      </c>
      <c r="J568" s="14">
        <v>0</v>
      </c>
      <c r="K568" s="14">
        <v>0</v>
      </c>
      <c r="L568" s="14">
        <f>+I568*2.87%</f>
        <v>532.67200000000003</v>
      </c>
      <c r="M568" s="14">
        <f>I568*7.1%</f>
        <v>1317.76</v>
      </c>
      <c r="N568" s="14">
        <f>I568*1.15%</f>
        <v>213.44</v>
      </c>
      <c r="O568" s="14">
        <f>+I568*3.04%</f>
        <v>564.22400000000005</v>
      </c>
      <c r="P568" s="14">
        <f>I568*7.09%</f>
        <v>1315.904</v>
      </c>
      <c r="Q568" s="14">
        <v>0</v>
      </c>
      <c r="R568" s="14">
        <f>L568+M568+N568+O568+P568</f>
        <v>3944</v>
      </c>
      <c r="S568" s="14">
        <v>0</v>
      </c>
      <c r="T568" s="14">
        <f>+L568+O568+Q568+S568+J568+K568</f>
        <v>1096.8960000000002</v>
      </c>
      <c r="U568" s="14">
        <f>+P568+N568+M568</f>
        <v>2847.1040000000003</v>
      </c>
      <c r="V568" s="14">
        <f>+I568-T568</f>
        <v>17463.103999999999</v>
      </c>
      <c r="W568" s="9"/>
      <c r="X568"/>
      <c r="Y568"/>
      <c r="Z568"/>
      <c r="AA568" s="8"/>
      <c r="AB568"/>
      <c r="AC568" s="8"/>
      <c r="AD568"/>
      <c r="AE568"/>
      <c r="AF568"/>
      <c r="AG568"/>
      <c r="AH568" s="8"/>
      <c r="AI568" s="8"/>
    </row>
    <row r="569" spans="1:35" s="6" customFormat="1" ht="15" x14ac:dyDescent="0.25">
      <c r="A569" s="18">
        <v>547</v>
      </c>
      <c r="B569" s="17" t="s">
        <v>6</v>
      </c>
      <c r="C569" s="16" t="s">
        <v>98</v>
      </c>
      <c r="D569" s="16" t="s">
        <v>2</v>
      </c>
      <c r="E569" s="16" t="s">
        <v>5</v>
      </c>
      <c r="F569" s="16" t="s">
        <v>92</v>
      </c>
      <c r="G569" s="15">
        <v>44927</v>
      </c>
      <c r="H569" s="15" t="s">
        <v>4</v>
      </c>
      <c r="I569" s="14">
        <v>17600</v>
      </c>
      <c r="J569" s="14">
        <v>0</v>
      </c>
      <c r="K569" s="14">
        <v>0</v>
      </c>
      <c r="L569" s="14">
        <f>+I569*2.87%</f>
        <v>505.12</v>
      </c>
      <c r="M569" s="14">
        <f>I569*7.1%</f>
        <v>1249.5999999999999</v>
      </c>
      <c r="N569" s="14">
        <f>I569*1.15%</f>
        <v>202.4</v>
      </c>
      <c r="O569" s="14">
        <f>+I569*3.04%</f>
        <v>535.04</v>
      </c>
      <c r="P569" s="14">
        <f>I569*7.09%</f>
        <v>1247.8400000000001</v>
      </c>
      <c r="Q569" s="14">
        <v>0</v>
      </c>
      <c r="R569" s="14">
        <f>L569+M569+N569+O569+P569</f>
        <v>3740</v>
      </c>
      <c r="S569" s="14">
        <v>0</v>
      </c>
      <c r="T569" s="14">
        <f>+L569+O569+Q569+S569+J569+K569</f>
        <v>1040.1599999999999</v>
      </c>
      <c r="U569" s="14">
        <f>+P569+N569+M569</f>
        <v>2699.84</v>
      </c>
      <c r="V569" s="14">
        <f>+I569-T569</f>
        <v>16559.84</v>
      </c>
      <c r="W569" s="9"/>
      <c r="X569"/>
      <c r="Y569"/>
      <c r="Z569"/>
      <c r="AA569" s="8"/>
      <c r="AB569"/>
      <c r="AC569" s="8"/>
      <c r="AD569"/>
      <c r="AE569"/>
      <c r="AF569"/>
      <c r="AG569"/>
      <c r="AH569" s="8"/>
      <c r="AI569" s="8"/>
    </row>
    <row r="570" spans="1:35" s="6" customFormat="1" ht="15" x14ac:dyDescent="0.25">
      <c r="A570" s="18">
        <v>548</v>
      </c>
      <c r="B570" s="17" t="s">
        <v>6</v>
      </c>
      <c r="C570" s="16" t="s">
        <v>97</v>
      </c>
      <c r="D570" s="16" t="s">
        <v>2</v>
      </c>
      <c r="E570" s="16" t="s">
        <v>5</v>
      </c>
      <c r="F570" s="16" t="s">
        <v>92</v>
      </c>
      <c r="G570" s="15">
        <v>44927</v>
      </c>
      <c r="H570" s="15" t="s">
        <v>4</v>
      </c>
      <c r="I570" s="14">
        <v>113400</v>
      </c>
      <c r="J570" s="14">
        <v>15257.38</v>
      </c>
      <c r="K570" s="14">
        <v>0</v>
      </c>
      <c r="L570" s="14">
        <f>+I570*2.87%</f>
        <v>3254.58</v>
      </c>
      <c r="M570" s="14">
        <f>I570*7.1%</f>
        <v>8051.4</v>
      </c>
      <c r="N570" s="14">
        <f>I570*1.15%</f>
        <v>1304.0999999999999</v>
      </c>
      <c r="O570" s="14">
        <f>+I570*3.04%</f>
        <v>3447.36</v>
      </c>
      <c r="P570" s="14">
        <f>I570*7.09%</f>
        <v>8040.06</v>
      </c>
      <c r="Q570" s="14">
        <v>0</v>
      </c>
      <c r="R570" s="14">
        <f>L570+M570+N570+O570+P570</f>
        <v>24097.5</v>
      </c>
      <c r="S570" s="14">
        <v>0</v>
      </c>
      <c r="T570" s="14">
        <f>+L570+O570+Q570+S570+J570+K570</f>
        <v>21959.32</v>
      </c>
      <c r="U570" s="14">
        <f>+P570+N570+M570</f>
        <v>17395.559999999998</v>
      </c>
      <c r="V570" s="14">
        <f>+I570-T570</f>
        <v>91440.68</v>
      </c>
      <c r="W570" s="9"/>
      <c r="X570"/>
      <c r="Y570"/>
      <c r="Z570"/>
      <c r="AA570" s="8"/>
      <c r="AB570"/>
      <c r="AC570" s="8"/>
      <c r="AD570" s="8"/>
      <c r="AE570" s="8"/>
      <c r="AF570" s="8"/>
      <c r="AG570"/>
      <c r="AH570" s="8"/>
      <c r="AI570" s="8"/>
    </row>
    <row r="571" spans="1:35" s="6" customFormat="1" ht="12" x14ac:dyDescent="0.2">
      <c r="A571" s="25"/>
      <c r="B571" s="26" t="s">
        <v>96</v>
      </c>
      <c r="C571" s="25"/>
      <c r="D571" s="25"/>
      <c r="E571" s="25"/>
      <c r="F571" s="25"/>
      <c r="G571" s="24"/>
      <c r="H571" s="24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9"/>
    </row>
    <row r="572" spans="1:35" s="6" customFormat="1" ht="12" customHeight="1" x14ac:dyDescent="0.25">
      <c r="A572" s="18">
        <v>549</v>
      </c>
      <c r="B572" s="17" t="s">
        <v>93</v>
      </c>
      <c r="C572" s="16" t="s">
        <v>95</v>
      </c>
      <c r="D572" s="16" t="s">
        <v>94</v>
      </c>
      <c r="E572" s="16" t="s">
        <v>5</v>
      </c>
      <c r="F572" s="16" t="s">
        <v>87</v>
      </c>
      <c r="G572" s="15">
        <v>44927</v>
      </c>
      <c r="H572" s="15">
        <v>45107</v>
      </c>
      <c r="I572" s="14">
        <v>48400</v>
      </c>
      <c r="J572" s="14">
        <v>1628.18</v>
      </c>
      <c r="K572" s="14">
        <v>0</v>
      </c>
      <c r="L572" s="14">
        <f>+I572*2.87%</f>
        <v>1389.08</v>
      </c>
      <c r="M572" s="14">
        <f>I572*7.1%</f>
        <v>3436.3999999999996</v>
      </c>
      <c r="N572" s="14">
        <f>I572*1.15%</f>
        <v>556.6</v>
      </c>
      <c r="O572" s="14">
        <f>+I572*3.04%</f>
        <v>1471.36</v>
      </c>
      <c r="P572" s="14">
        <f>I572*7.09%</f>
        <v>3431.5600000000004</v>
      </c>
      <c r="Q572" s="14"/>
      <c r="R572" s="14">
        <f>L572+M572+N572+O572+P572</f>
        <v>10285</v>
      </c>
      <c r="S572" s="14">
        <v>0</v>
      </c>
      <c r="T572" s="14">
        <f>+L572+O572+Q572+S572+J572+K572</f>
        <v>4488.62</v>
      </c>
      <c r="U572" s="14">
        <f>+P572+N572+M572</f>
        <v>7424.5599999999995</v>
      </c>
      <c r="V572" s="14">
        <f>+I572-T572</f>
        <v>43911.38</v>
      </c>
      <c r="W572" s="9"/>
      <c r="X572"/>
      <c r="Y572"/>
      <c r="Z572"/>
      <c r="AA572" s="8"/>
      <c r="AB572"/>
      <c r="AC572" s="8"/>
      <c r="AD572" s="8"/>
      <c r="AE572" s="8"/>
      <c r="AF572" s="8"/>
      <c r="AG572"/>
      <c r="AH572" s="8"/>
      <c r="AI572" s="8"/>
    </row>
    <row r="573" spans="1:35" s="6" customFormat="1" ht="12" customHeight="1" x14ac:dyDescent="0.25">
      <c r="A573" s="18">
        <v>550</v>
      </c>
      <c r="B573" s="22" t="s">
        <v>93</v>
      </c>
      <c r="C573" s="16" t="s">
        <v>91</v>
      </c>
      <c r="D573" s="21" t="s">
        <v>90</v>
      </c>
      <c r="E573" s="16" t="s">
        <v>5</v>
      </c>
      <c r="F573" s="16" t="s">
        <v>92</v>
      </c>
      <c r="G573" s="15">
        <v>44805</v>
      </c>
      <c r="H573" s="15">
        <v>44985</v>
      </c>
      <c r="I573" s="14">
        <v>65000</v>
      </c>
      <c r="J573" s="14">
        <v>4427.58</v>
      </c>
      <c r="K573" s="14">
        <v>0</v>
      </c>
      <c r="L573" s="14">
        <f>+I573*2.87%</f>
        <v>1865.5</v>
      </c>
      <c r="M573" s="14">
        <f>I573*7.1%</f>
        <v>4615</v>
      </c>
      <c r="N573" s="14">
        <f>I573*1.15%</f>
        <v>747.5</v>
      </c>
      <c r="O573" s="14">
        <f>+I573*3.04%</f>
        <v>1976</v>
      </c>
      <c r="P573" s="14">
        <f>I573*7.09%</f>
        <v>4608.5</v>
      </c>
      <c r="Q573" s="14"/>
      <c r="R573" s="14">
        <f>L573+M573+N573+O573+P573</f>
        <v>13812.5</v>
      </c>
      <c r="S573" s="14">
        <v>0</v>
      </c>
      <c r="T573" s="14">
        <f>+L573+O573+Q573+S573+J573+K573</f>
        <v>8269.08</v>
      </c>
      <c r="U573" s="14">
        <f>+P573+N573+M573</f>
        <v>9971</v>
      </c>
      <c r="V573" s="14">
        <f>+I573-T573</f>
        <v>56730.92</v>
      </c>
      <c r="W573" s="9"/>
      <c r="X573"/>
      <c r="Y573"/>
      <c r="Z573"/>
      <c r="AA573" s="8"/>
      <c r="AB573"/>
      <c r="AC573" s="8"/>
      <c r="AD573" s="8"/>
      <c r="AE573" s="8"/>
      <c r="AF573" s="8"/>
      <c r="AG573"/>
      <c r="AH573" s="8"/>
      <c r="AI573" s="8"/>
    </row>
    <row r="574" spans="1:35" s="6" customFormat="1" ht="12" customHeight="1" x14ac:dyDescent="0.25">
      <c r="A574" s="18">
        <v>551</v>
      </c>
      <c r="B574" s="17" t="s">
        <v>89</v>
      </c>
      <c r="C574" s="16" t="s">
        <v>86</v>
      </c>
      <c r="D574" s="16" t="s">
        <v>88</v>
      </c>
      <c r="E574" s="16" t="s">
        <v>5</v>
      </c>
      <c r="F574" s="16" t="s">
        <v>87</v>
      </c>
      <c r="G574" s="15">
        <v>44927</v>
      </c>
      <c r="H574" s="15">
        <v>45107</v>
      </c>
      <c r="I574" s="14">
        <v>45000</v>
      </c>
      <c r="J574" s="14">
        <v>921.46</v>
      </c>
      <c r="K574" s="14">
        <v>0</v>
      </c>
      <c r="L574" s="14">
        <f>+I574*2.87%</f>
        <v>1291.5</v>
      </c>
      <c r="M574" s="14">
        <f>I574*7.1%</f>
        <v>3194.9999999999995</v>
      </c>
      <c r="N574" s="14">
        <f>I574*1.15%</f>
        <v>517.5</v>
      </c>
      <c r="O574" s="14">
        <f>+I574*3.04%</f>
        <v>1368</v>
      </c>
      <c r="P574" s="14">
        <f>I574*7.09%</f>
        <v>3190.5</v>
      </c>
      <c r="Q574" s="14">
        <v>1512.45</v>
      </c>
      <c r="R574" s="14">
        <f>L574+M574+N574+O574+P574</f>
        <v>9562.5</v>
      </c>
      <c r="S574" s="14">
        <v>0</v>
      </c>
      <c r="T574" s="14">
        <f>+L574+O574+Q574+S574+J574+K574</f>
        <v>5093.41</v>
      </c>
      <c r="U574" s="14">
        <f>+P574+N574+M574</f>
        <v>6903</v>
      </c>
      <c r="V574" s="14">
        <f>+I574-T574</f>
        <v>39906.589999999997</v>
      </c>
      <c r="W574" s="9"/>
      <c r="X574"/>
      <c r="Y574"/>
      <c r="Z574"/>
      <c r="AA574" s="8"/>
      <c r="AB574"/>
      <c r="AC574" s="8"/>
      <c r="AD574" s="8"/>
      <c r="AE574"/>
      <c r="AF574" s="8"/>
      <c r="AG574" s="8"/>
      <c r="AH574" s="8"/>
      <c r="AI574" s="8"/>
    </row>
    <row r="575" spans="1:35" s="6" customFormat="1" ht="12" customHeight="1" x14ac:dyDescent="0.25">
      <c r="A575" s="18">
        <v>552</v>
      </c>
      <c r="B575" s="17" t="s">
        <v>6</v>
      </c>
      <c r="C575" s="16" t="s">
        <v>85</v>
      </c>
      <c r="D575" s="16" t="s">
        <v>2</v>
      </c>
      <c r="E575" s="16" t="s">
        <v>5</v>
      </c>
      <c r="F575" s="16" t="s">
        <v>92</v>
      </c>
      <c r="G575" s="15">
        <v>44927</v>
      </c>
      <c r="H575" s="15" t="s">
        <v>4</v>
      </c>
      <c r="I575" s="14">
        <v>41760</v>
      </c>
      <c r="J575" s="14">
        <v>691.05</v>
      </c>
      <c r="K575" s="14">
        <v>0</v>
      </c>
      <c r="L575" s="14">
        <f>+I575*2.87%</f>
        <v>1198.5119999999999</v>
      </c>
      <c r="M575" s="14">
        <f>I575*7.1%</f>
        <v>2964.9599999999996</v>
      </c>
      <c r="N575" s="14">
        <f>I575*1.15%</f>
        <v>480.24</v>
      </c>
      <c r="O575" s="14">
        <f>+I575*3.04%</f>
        <v>1269.5039999999999</v>
      </c>
      <c r="P575" s="14">
        <f>I575*7.09%</f>
        <v>2960.7840000000001</v>
      </c>
      <c r="Q575" s="14"/>
      <c r="R575" s="14">
        <f>L575+M575+N575+O575+P575</f>
        <v>8874</v>
      </c>
      <c r="S575" s="14">
        <v>0</v>
      </c>
      <c r="T575" s="14">
        <f>+L575+O575+Q575+S575+J575+K575</f>
        <v>3159.0659999999998</v>
      </c>
      <c r="U575" s="14">
        <f>+P575+N575+M575</f>
        <v>6405.9840000000004</v>
      </c>
      <c r="V575" s="14">
        <f>+I575-T575</f>
        <v>38600.934000000001</v>
      </c>
      <c r="W575" s="9"/>
      <c r="X575"/>
      <c r="Y575"/>
      <c r="Z575"/>
      <c r="AA575" s="8"/>
      <c r="AB575"/>
      <c r="AC575" s="8"/>
      <c r="AD575" s="8"/>
      <c r="AE575"/>
      <c r="AF575" s="8"/>
      <c r="AG575"/>
      <c r="AH575" s="8"/>
      <c r="AI575" s="8"/>
    </row>
    <row r="576" spans="1:35" s="6" customFormat="1" ht="12" customHeight="1" x14ac:dyDescent="0.25">
      <c r="A576" s="18">
        <v>553</v>
      </c>
      <c r="B576" s="17" t="s">
        <v>6</v>
      </c>
      <c r="C576" s="16" t="s">
        <v>84</v>
      </c>
      <c r="D576" s="16" t="s">
        <v>2</v>
      </c>
      <c r="E576" s="16" t="s">
        <v>5</v>
      </c>
      <c r="F576" s="16" t="s">
        <v>87</v>
      </c>
      <c r="G576" s="15">
        <v>44927</v>
      </c>
      <c r="H576" s="15" t="s">
        <v>4</v>
      </c>
      <c r="I576" s="14">
        <v>27840</v>
      </c>
      <c r="J576" s="14">
        <v>0</v>
      </c>
      <c r="K576" s="14">
        <v>0</v>
      </c>
      <c r="L576" s="14">
        <f>+I576*2.87%</f>
        <v>799.00800000000004</v>
      </c>
      <c r="M576" s="14">
        <f>I576*7.1%</f>
        <v>1976.6399999999999</v>
      </c>
      <c r="N576" s="14">
        <f>I576*1.15%</f>
        <v>320.15999999999997</v>
      </c>
      <c r="O576" s="14">
        <f>+I576*3.04%</f>
        <v>846.33600000000001</v>
      </c>
      <c r="P576" s="14">
        <f>I576*7.09%</f>
        <v>1973.8560000000002</v>
      </c>
      <c r="Q576" s="14"/>
      <c r="R576" s="14">
        <f>L576+M576+N576+O576+P576</f>
        <v>5916</v>
      </c>
      <c r="S576" s="14">
        <v>0</v>
      </c>
      <c r="T576" s="14">
        <f>+L576+O576+Q576+S576+J576+K576</f>
        <v>1645.3440000000001</v>
      </c>
      <c r="U576" s="14">
        <f>+P576+N576+M576</f>
        <v>4270.6559999999999</v>
      </c>
      <c r="V576" s="14">
        <f>+I576-T576</f>
        <v>26194.655999999999</v>
      </c>
      <c r="W576" s="9"/>
      <c r="X576"/>
      <c r="Y576"/>
      <c r="Z576"/>
      <c r="AA576" s="8"/>
      <c r="AB576"/>
      <c r="AC576" s="8"/>
      <c r="AD576"/>
      <c r="AE576"/>
      <c r="AF576"/>
      <c r="AG576"/>
      <c r="AH576" s="8"/>
      <c r="AI576" s="8"/>
    </row>
    <row r="577" spans="1:35" s="6" customFormat="1" ht="12" customHeight="1" x14ac:dyDescent="0.25">
      <c r="A577" s="18">
        <v>554</v>
      </c>
      <c r="B577" s="17" t="s">
        <v>6</v>
      </c>
      <c r="C577" s="16" t="s">
        <v>83</v>
      </c>
      <c r="D577" s="16" t="s">
        <v>2</v>
      </c>
      <c r="E577" s="16" t="s">
        <v>5</v>
      </c>
      <c r="F577" s="16" t="s">
        <v>87</v>
      </c>
      <c r="G577" s="15">
        <v>44927</v>
      </c>
      <c r="H577" s="15" t="s">
        <v>4</v>
      </c>
      <c r="I577" s="14">
        <v>78880</v>
      </c>
      <c r="J577" s="14">
        <v>0</v>
      </c>
      <c r="K577" s="14">
        <v>0</v>
      </c>
      <c r="L577" s="14">
        <f>+I577*2.87%</f>
        <v>2263.8559999999998</v>
      </c>
      <c r="M577" s="14">
        <f>I577*7.1%</f>
        <v>5600.48</v>
      </c>
      <c r="N577" s="14">
        <f>I577*1.15%</f>
        <v>907.12</v>
      </c>
      <c r="O577" s="14">
        <f>+I577*3.04%</f>
        <v>2397.9519999999998</v>
      </c>
      <c r="P577" s="14">
        <f>I577*7.09%</f>
        <v>5592.5920000000006</v>
      </c>
      <c r="Q577" s="14"/>
      <c r="R577" s="14">
        <f>L577+M577+N577+O577+P577</f>
        <v>16762</v>
      </c>
      <c r="S577" s="14">
        <v>0</v>
      </c>
      <c r="T577" s="14">
        <f>+L577+O577+Q577+S577+J577+K577</f>
        <v>4661.8079999999991</v>
      </c>
      <c r="U577" s="14">
        <f>+P577+N577+M577</f>
        <v>12100.191999999999</v>
      </c>
      <c r="V577" s="14">
        <f>+I577-T577</f>
        <v>74218.191999999995</v>
      </c>
      <c r="W577" s="9"/>
      <c r="X577"/>
      <c r="Y577"/>
      <c r="Z577"/>
      <c r="AA577" s="8"/>
      <c r="AB577"/>
      <c r="AC577" s="8"/>
      <c r="AD577" s="8"/>
      <c r="AE577"/>
      <c r="AF577" s="8"/>
      <c r="AG577"/>
      <c r="AH577" s="8"/>
      <c r="AI577" s="8"/>
    </row>
    <row r="578" spans="1:35" s="6" customFormat="1" ht="12" customHeight="1" x14ac:dyDescent="0.25">
      <c r="A578" s="18">
        <v>555</v>
      </c>
      <c r="B578" s="17" t="s">
        <v>6</v>
      </c>
      <c r="C578" s="16" t="s">
        <v>82</v>
      </c>
      <c r="D578" s="16" t="s">
        <v>2</v>
      </c>
      <c r="E578" s="16" t="s">
        <v>5</v>
      </c>
      <c r="F578" s="16" t="s">
        <v>92</v>
      </c>
      <c r="G578" s="15">
        <v>44927</v>
      </c>
      <c r="H578" s="15" t="s">
        <v>4</v>
      </c>
      <c r="I578" s="14">
        <v>113400</v>
      </c>
      <c r="J578" s="14">
        <v>15257.38</v>
      </c>
      <c r="K578" s="14">
        <v>0</v>
      </c>
      <c r="L578" s="14">
        <f>+I578*2.87%</f>
        <v>3254.58</v>
      </c>
      <c r="M578" s="14">
        <f>I578*7.1%</f>
        <v>8051.4</v>
      </c>
      <c r="N578" s="14">
        <f>I578*1.15%</f>
        <v>1304.0999999999999</v>
      </c>
      <c r="O578" s="14">
        <f>+I578*3.04%</f>
        <v>3447.36</v>
      </c>
      <c r="P578" s="14">
        <f>I578*7.09%</f>
        <v>8040.06</v>
      </c>
      <c r="Q578" s="14"/>
      <c r="R578" s="14">
        <f>L578+M578+N578+O578+P578</f>
        <v>24097.5</v>
      </c>
      <c r="S578" s="14">
        <v>0</v>
      </c>
      <c r="T578" s="14">
        <f>+L578+O578+Q578+S578+J578+K578</f>
        <v>21959.32</v>
      </c>
      <c r="U578" s="14">
        <f>+P578+N578+M578</f>
        <v>17395.559999999998</v>
      </c>
      <c r="V578" s="14">
        <f>+I578-T578</f>
        <v>91440.68</v>
      </c>
      <c r="W578" s="9"/>
      <c r="X578"/>
      <c r="Y578"/>
      <c r="Z578"/>
      <c r="AA578" s="8"/>
      <c r="AB578"/>
      <c r="AC578" s="8"/>
      <c r="AD578" s="8"/>
      <c r="AE578" s="8"/>
      <c r="AF578" s="8"/>
      <c r="AG578"/>
      <c r="AH578" s="8"/>
      <c r="AI578" s="8"/>
    </row>
    <row r="579" spans="1:35" s="6" customFormat="1" ht="12" customHeight="1" x14ac:dyDescent="0.25">
      <c r="A579" s="18">
        <v>556</v>
      </c>
      <c r="B579" s="17" t="s">
        <v>6</v>
      </c>
      <c r="C579" s="16" t="s">
        <v>81</v>
      </c>
      <c r="D579" s="16" t="s">
        <v>2</v>
      </c>
      <c r="E579" s="16" t="s">
        <v>5</v>
      </c>
      <c r="F579" s="16" t="s">
        <v>92</v>
      </c>
      <c r="G579" s="15">
        <v>44927</v>
      </c>
      <c r="H579" s="15" t="s">
        <v>4</v>
      </c>
      <c r="I579" s="14">
        <v>41760</v>
      </c>
      <c r="J579" s="14">
        <v>691.05</v>
      </c>
      <c r="K579" s="14">
        <v>0</v>
      </c>
      <c r="L579" s="14">
        <f>+I579*2.87%</f>
        <v>1198.5119999999999</v>
      </c>
      <c r="M579" s="14">
        <f>I579*7.1%</f>
        <v>2964.9599999999996</v>
      </c>
      <c r="N579" s="14">
        <f>I579*1.15%</f>
        <v>480.24</v>
      </c>
      <c r="O579" s="14">
        <f>+I579*3.04%</f>
        <v>1269.5039999999999</v>
      </c>
      <c r="P579" s="14">
        <f>I579*7.09%</f>
        <v>2960.7840000000001</v>
      </c>
      <c r="Q579" s="14"/>
      <c r="R579" s="14">
        <f>L579+M579+N579+O579+P579</f>
        <v>8874</v>
      </c>
      <c r="S579" s="14">
        <v>0</v>
      </c>
      <c r="T579" s="14">
        <f>+L579+O579+Q579+S579+J579+K579</f>
        <v>3159.0659999999998</v>
      </c>
      <c r="U579" s="14">
        <f>+P579+N579+M579</f>
        <v>6405.9840000000004</v>
      </c>
      <c r="V579" s="14">
        <f>+I579-T579</f>
        <v>38600.934000000001</v>
      </c>
      <c r="W579" s="9"/>
      <c r="X579"/>
      <c r="Y579"/>
      <c r="Z579"/>
      <c r="AA579" s="8"/>
      <c r="AB579"/>
      <c r="AC579" s="8"/>
      <c r="AD579" s="8"/>
      <c r="AE579"/>
      <c r="AF579" s="8"/>
      <c r="AG579"/>
      <c r="AH579" s="8"/>
      <c r="AI579" s="8"/>
    </row>
    <row r="580" spans="1:35" s="6" customFormat="1" ht="12" customHeight="1" x14ac:dyDescent="0.25">
      <c r="A580" s="18">
        <v>557</v>
      </c>
      <c r="B580" s="17" t="s">
        <v>6</v>
      </c>
      <c r="C580" s="16" t="s">
        <v>80</v>
      </c>
      <c r="D580" s="16" t="s">
        <v>2</v>
      </c>
      <c r="E580" s="16" t="s">
        <v>5</v>
      </c>
      <c r="F580" s="16" t="s">
        <v>92</v>
      </c>
      <c r="G580" s="15">
        <v>44927</v>
      </c>
      <c r="H580" s="15" t="s">
        <v>4</v>
      </c>
      <c r="I580" s="14">
        <v>24000</v>
      </c>
      <c r="J580" s="14">
        <v>0</v>
      </c>
      <c r="K580" s="14">
        <v>0</v>
      </c>
      <c r="L580" s="14">
        <f>+I580*2.87%</f>
        <v>688.8</v>
      </c>
      <c r="M580" s="14">
        <f>I580*7.1%</f>
        <v>1703.9999999999998</v>
      </c>
      <c r="N580" s="14">
        <f>I580*1.15%</f>
        <v>276</v>
      </c>
      <c r="O580" s="14">
        <f>+I580*3.04%</f>
        <v>729.6</v>
      </c>
      <c r="P580" s="14">
        <f>I580*7.09%</f>
        <v>1701.6000000000001</v>
      </c>
      <c r="Q580" s="14"/>
      <c r="R580" s="14">
        <f>L580+M580+N580+O580+P580</f>
        <v>5100</v>
      </c>
      <c r="S580" s="14">
        <v>0</v>
      </c>
      <c r="T580" s="14">
        <f>+L580+O580+Q580+S580+J580+K580</f>
        <v>1418.4</v>
      </c>
      <c r="U580" s="14">
        <f>+P580+N580+M580</f>
        <v>3681.6</v>
      </c>
      <c r="V580" s="14">
        <f>+I580-T580</f>
        <v>22581.599999999999</v>
      </c>
      <c r="W580" s="9"/>
      <c r="X580"/>
      <c r="Y580"/>
      <c r="Z580"/>
      <c r="AA580" s="8"/>
      <c r="AB580"/>
      <c r="AC580" s="8"/>
      <c r="AD580"/>
      <c r="AE580"/>
      <c r="AF580"/>
      <c r="AG580"/>
      <c r="AH580" s="8"/>
      <c r="AI580" s="8"/>
    </row>
    <row r="581" spans="1:35" s="6" customFormat="1" ht="12" customHeight="1" x14ac:dyDescent="0.25">
      <c r="A581" s="18">
        <v>558</v>
      </c>
      <c r="B581" s="17" t="s">
        <v>6</v>
      </c>
      <c r="C581" s="16" t="s">
        <v>79</v>
      </c>
      <c r="D581" s="16" t="s">
        <v>2</v>
      </c>
      <c r="E581" s="16" t="s">
        <v>5</v>
      </c>
      <c r="F581" s="16" t="s">
        <v>92</v>
      </c>
      <c r="G581" s="15">
        <v>44927</v>
      </c>
      <c r="H581" s="15" t="s">
        <v>4</v>
      </c>
      <c r="I581" s="14">
        <v>104400</v>
      </c>
      <c r="J581" s="14">
        <v>13140.36</v>
      </c>
      <c r="K581" s="14">
        <v>0</v>
      </c>
      <c r="L581" s="14">
        <f>+I581*2.87%</f>
        <v>2996.28</v>
      </c>
      <c r="M581" s="14">
        <f>I581*7.1%</f>
        <v>7412.4</v>
      </c>
      <c r="N581" s="14">
        <f>I581*1.15%</f>
        <v>1200.5999999999999</v>
      </c>
      <c r="O581" s="14">
        <f>+I581*3.04%</f>
        <v>3173.76</v>
      </c>
      <c r="P581" s="14">
        <f>I581*7.09%</f>
        <v>7401.96</v>
      </c>
      <c r="Q581" s="14"/>
      <c r="R581" s="14">
        <f>L581+M581+N581+O581+P581</f>
        <v>22185</v>
      </c>
      <c r="S581" s="14">
        <v>0</v>
      </c>
      <c r="T581" s="14">
        <f>+L581+O581+Q581+S581+J581+K581</f>
        <v>19310.400000000001</v>
      </c>
      <c r="U581" s="14">
        <f>+P581+N581+M581</f>
        <v>16014.96</v>
      </c>
      <c r="V581" s="14">
        <f>+I581-T581</f>
        <v>85089.600000000006</v>
      </c>
      <c r="W581" s="9"/>
      <c r="X581"/>
      <c r="Y581"/>
      <c r="Z581"/>
      <c r="AA581" s="8"/>
      <c r="AB581"/>
      <c r="AC581" s="8"/>
      <c r="AD581" s="8"/>
      <c r="AE581" s="8"/>
      <c r="AF581" s="8"/>
      <c r="AG581"/>
      <c r="AH581" s="8"/>
      <c r="AI581" s="8"/>
    </row>
    <row r="582" spans="1:35" s="6" customFormat="1" ht="12" customHeight="1" x14ac:dyDescent="0.25">
      <c r="A582" s="18">
        <v>559</v>
      </c>
      <c r="B582" s="17" t="s">
        <v>6</v>
      </c>
      <c r="C582" s="16" t="s">
        <v>78</v>
      </c>
      <c r="D582" s="16" t="s">
        <v>2</v>
      </c>
      <c r="E582" s="16" t="s">
        <v>5</v>
      </c>
      <c r="F582" s="16" t="s">
        <v>87</v>
      </c>
      <c r="G582" s="15">
        <v>44927</v>
      </c>
      <c r="H582" s="15" t="s">
        <v>4</v>
      </c>
      <c r="I582" s="14">
        <v>52920</v>
      </c>
      <c r="J582" s="14">
        <v>2266.11</v>
      </c>
      <c r="K582" s="14">
        <v>0</v>
      </c>
      <c r="L582" s="14">
        <f>+I582*2.87%</f>
        <v>1518.8040000000001</v>
      </c>
      <c r="M582" s="14">
        <f>I582*7.1%</f>
        <v>3757.3199999999997</v>
      </c>
      <c r="N582" s="14">
        <f>I582*1.15%</f>
        <v>608.58000000000004</v>
      </c>
      <c r="O582" s="14">
        <f>+I582*3.04%</f>
        <v>1608.768</v>
      </c>
      <c r="P582" s="14">
        <f>I582*7.09%</f>
        <v>3752.0280000000002</v>
      </c>
      <c r="Q582" s="14"/>
      <c r="R582" s="14">
        <f>L582+M582+N582+O582+P582</f>
        <v>11245.5</v>
      </c>
      <c r="S582" s="14">
        <v>0</v>
      </c>
      <c r="T582" s="14">
        <f>+L582+O582+Q582+S582+J582+K582</f>
        <v>5393.6820000000007</v>
      </c>
      <c r="U582" s="14">
        <f>+P582+N582+M582</f>
        <v>8117.9279999999999</v>
      </c>
      <c r="V582" s="14">
        <f>+I582-T582</f>
        <v>47526.317999999999</v>
      </c>
      <c r="W582" s="9"/>
      <c r="X582"/>
      <c r="Y582"/>
      <c r="Z582"/>
      <c r="AA582" s="8"/>
      <c r="AB582"/>
      <c r="AC582" s="8"/>
      <c r="AD582" s="8"/>
      <c r="AE582" s="8"/>
      <c r="AF582" s="8"/>
      <c r="AG582"/>
      <c r="AH582" s="8"/>
      <c r="AI582" s="8"/>
    </row>
    <row r="583" spans="1:35" s="6" customFormat="1" ht="12" customHeight="1" x14ac:dyDescent="0.25">
      <c r="A583" s="18">
        <v>560</v>
      </c>
      <c r="B583" s="17" t="s">
        <v>6</v>
      </c>
      <c r="C583" s="16" t="s">
        <v>77</v>
      </c>
      <c r="D583" s="16" t="s">
        <v>2</v>
      </c>
      <c r="E583" s="16" t="s">
        <v>5</v>
      </c>
      <c r="F583" s="16" t="s">
        <v>92</v>
      </c>
      <c r="G583" s="15">
        <v>44927</v>
      </c>
      <c r="H583" s="15" t="s">
        <v>4</v>
      </c>
      <c r="I583" s="14">
        <v>43200</v>
      </c>
      <c r="J583" s="14">
        <v>894.28</v>
      </c>
      <c r="K583" s="14">
        <v>0</v>
      </c>
      <c r="L583" s="14">
        <f>+I583*2.87%</f>
        <v>1239.8399999999999</v>
      </c>
      <c r="M583" s="14">
        <f>I583*7.1%</f>
        <v>3067.2</v>
      </c>
      <c r="N583" s="14">
        <f>I583*1.15%</f>
        <v>496.8</v>
      </c>
      <c r="O583" s="14">
        <f>+I583*3.04%</f>
        <v>1313.28</v>
      </c>
      <c r="P583" s="14">
        <f>I583*7.09%</f>
        <v>3062.88</v>
      </c>
      <c r="Q583" s="14"/>
      <c r="R583" s="14">
        <f>L583+M583+N583+O583+P583</f>
        <v>9180</v>
      </c>
      <c r="S583" s="14">
        <v>0</v>
      </c>
      <c r="T583" s="14">
        <f>+L583+O583+Q583+S583+J583+K583</f>
        <v>3447.3999999999996</v>
      </c>
      <c r="U583" s="14">
        <f>+P583+N583+M583</f>
        <v>6626.88</v>
      </c>
      <c r="V583" s="14">
        <f>+I583-T583</f>
        <v>39752.6</v>
      </c>
      <c r="W583" s="9"/>
      <c r="X583"/>
      <c r="Y583"/>
      <c r="Z583"/>
      <c r="AA583" s="8"/>
      <c r="AB583"/>
      <c r="AC583" s="8"/>
      <c r="AD583" s="8"/>
      <c r="AE583"/>
      <c r="AF583" s="8"/>
      <c r="AG583"/>
      <c r="AH583" s="8"/>
      <c r="AI583" s="8"/>
    </row>
    <row r="584" spans="1:35" s="6" customFormat="1" ht="12" customHeight="1" x14ac:dyDescent="0.25">
      <c r="A584" s="18">
        <v>561</v>
      </c>
      <c r="B584" s="17" t="s">
        <v>6</v>
      </c>
      <c r="C584" s="16" t="s">
        <v>76</v>
      </c>
      <c r="D584" s="16" t="s">
        <v>2</v>
      </c>
      <c r="E584" s="16" t="s">
        <v>5</v>
      </c>
      <c r="F584" s="16" t="s">
        <v>87</v>
      </c>
      <c r="G584" s="15">
        <v>44927</v>
      </c>
      <c r="H584" s="15" t="s">
        <v>4</v>
      </c>
      <c r="I584" s="14">
        <v>9280</v>
      </c>
      <c r="J584" s="14">
        <v>0</v>
      </c>
      <c r="K584" s="14">
        <v>0</v>
      </c>
      <c r="L584" s="14">
        <f>+I584*2.87%</f>
        <v>266.33600000000001</v>
      </c>
      <c r="M584" s="14">
        <f>I584*7.1%</f>
        <v>658.88</v>
      </c>
      <c r="N584" s="14">
        <f>I584*1.15%</f>
        <v>106.72</v>
      </c>
      <c r="O584" s="14">
        <f>+I584*3.04%</f>
        <v>282.11200000000002</v>
      </c>
      <c r="P584" s="14">
        <f>I584*7.09%</f>
        <v>657.952</v>
      </c>
      <c r="Q584" s="14"/>
      <c r="R584" s="14">
        <f>L584+M584+N584+O584+P584</f>
        <v>1972</v>
      </c>
      <c r="S584" s="14">
        <v>0</v>
      </c>
      <c r="T584" s="14">
        <f>+L584+O584+Q584+S584+J584+K584</f>
        <v>548.44800000000009</v>
      </c>
      <c r="U584" s="14">
        <f>+P584+N584+M584</f>
        <v>1423.5520000000001</v>
      </c>
      <c r="V584" s="14">
        <f>+I584-T584</f>
        <v>8731.5519999999997</v>
      </c>
      <c r="W584" s="9"/>
      <c r="X584"/>
      <c r="Y584"/>
      <c r="Z584"/>
      <c r="AA584" s="8"/>
      <c r="AB584"/>
      <c r="AC584" s="8"/>
      <c r="AD584"/>
      <c r="AE584"/>
      <c r="AF584"/>
      <c r="AG584"/>
      <c r="AH584"/>
      <c r="AI584" s="8"/>
    </row>
    <row r="585" spans="1:35" s="6" customFormat="1" ht="12" customHeight="1" x14ac:dyDescent="0.25">
      <c r="A585" s="18">
        <v>562</v>
      </c>
      <c r="B585" s="17" t="s">
        <v>6</v>
      </c>
      <c r="C585" s="16" t="s">
        <v>75</v>
      </c>
      <c r="D585" s="16" t="s">
        <v>2</v>
      </c>
      <c r="E585" s="16" t="s">
        <v>5</v>
      </c>
      <c r="F585" s="16" t="s">
        <v>92</v>
      </c>
      <c r="G585" s="15">
        <v>44927</v>
      </c>
      <c r="H585" s="15" t="s">
        <v>4</v>
      </c>
      <c r="I585" s="14">
        <v>76560</v>
      </c>
      <c r="J585" s="14">
        <v>6602.94</v>
      </c>
      <c r="K585" s="14">
        <v>0</v>
      </c>
      <c r="L585" s="14">
        <f>+I585*2.87%</f>
        <v>2197.2719999999999</v>
      </c>
      <c r="M585" s="14">
        <f>I585*7.1%</f>
        <v>5435.7599999999993</v>
      </c>
      <c r="N585" s="14">
        <f>I585*1.15%</f>
        <v>880.43999999999994</v>
      </c>
      <c r="O585" s="14">
        <f>+I585*3.04%</f>
        <v>2327.424</v>
      </c>
      <c r="P585" s="14">
        <f>I585*7.09%</f>
        <v>5428.1040000000003</v>
      </c>
      <c r="Q585" s="14"/>
      <c r="R585" s="14">
        <f>L585+M585+N585+O585+P585</f>
        <v>16269</v>
      </c>
      <c r="S585" s="14">
        <v>32419.73</v>
      </c>
      <c r="T585" s="14">
        <f>+L585+O585+Q585+S585+J585+K585</f>
        <v>43547.366000000002</v>
      </c>
      <c r="U585" s="14">
        <f>+P585+N585+M585</f>
        <v>11744.304</v>
      </c>
      <c r="V585" s="14">
        <f>+I585-T585</f>
        <v>33012.633999999998</v>
      </c>
      <c r="W585" s="9"/>
      <c r="X585"/>
      <c r="Y585"/>
      <c r="Z585"/>
      <c r="AA585" s="8"/>
      <c r="AB585"/>
      <c r="AC585" s="8"/>
      <c r="AD585" s="8"/>
      <c r="AE585" s="8"/>
      <c r="AF585" s="8"/>
      <c r="AG585" s="8"/>
      <c r="AH585" s="8"/>
      <c r="AI585" s="8"/>
    </row>
    <row r="586" spans="1:35" s="6" customFormat="1" ht="12" customHeight="1" x14ac:dyDescent="0.25">
      <c r="A586" s="18">
        <v>563</v>
      </c>
      <c r="B586" s="17" t="s">
        <v>6</v>
      </c>
      <c r="C586" s="16" t="s">
        <v>74</v>
      </c>
      <c r="D586" s="16" t="s">
        <v>2</v>
      </c>
      <c r="E586" s="16" t="s">
        <v>5</v>
      </c>
      <c r="F586" s="16" t="s">
        <v>87</v>
      </c>
      <c r="G586" s="15">
        <v>44927</v>
      </c>
      <c r="H586" s="15" t="s">
        <v>4</v>
      </c>
      <c r="I586" s="14">
        <v>30160</v>
      </c>
      <c r="J586" s="14">
        <v>0</v>
      </c>
      <c r="K586" s="14">
        <v>0</v>
      </c>
      <c r="L586" s="14">
        <f>+I586*2.87%</f>
        <v>865.59199999999998</v>
      </c>
      <c r="M586" s="14">
        <f>I586*7.1%</f>
        <v>2141.3599999999997</v>
      </c>
      <c r="N586" s="14">
        <f>I586*1.15%</f>
        <v>346.84</v>
      </c>
      <c r="O586" s="14">
        <f>+I586*3.04%</f>
        <v>916.86400000000003</v>
      </c>
      <c r="P586" s="14">
        <f>I586*7.09%</f>
        <v>2138.3440000000001</v>
      </c>
      <c r="Q586" s="14"/>
      <c r="R586" s="14">
        <f>L586+M586+N586+O586+P586</f>
        <v>6409</v>
      </c>
      <c r="S586" s="14">
        <v>0</v>
      </c>
      <c r="T586" s="14">
        <f>+L586+O586+Q586+S586+J586+K586</f>
        <v>1782.4560000000001</v>
      </c>
      <c r="U586" s="14">
        <f>+P586+N586+M586</f>
        <v>4626.5439999999999</v>
      </c>
      <c r="V586" s="14">
        <f>+I586-T586</f>
        <v>28377.544000000002</v>
      </c>
      <c r="W586" s="9"/>
      <c r="X586"/>
      <c r="Y586"/>
      <c r="Z586"/>
      <c r="AA586" s="8"/>
      <c r="AB586"/>
      <c r="AC586" s="8"/>
      <c r="AD586"/>
      <c r="AE586"/>
      <c r="AF586"/>
      <c r="AG586"/>
      <c r="AH586" s="8"/>
      <c r="AI586" s="8"/>
    </row>
    <row r="587" spans="1:35" s="6" customFormat="1" ht="12" customHeight="1" x14ac:dyDescent="0.25">
      <c r="A587" s="18">
        <v>564</v>
      </c>
      <c r="B587" s="17" t="s">
        <v>6</v>
      </c>
      <c r="C587" s="16" t="s">
        <v>73</v>
      </c>
      <c r="D587" s="16" t="s">
        <v>2</v>
      </c>
      <c r="E587" s="16" t="s">
        <v>5</v>
      </c>
      <c r="F587" s="16" t="s">
        <v>87</v>
      </c>
      <c r="G587" s="15">
        <v>44927</v>
      </c>
      <c r="H587" s="15" t="s">
        <v>4</v>
      </c>
      <c r="I587" s="14">
        <v>97440</v>
      </c>
      <c r="J587" s="14">
        <v>11503.19</v>
      </c>
      <c r="K587" s="14">
        <v>0</v>
      </c>
      <c r="L587" s="14">
        <f>+I587*2.87%</f>
        <v>2796.5279999999998</v>
      </c>
      <c r="M587" s="14">
        <f>I587*7.1%</f>
        <v>6918.24</v>
      </c>
      <c r="N587" s="14">
        <f>I587*1.15%</f>
        <v>1120.56</v>
      </c>
      <c r="O587" s="14">
        <f>+I587*3.04%</f>
        <v>2962.1759999999999</v>
      </c>
      <c r="P587" s="14">
        <f>I587*7.09%</f>
        <v>6908.4960000000001</v>
      </c>
      <c r="Q587" s="14"/>
      <c r="R587" s="14">
        <f>L587+M587+N587+O587+P587</f>
        <v>20706</v>
      </c>
      <c r="S587" s="14">
        <v>0</v>
      </c>
      <c r="T587" s="14">
        <f>+L587+O587+Q587+S587+J587+K587</f>
        <v>17261.894</v>
      </c>
      <c r="U587" s="14">
        <f>+P587+N587+M587</f>
        <v>14947.296</v>
      </c>
      <c r="V587" s="14">
        <f>+I587-T587</f>
        <v>80178.106</v>
      </c>
      <c r="W587" s="9"/>
      <c r="X587"/>
      <c r="Y587"/>
      <c r="Z587"/>
      <c r="AA587" s="8"/>
      <c r="AB587"/>
      <c r="AC587" s="8"/>
      <c r="AD587" s="8"/>
      <c r="AE587" s="8"/>
      <c r="AF587" s="8"/>
      <c r="AG587"/>
      <c r="AH587" s="8"/>
      <c r="AI587" s="8"/>
    </row>
    <row r="588" spans="1:35" s="6" customFormat="1" ht="12" customHeight="1" x14ac:dyDescent="0.25">
      <c r="A588" s="18">
        <v>565</v>
      </c>
      <c r="B588" s="17" t="s">
        <v>6</v>
      </c>
      <c r="C588" s="16" t="s">
        <v>72</v>
      </c>
      <c r="D588" s="16" t="s">
        <v>2</v>
      </c>
      <c r="E588" s="16" t="s">
        <v>5</v>
      </c>
      <c r="F588" s="16" t="s">
        <v>87</v>
      </c>
      <c r="G588" s="15">
        <v>44927</v>
      </c>
      <c r="H588" s="15" t="s">
        <v>4</v>
      </c>
      <c r="I588" s="14">
        <v>20880</v>
      </c>
      <c r="J588" s="14">
        <v>0</v>
      </c>
      <c r="K588" s="14">
        <v>0</v>
      </c>
      <c r="L588" s="14">
        <f>+I588*2.87%</f>
        <v>599.25599999999997</v>
      </c>
      <c r="M588" s="14">
        <f>I588*7.1%</f>
        <v>1482.4799999999998</v>
      </c>
      <c r="N588" s="14">
        <f>I588*1.15%</f>
        <v>240.12</v>
      </c>
      <c r="O588" s="14">
        <f>+I588*3.04%</f>
        <v>634.75199999999995</v>
      </c>
      <c r="P588" s="14">
        <f>I588*7.09%</f>
        <v>1480.3920000000001</v>
      </c>
      <c r="Q588" s="14"/>
      <c r="R588" s="14">
        <f>L588+M588+N588+O588+P588</f>
        <v>4437</v>
      </c>
      <c r="S588" s="14">
        <v>0</v>
      </c>
      <c r="T588" s="14">
        <f>+L588+O588+Q588+S588+J588+K588</f>
        <v>1234.0079999999998</v>
      </c>
      <c r="U588" s="14">
        <f>+P588+N588+M588</f>
        <v>3202.9920000000002</v>
      </c>
      <c r="V588" s="14">
        <f>+I588-T588</f>
        <v>19645.991999999998</v>
      </c>
      <c r="W588" s="9"/>
      <c r="X588"/>
      <c r="Y588"/>
      <c r="Z588"/>
      <c r="AA588" s="8"/>
      <c r="AB588"/>
      <c r="AC588" s="8"/>
      <c r="AD588"/>
      <c r="AE588"/>
      <c r="AF588"/>
      <c r="AG588"/>
      <c r="AH588" s="8"/>
      <c r="AI588" s="8"/>
    </row>
    <row r="589" spans="1:35" s="6" customFormat="1" ht="12" customHeight="1" x14ac:dyDescent="0.25">
      <c r="A589" s="18">
        <v>566</v>
      </c>
      <c r="B589" s="17" t="s">
        <v>6</v>
      </c>
      <c r="C589" s="16" t="s">
        <v>71</v>
      </c>
      <c r="D589" s="16" t="s">
        <v>2</v>
      </c>
      <c r="E589" s="16" t="s">
        <v>5</v>
      </c>
      <c r="F589" s="16" t="s">
        <v>87</v>
      </c>
      <c r="G589" s="15">
        <v>44927</v>
      </c>
      <c r="H589" s="15" t="s">
        <v>4</v>
      </c>
      <c r="I589" s="14">
        <v>18560</v>
      </c>
      <c r="J589" s="14">
        <v>0</v>
      </c>
      <c r="K589" s="14">
        <v>0</v>
      </c>
      <c r="L589" s="14">
        <f>+I589*2.87%</f>
        <v>532.67200000000003</v>
      </c>
      <c r="M589" s="14">
        <f>I589*7.1%</f>
        <v>1317.76</v>
      </c>
      <c r="N589" s="14">
        <f>I589*1.15%</f>
        <v>213.44</v>
      </c>
      <c r="O589" s="14">
        <f>+I589*3.04%</f>
        <v>564.22400000000005</v>
      </c>
      <c r="P589" s="14">
        <f>I589*7.09%</f>
        <v>1315.904</v>
      </c>
      <c r="Q589" s="14"/>
      <c r="R589" s="14">
        <f>L589+M589+N589+O589+P589</f>
        <v>3944</v>
      </c>
      <c r="S589" s="14">
        <v>0</v>
      </c>
      <c r="T589" s="14">
        <f>+L589+O589+Q589+S589+J589+K589</f>
        <v>1096.8960000000002</v>
      </c>
      <c r="U589" s="14">
        <f>+P589+N589+M589</f>
        <v>2847.1040000000003</v>
      </c>
      <c r="V589" s="14">
        <f>+I589-T589</f>
        <v>17463.103999999999</v>
      </c>
      <c r="W589" s="9"/>
      <c r="X589"/>
      <c r="Y589"/>
      <c r="Z589"/>
      <c r="AA589" s="8"/>
      <c r="AB589"/>
      <c r="AC589" s="8"/>
      <c r="AD589"/>
      <c r="AE589"/>
      <c r="AF589"/>
      <c r="AG589"/>
      <c r="AH589" s="8"/>
      <c r="AI589" s="8"/>
    </row>
    <row r="590" spans="1:35" s="6" customFormat="1" ht="12" customHeight="1" x14ac:dyDescent="0.25">
      <c r="A590" s="18">
        <v>567</v>
      </c>
      <c r="B590" s="17" t="s">
        <v>6</v>
      </c>
      <c r="C590" s="16" t="s">
        <v>70</v>
      </c>
      <c r="D590" s="16" t="s">
        <v>2</v>
      </c>
      <c r="E590" s="16" t="s">
        <v>5</v>
      </c>
      <c r="F590" s="16" t="s">
        <v>87</v>
      </c>
      <c r="G590" s="15">
        <v>44927</v>
      </c>
      <c r="H590" s="15" t="s">
        <v>4</v>
      </c>
      <c r="I590" s="14">
        <v>24000</v>
      </c>
      <c r="J590" s="14">
        <v>0</v>
      </c>
      <c r="K590" s="14">
        <v>0</v>
      </c>
      <c r="L590" s="14">
        <f>+I590*2.87%</f>
        <v>688.8</v>
      </c>
      <c r="M590" s="14">
        <f>I590*7.1%</f>
        <v>1703.9999999999998</v>
      </c>
      <c r="N590" s="14">
        <f>I590*1.15%</f>
        <v>276</v>
      </c>
      <c r="O590" s="14">
        <f>+I590*3.04%</f>
        <v>729.6</v>
      </c>
      <c r="P590" s="14">
        <f>I590*7.09%</f>
        <v>1701.6000000000001</v>
      </c>
      <c r="Q590" s="14"/>
      <c r="R590" s="14">
        <f>L590+M590+N590+O590+P590</f>
        <v>5100</v>
      </c>
      <c r="S590" s="14">
        <v>0</v>
      </c>
      <c r="T590" s="14">
        <f>+L590+O590+Q590+S590+J590+K590</f>
        <v>1418.4</v>
      </c>
      <c r="U590" s="14">
        <f>+P590+N590+M590</f>
        <v>3681.6</v>
      </c>
      <c r="V590" s="14">
        <f>+I590-T590</f>
        <v>22581.599999999999</v>
      </c>
      <c r="W590" s="9"/>
      <c r="X590"/>
      <c r="Y590"/>
      <c r="Z590"/>
      <c r="AA590" s="8"/>
      <c r="AB590"/>
      <c r="AC590" s="8"/>
      <c r="AD590"/>
      <c r="AE590"/>
      <c r="AF590"/>
      <c r="AG590"/>
      <c r="AH590" s="8"/>
      <c r="AI590" s="8"/>
    </row>
    <row r="591" spans="1:35" s="6" customFormat="1" ht="12" customHeight="1" x14ac:dyDescent="0.25">
      <c r="A591" s="18">
        <v>568</v>
      </c>
      <c r="B591" s="17" t="s">
        <v>6</v>
      </c>
      <c r="C591" s="16" t="s">
        <v>69</v>
      </c>
      <c r="D591" s="16" t="s">
        <v>2</v>
      </c>
      <c r="E591" s="16" t="s">
        <v>5</v>
      </c>
      <c r="F591" s="16" t="s">
        <v>87</v>
      </c>
      <c r="G591" s="15">
        <v>44927</v>
      </c>
      <c r="H591" s="15" t="s">
        <v>4</v>
      </c>
      <c r="I591" s="14">
        <v>71920</v>
      </c>
      <c r="J591" s="14">
        <v>0</v>
      </c>
      <c r="K591" s="14">
        <v>0</v>
      </c>
      <c r="L591" s="14">
        <f>+I591*2.87%</f>
        <v>2064.1039999999998</v>
      </c>
      <c r="M591" s="14">
        <f>I591*7.1%</f>
        <v>5106.32</v>
      </c>
      <c r="N591" s="14">
        <f>I591*1.15%</f>
        <v>827.08</v>
      </c>
      <c r="O591" s="14">
        <f>+I591*3.04%</f>
        <v>2186.3679999999999</v>
      </c>
      <c r="P591" s="14">
        <f>I591*7.09%</f>
        <v>5099.1280000000006</v>
      </c>
      <c r="Q591" s="14"/>
      <c r="R591" s="14">
        <f>L591+M591+N591+O591+P591</f>
        <v>15283</v>
      </c>
      <c r="S591" s="14">
        <v>0</v>
      </c>
      <c r="T591" s="14">
        <f>+L591+O591+Q591+S591+J591+K591</f>
        <v>4250.4719999999998</v>
      </c>
      <c r="U591" s="14">
        <f>+P591+N591+M591</f>
        <v>11032.528</v>
      </c>
      <c r="V591" s="14">
        <f>+I591-T591</f>
        <v>67669.528000000006</v>
      </c>
      <c r="W591" s="9"/>
      <c r="X591"/>
      <c r="Y591"/>
      <c r="Z591"/>
      <c r="AA591" s="8"/>
      <c r="AB591"/>
      <c r="AC591" s="8"/>
      <c r="AD591" s="8"/>
      <c r="AE591"/>
      <c r="AF591" s="8"/>
      <c r="AG591"/>
      <c r="AH591" s="8"/>
      <c r="AI591" s="8"/>
    </row>
    <row r="592" spans="1:35" s="6" customFormat="1" ht="12" customHeight="1" x14ac:dyDescent="0.25">
      <c r="A592" s="18">
        <v>569</v>
      </c>
      <c r="B592" s="17" t="s">
        <v>6</v>
      </c>
      <c r="C592" s="16" t="s">
        <v>68</v>
      </c>
      <c r="D592" s="16" t="s">
        <v>2</v>
      </c>
      <c r="E592" s="16" t="s">
        <v>5</v>
      </c>
      <c r="F592" s="16" t="s">
        <v>87</v>
      </c>
      <c r="G592" s="15">
        <v>44927</v>
      </c>
      <c r="H592" s="15" t="s">
        <v>4</v>
      </c>
      <c r="I592" s="14">
        <v>23200</v>
      </c>
      <c r="J592" s="14">
        <v>0</v>
      </c>
      <c r="K592" s="14">
        <v>0</v>
      </c>
      <c r="L592" s="14">
        <f>+I592*2.87%</f>
        <v>665.84</v>
      </c>
      <c r="M592" s="14">
        <f>I592*7.1%</f>
        <v>1647.1999999999998</v>
      </c>
      <c r="N592" s="14">
        <f>I592*1.15%</f>
        <v>266.8</v>
      </c>
      <c r="O592" s="14">
        <f>+I592*3.04%</f>
        <v>705.28</v>
      </c>
      <c r="P592" s="14">
        <f>I592*7.09%</f>
        <v>1644.88</v>
      </c>
      <c r="Q592" s="14"/>
      <c r="R592" s="14">
        <f>L592+M592+N592+O592+P592</f>
        <v>4930</v>
      </c>
      <c r="S592" s="14">
        <v>0</v>
      </c>
      <c r="T592" s="14">
        <f>+L592+O592+Q592+S592+J592+K592</f>
        <v>1371.12</v>
      </c>
      <c r="U592" s="14">
        <f>+P592+N592+M592</f>
        <v>3558.88</v>
      </c>
      <c r="V592" s="14">
        <f>+I592-T592</f>
        <v>21828.880000000001</v>
      </c>
      <c r="W592" s="9"/>
      <c r="X592"/>
      <c r="Y592"/>
      <c r="Z592"/>
      <c r="AA592" s="8"/>
      <c r="AB592"/>
      <c r="AC592" s="8"/>
      <c r="AD592"/>
      <c r="AE592"/>
      <c r="AF592"/>
      <c r="AG592"/>
      <c r="AH592" s="8"/>
      <c r="AI592" s="8"/>
    </row>
    <row r="593" spans="1:35" s="6" customFormat="1" ht="12" customHeight="1" x14ac:dyDescent="0.25">
      <c r="A593" s="18">
        <v>570</v>
      </c>
      <c r="B593" s="17" t="s">
        <v>6</v>
      </c>
      <c r="C593" s="16" t="s">
        <v>67</v>
      </c>
      <c r="D593" s="16" t="s">
        <v>2</v>
      </c>
      <c r="E593" s="16" t="s">
        <v>5</v>
      </c>
      <c r="F593" s="16" t="s">
        <v>87</v>
      </c>
      <c r="G593" s="15">
        <v>44927</v>
      </c>
      <c r="H593" s="15" t="s">
        <v>4</v>
      </c>
      <c r="I593" s="14">
        <v>108360</v>
      </c>
      <c r="J593" s="14">
        <v>14071.85</v>
      </c>
      <c r="K593" s="14">
        <v>0</v>
      </c>
      <c r="L593" s="14">
        <f>+I593*2.87%</f>
        <v>3109.9319999999998</v>
      </c>
      <c r="M593" s="14">
        <f>I593*7.1%</f>
        <v>7693.5599999999995</v>
      </c>
      <c r="N593" s="14">
        <f>I593*1.15%</f>
        <v>1246.1399999999999</v>
      </c>
      <c r="O593" s="14">
        <f>+I593*3.04%</f>
        <v>3294.1439999999998</v>
      </c>
      <c r="P593" s="14">
        <f>I593*7.09%</f>
        <v>7682.7240000000002</v>
      </c>
      <c r="Q593" s="14"/>
      <c r="R593" s="14">
        <f>L593+M593+N593+O593+P593</f>
        <v>23026.5</v>
      </c>
      <c r="S593" s="14">
        <v>0</v>
      </c>
      <c r="T593" s="14">
        <f>+L593+O593+Q593+S593+J593+K593</f>
        <v>20475.925999999999</v>
      </c>
      <c r="U593" s="14">
        <f>+P593+N593+M593</f>
        <v>16622.423999999999</v>
      </c>
      <c r="V593" s="14">
        <f>+I593-T593</f>
        <v>87884.073999999993</v>
      </c>
      <c r="W593" s="9"/>
      <c r="X593"/>
      <c r="Y593"/>
      <c r="Z593"/>
      <c r="AA593" s="8"/>
      <c r="AB593"/>
      <c r="AC593" s="8"/>
      <c r="AD593" s="8"/>
      <c r="AE593" s="8"/>
      <c r="AF593" s="8"/>
      <c r="AG593"/>
      <c r="AH593" s="8"/>
      <c r="AI593" s="8"/>
    </row>
    <row r="594" spans="1:35" s="6" customFormat="1" ht="12" customHeight="1" x14ac:dyDescent="0.25">
      <c r="A594" s="18">
        <v>571</v>
      </c>
      <c r="B594" s="17" t="s">
        <v>6</v>
      </c>
      <c r="C594" s="16" t="s">
        <v>66</v>
      </c>
      <c r="D594" s="16" t="s">
        <v>2</v>
      </c>
      <c r="E594" s="16" t="s">
        <v>5</v>
      </c>
      <c r="F594" s="16" t="s">
        <v>92</v>
      </c>
      <c r="G594" s="15">
        <v>44927</v>
      </c>
      <c r="H594" s="15" t="s">
        <v>4</v>
      </c>
      <c r="I594" s="14">
        <v>24000</v>
      </c>
      <c r="J594" s="14">
        <v>0</v>
      </c>
      <c r="K594" s="14">
        <v>0</v>
      </c>
      <c r="L594" s="14">
        <f>+I594*2.87%</f>
        <v>688.8</v>
      </c>
      <c r="M594" s="14">
        <f>I594*7.1%</f>
        <v>1703.9999999999998</v>
      </c>
      <c r="N594" s="14">
        <f>I594*1.15%</f>
        <v>276</v>
      </c>
      <c r="O594" s="14">
        <f>+I594*3.04%</f>
        <v>729.6</v>
      </c>
      <c r="P594" s="14">
        <f>I594*7.09%</f>
        <v>1701.6000000000001</v>
      </c>
      <c r="Q594" s="14"/>
      <c r="R594" s="14">
        <f>L594+M594+N594+O594+P594</f>
        <v>5100</v>
      </c>
      <c r="S594" s="14">
        <v>0</v>
      </c>
      <c r="T594" s="14">
        <f>+L594+O594+Q594+S594+J594+K594</f>
        <v>1418.4</v>
      </c>
      <c r="U594" s="14">
        <f>+P594+N594+M594</f>
        <v>3681.6</v>
      </c>
      <c r="V594" s="14">
        <f>+I594-T594</f>
        <v>22581.599999999999</v>
      </c>
      <c r="W594" s="9"/>
      <c r="X594"/>
      <c r="Y594"/>
      <c r="Z594"/>
      <c r="AA594" s="8"/>
      <c r="AB594"/>
      <c r="AC594" s="8"/>
      <c r="AD594"/>
      <c r="AE594"/>
      <c r="AF594"/>
      <c r="AG594"/>
      <c r="AH594" s="8"/>
      <c r="AI594" s="8"/>
    </row>
    <row r="595" spans="1:35" s="6" customFormat="1" ht="12" customHeight="1" x14ac:dyDescent="0.25">
      <c r="A595" s="18">
        <v>572</v>
      </c>
      <c r="B595" s="17" t="s">
        <v>6</v>
      </c>
      <c r="C595" s="16" t="s">
        <v>65</v>
      </c>
      <c r="D595" s="16" t="s">
        <v>2</v>
      </c>
      <c r="E595" s="16" t="s">
        <v>5</v>
      </c>
      <c r="F595" s="16" t="s">
        <v>92</v>
      </c>
      <c r="G595" s="15">
        <v>44927</v>
      </c>
      <c r="H595" s="15" t="s">
        <v>4</v>
      </c>
      <c r="I595" s="14">
        <v>44080</v>
      </c>
      <c r="J595" s="14">
        <v>1018.48</v>
      </c>
      <c r="K595" s="14">
        <v>0</v>
      </c>
      <c r="L595" s="14">
        <f>+I595*2.87%</f>
        <v>1265.096</v>
      </c>
      <c r="M595" s="14">
        <f>I595*7.1%</f>
        <v>3129.68</v>
      </c>
      <c r="N595" s="14">
        <f>I595*1.15%</f>
        <v>506.92</v>
      </c>
      <c r="O595" s="14">
        <f>+I595*3.04%</f>
        <v>1340.0319999999999</v>
      </c>
      <c r="P595" s="14">
        <f>I595*7.09%</f>
        <v>3125.2720000000004</v>
      </c>
      <c r="Q595" s="14"/>
      <c r="R595" s="14">
        <f>L595+M595+N595+O595+P595</f>
        <v>9367</v>
      </c>
      <c r="S595" s="14">
        <v>0</v>
      </c>
      <c r="T595" s="14">
        <f>+L595+O595+Q595+S595+J595+K595</f>
        <v>3623.6079999999997</v>
      </c>
      <c r="U595" s="14">
        <f>+P595+N595+M595</f>
        <v>6761.8720000000003</v>
      </c>
      <c r="V595" s="14">
        <f>+I595-T595</f>
        <v>40456.392</v>
      </c>
      <c r="W595" s="9"/>
      <c r="X595"/>
      <c r="Y595"/>
      <c r="Z595"/>
      <c r="AA595" s="8"/>
      <c r="AB595"/>
      <c r="AC595" s="8"/>
      <c r="AD595" s="8"/>
      <c r="AE595" s="8"/>
      <c r="AF595" s="8"/>
      <c r="AG595"/>
      <c r="AH595" s="8"/>
      <c r="AI595" s="8"/>
    </row>
    <row r="596" spans="1:35" s="6" customFormat="1" ht="12" customHeight="1" x14ac:dyDescent="0.25">
      <c r="A596" s="18">
        <v>573</v>
      </c>
      <c r="B596" s="17" t="s">
        <v>6</v>
      </c>
      <c r="C596" s="16" t="s">
        <v>64</v>
      </c>
      <c r="D596" s="16" t="s">
        <v>2</v>
      </c>
      <c r="E596" s="16" t="s">
        <v>5</v>
      </c>
      <c r="F596" s="16" t="s">
        <v>92</v>
      </c>
      <c r="G596" s="15">
        <v>44927</v>
      </c>
      <c r="H596" s="15" t="s">
        <v>4</v>
      </c>
      <c r="I596" s="14">
        <v>71920</v>
      </c>
      <c r="J596" s="14">
        <v>0</v>
      </c>
      <c r="K596" s="14">
        <v>0</v>
      </c>
      <c r="L596" s="14">
        <f>+I596*2.87%</f>
        <v>2064.1039999999998</v>
      </c>
      <c r="M596" s="14">
        <f>I596*7.1%</f>
        <v>5106.32</v>
      </c>
      <c r="N596" s="14">
        <f>I596*1.15%</f>
        <v>827.08</v>
      </c>
      <c r="O596" s="14">
        <f>+I596*3.04%</f>
        <v>2186.3679999999999</v>
      </c>
      <c r="P596" s="14">
        <f>I596*7.09%</f>
        <v>5099.1280000000006</v>
      </c>
      <c r="Q596" s="14"/>
      <c r="R596" s="14">
        <f>L596+M596+N596+O596+P596</f>
        <v>15283</v>
      </c>
      <c r="S596" s="14">
        <v>0</v>
      </c>
      <c r="T596" s="14">
        <f>+L596+O596+Q596+S596+J596+K596</f>
        <v>4250.4719999999998</v>
      </c>
      <c r="U596" s="14">
        <f>+P596+N596+M596</f>
        <v>11032.528</v>
      </c>
      <c r="V596" s="14">
        <f>+I596-T596</f>
        <v>67669.528000000006</v>
      </c>
      <c r="W596" s="9"/>
      <c r="X596"/>
      <c r="Y596"/>
      <c r="Z596"/>
      <c r="AA596" s="8"/>
      <c r="AB596"/>
      <c r="AC596" s="8"/>
      <c r="AD596" s="8"/>
      <c r="AE596"/>
      <c r="AF596" s="8"/>
      <c r="AG596"/>
      <c r="AH596" s="8"/>
      <c r="AI596" s="8"/>
    </row>
    <row r="597" spans="1:35" s="6" customFormat="1" ht="12" customHeight="1" x14ac:dyDescent="0.25">
      <c r="A597" s="18">
        <v>574</v>
      </c>
      <c r="B597" s="17" t="s">
        <v>6</v>
      </c>
      <c r="C597" s="16" t="s">
        <v>63</v>
      </c>
      <c r="D597" s="16" t="s">
        <v>2</v>
      </c>
      <c r="E597" s="16" t="s">
        <v>5</v>
      </c>
      <c r="F597" s="16" t="s">
        <v>87</v>
      </c>
      <c r="G597" s="15">
        <v>44927</v>
      </c>
      <c r="H597" s="15" t="s">
        <v>4</v>
      </c>
      <c r="I597" s="14">
        <v>18560</v>
      </c>
      <c r="J597" s="14">
        <v>0</v>
      </c>
      <c r="K597" s="14">
        <v>0</v>
      </c>
      <c r="L597" s="14">
        <f>+I597*2.87%</f>
        <v>532.67200000000003</v>
      </c>
      <c r="M597" s="14">
        <f>I597*7.1%</f>
        <v>1317.76</v>
      </c>
      <c r="N597" s="14">
        <f>I597*1.15%</f>
        <v>213.44</v>
      </c>
      <c r="O597" s="14">
        <f>+I597*3.04%</f>
        <v>564.22400000000005</v>
      </c>
      <c r="P597" s="14">
        <f>I597*7.09%</f>
        <v>1315.904</v>
      </c>
      <c r="Q597" s="14"/>
      <c r="R597" s="14">
        <f>L597+M597+N597+O597+P597</f>
        <v>3944</v>
      </c>
      <c r="S597" s="14">
        <v>0</v>
      </c>
      <c r="T597" s="14">
        <f>+L597+O597+Q597+S597+J597+K597</f>
        <v>1096.8960000000002</v>
      </c>
      <c r="U597" s="14">
        <f>+P597+N597+M597</f>
        <v>2847.1040000000003</v>
      </c>
      <c r="V597" s="14">
        <f>+I597-T597</f>
        <v>17463.103999999999</v>
      </c>
      <c r="W597" s="9"/>
      <c r="X597"/>
      <c r="Y597"/>
      <c r="Z597"/>
      <c r="AA597" s="8"/>
      <c r="AB597"/>
      <c r="AC597" s="8"/>
      <c r="AD597"/>
      <c r="AE597"/>
      <c r="AF597"/>
      <c r="AG597"/>
      <c r="AH597" s="8"/>
      <c r="AI597" s="8"/>
    </row>
    <row r="598" spans="1:35" s="6" customFormat="1" ht="12" customHeight="1" x14ac:dyDescent="0.25">
      <c r="A598" s="18">
        <v>575</v>
      </c>
      <c r="B598" s="17" t="s">
        <v>6</v>
      </c>
      <c r="C598" s="16" t="s">
        <v>62</v>
      </c>
      <c r="D598" s="16" t="s">
        <v>2</v>
      </c>
      <c r="E598" s="16" t="s">
        <v>5</v>
      </c>
      <c r="F598" s="16" t="s">
        <v>87</v>
      </c>
      <c r="G598" s="15">
        <v>44927</v>
      </c>
      <c r="H598" s="15" t="s">
        <v>4</v>
      </c>
      <c r="I598" s="14">
        <v>4640</v>
      </c>
      <c r="J598" s="14">
        <v>0</v>
      </c>
      <c r="K598" s="14">
        <v>0</v>
      </c>
      <c r="L598" s="14">
        <f>+I598*2.87%</f>
        <v>133.16800000000001</v>
      </c>
      <c r="M598" s="14">
        <f>I598*7.1%</f>
        <v>329.44</v>
      </c>
      <c r="N598" s="14">
        <f>I598*1.15%</f>
        <v>53.36</v>
      </c>
      <c r="O598" s="14">
        <f>+I598*3.04%</f>
        <v>141.05600000000001</v>
      </c>
      <c r="P598" s="14">
        <f>I598*7.09%</f>
        <v>328.976</v>
      </c>
      <c r="Q598" s="14"/>
      <c r="R598" s="14">
        <f>L598+M598+N598+O598+P598</f>
        <v>986</v>
      </c>
      <c r="S598" s="14">
        <v>0</v>
      </c>
      <c r="T598" s="14">
        <f>+L598+O598+Q598+S598+J598+K598</f>
        <v>274.22400000000005</v>
      </c>
      <c r="U598" s="14">
        <f>+P598+N598+M598</f>
        <v>711.77600000000007</v>
      </c>
      <c r="V598" s="14">
        <f>+I598-T598</f>
        <v>4365.7759999999998</v>
      </c>
      <c r="W598" s="9"/>
      <c r="X598"/>
      <c r="Y598"/>
      <c r="Z598"/>
      <c r="AA598" s="8"/>
      <c r="AB598"/>
      <c r="AC598" s="8"/>
      <c r="AD598"/>
      <c r="AE598"/>
      <c r="AF598"/>
      <c r="AG598"/>
      <c r="AH598"/>
      <c r="AI598" s="8"/>
    </row>
    <row r="599" spans="1:35" s="6" customFormat="1" ht="12" customHeight="1" x14ac:dyDescent="0.25">
      <c r="A599" s="18">
        <v>576</v>
      </c>
      <c r="B599" s="17" t="s">
        <v>6</v>
      </c>
      <c r="C599" s="16" t="s">
        <v>61</v>
      </c>
      <c r="D599" s="16" t="s">
        <v>2</v>
      </c>
      <c r="E599" s="16" t="s">
        <v>5</v>
      </c>
      <c r="F599" s="16" t="s">
        <v>92</v>
      </c>
      <c r="G599" s="15">
        <v>44927</v>
      </c>
      <c r="H599" s="15" t="s">
        <v>4</v>
      </c>
      <c r="I599" s="14">
        <v>100800</v>
      </c>
      <c r="J599" s="14">
        <v>12293.55</v>
      </c>
      <c r="K599" s="14">
        <v>0</v>
      </c>
      <c r="L599" s="14">
        <f>+I599*2.87%</f>
        <v>2892.96</v>
      </c>
      <c r="M599" s="14">
        <f>I599*7.1%</f>
        <v>7156.7999999999993</v>
      </c>
      <c r="N599" s="14">
        <f>I599*1.15%</f>
        <v>1159.2</v>
      </c>
      <c r="O599" s="14">
        <f>+I599*3.04%</f>
        <v>3064.32</v>
      </c>
      <c r="P599" s="14">
        <f>I599*7.09%</f>
        <v>7146.72</v>
      </c>
      <c r="Q599" s="14"/>
      <c r="R599" s="14">
        <f>L599+M599+N599+O599+P599</f>
        <v>21420</v>
      </c>
      <c r="S599" s="14">
        <v>0</v>
      </c>
      <c r="T599" s="14">
        <f>+L599+O599+Q599+S599+J599+K599</f>
        <v>18250.830000000002</v>
      </c>
      <c r="U599" s="14">
        <f>+P599+N599+M599</f>
        <v>15462.72</v>
      </c>
      <c r="V599" s="14">
        <f>+I599-T599</f>
        <v>82549.17</v>
      </c>
      <c r="W599" s="9"/>
      <c r="X599"/>
      <c r="Y599"/>
      <c r="Z599"/>
      <c r="AA599" s="8"/>
      <c r="AB599"/>
      <c r="AC599" s="8"/>
      <c r="AD599" s="8"/>
      <c r="AE599" s="8"/>
      <c r="AF599" s="8"/>
      <c r="AG599"/>
      <c r="AH599" s="8"/>
      <c r="AI599" s="8"/>
    </row>
    <row r="600" spans="1:35" s="6" customFormat="1" ht="12" customHeight="1" x14ac:dyDescent="0.25">
      <c r="A600" s="18">
        <v>577</v>
      </c>
      <c r="B600" s="17" t="s">
        <v>6</v>
      </c>
      <c r="C600" s="16" t="s">
        <v>60</v>
      </c>
      <c r="D600" s="16" t="s">
        <v>2</v>
      </c>
      <c r="E600" s="16" t="s">
        <v>5</v>
      </c>
      <c r="F600" s="16" t="s">
        <v>92</v>
      </c>
      <c r="G600" s="15">
        <v>44927</v>
      </c>
      <c r="H600" s="15" t="s">
        <v>4</v>
      </c>
      <c r="I600" s="14">
        <v>37120</v>
      </c>
      <c r="J600" s="14">
        <v>0</v>
      </c>
      <c r="K600" s="14">
        <v>0</v>
      </c>
      <c r="L600" s="14">
        <f>+I600*2.87%</f>
        <v>1065.3440000000001</v>
      </c>
      <c r="M600" s="14">
        <f>I600*7.1%</f>
        <v>2635.52</v>
      </c>
      <c r="N600" s="14">
        <f>I600*1.15%</f>
        <v>426.88</v>
      </c>
      <c r="O600" s="14">
        <f>+I600*3.04%</f>
        <v>1128.4480000000001</v>
      </c>
      <c r="P600" s="14">
        <f>I600*7.09%</f>
        <v>2631.808</v>
      </c>
      <c r="Q600" s="14">
        <v>1512.45</v>
      </c>
      <c r="R600" s="14">
        <f>L600+M600+N600+O600+P600</f>
        <v>7888</v>
      </c>
      <c r="S600" s="14">
        <v>0</v>
      </c>
      <c r="T600" s="14">
        <f>+L600+O600+Q600+S600+J600+K600</f>
        <v>3706.2420000000002</v>
      </c>
      <c r="U600" s="14">
        <f>+P600+N600+M600</f>
        <v>5694.2080000000005</v>
      </c>
      <c r="V600" s="14">
        <f>+I600-T600</f>
        <v>33413.758000000002</v>
      </c>
      <c r="W600" s="9"/>
      <c r="X600"/>
      <c r="Y600"/>
      <c r="Z600"/>
      <c r="AA600" s="8"/>
      <c r="AB600"/>
      <c r="AC600" s="8"/>
      <c r="AD600" s="8"/>
      <c r="AE600"/>
      <c r="AF600" s="8"/>
      <c r="AG600" s="8"/>
      <c r="AH600" s="8"/>
      <c r="AI600" s="8"/>
    </row>
    <row r="601" spans="1:35" s="6" customFormat="1" ht="12" customHeight="1" x14ac:dyDescent="0.25">
      <c r="A601" s="18">
        <v>578</v>
      </c>
      <c r="B601" s="17" t="s">
        <v>6</v>
      </c>
      <c r="C601" s="16" t="s">
        <v>59</v>
      </c>
      <c r="D601" s="16" t="s">
        <v>2</v>
      </c>
      <c r="E601" s="16" t="s">
        <v>5</v>
      </c>
      <c r="F601" s="16" t="s">
        <v>92</v>
      </c>
      <c r="G601" s="15">
        <v>44927</v>
      </c>
      <c r="H601" s="15" t="s">
        <v>4</v>
      </c>
      <c r="I601" s="14">
        <v>102080</v>
      </c>
      <c r="J601" s="14">
        <v>12594.64</v>
      </c>
      <c r="K601" s="14">
        <v>0</v>
      </c>
      <c r="L601" s="14">
        <f>+I601*2.87%</f>
        <v>2929.6959999999999</v>
      </c>
      <c r="M601" s="14">
        <f>I601*7.1%</f>
        <v>7247.6799999999994</v>
      </c>
      <c r="N601" s="14">
        <f>I601*1.15%</f>
        <v>1173.92</v>
      </c>
      <c r="O601" s="14">
        <f>+I601*3.04%</f>
        <v>3103.232</v>
      </c>
      <c r="P601" s="14">
        <f>I601*7.09%</f>
        <v>7237.4720000000007</v>
      </c>
      <c r="Q601" s="14"/>
      <c r="R601" s="14">
        <f>L601+M601+N601+O601+P601</f>
        <v>21692</v>
      </c>
      <c r="S601" s="14">
        <v>0</v>
      </c>
      <c r="T601" s="14">
        <f>+L601+O601+Q601+S601+J601+K601</f>
        <v>18627.567999999999</v>
      </c>
      <c r="U601" s="14">
        <f>+P601+N601+M601</f>
        <v>15659.072</v>
      </c>
      <c r="V601" s="14">
        <f>+I601-T601</f>
        <v>83452.432000000001</v>
      </c>
      <c r="W601" s="9"/>
      <c r="X601"/>
      <c r="Y601"/>
      <c r="Z601"/>
      <c r="AA601" s="8"/>
      <c r="AB601"/>
      <c r="AC601" s="8"/>
      <c r="AD601" s="8"/>
      <c r="AE601" s="8"/>
      <c r="AF601" s="8"/>
      <c r="AG601"/>
      <c r="AH601" s="8"/>
      <c r="AI601" s="8"/>
    </row>
    <row r="602" spans="1:35" s="6" customFormat="1" ht="12" customHeight="1" x14ac:dyDescent="0.25">
      <c r="A602" s="18">
        <v>579</v>
      </c>
      <c r="B602" s="17" t="s">
        <v>6</v>
      </c>
      <c r="C602" s="16" t="s">
        <v>58</v>
      </c>
      <c r="D602" s="16" t="s">
        <v>2</v>
      </c>
      <c r="E602" s="16" t="s">
        <v>5</v>
      </c>
      <c r="F602" s="16" t="s">
        <v>92</v>
      </c>
      <c r="G602" s="15">
        <v>44927</v>
      </c>
      <c r="H602" s="15" t="s">
        <v>4</v>
      </c>
      <c r="I602" s="14">
        <v>74240</v>
      </c>
      <c r="J602" s="14">
        <v>0</v>
      </c>
      <c r="K602" s="14">
        <v>0</v>
      </c>
      <c r="L602" s="14">
        <f>+I602*2.87%</f>
        <v>2130.6880000000001</v>
      </c>
      <c r="M602" s="14">
        <f>I602*7.1%</f>
        <v>5271.04</v>
      </c>
      <c r="N602" s="14">
        <f>I602*1.15%</f>
        <v>853.76</v>
      </c>
      <c r="O602" s="14">
        <f>+I602*3.04%</f>
        <v>2256.8960000000002</v>
      </c>
      <c r="P602" s="14">
        <f>I602*7.09%</f>
        <v>5263.616</v>
      </c>
      <c r="Q602" s="14"/>
      <c r="R602" s="14">
        <f>L602+M602+N602+O602+P602</f>
        <v>15776</v>
      </c>
      <c r="S602" s="14">
        <v>34019.589999999997</v>
      </c>
      <c r="T602" s="14">
        <f>+L602+O602+Q602+S602+J602+K602</f>
        <v>38407.173999999999</v>
      </c>
      <c r="U602" s="14">
        <f>+P602+N602+M602</f>
        <v>11388.416000000001</v>
      </c>
      <c r="V602" s="14">
        <f>+I602-T602</f>
        <v>35832.826000000001</v>
      </c>
      <c r="W602" s="9"/>
      <c r="X602"/>
      <c r="Y602"/>
      <c r="Z602"/>
      <c r="AA602" s="8"/>
      <c r="AB602"/>
      <c r="AC602" s="8"/>
      <c r="AD602" s="8"/>
      <c r="AE602"/>
      <c r="AF602" s="8"/>
      <c r="AG602" s="8"/>
      <c r="AH602" s="8"/>
      <c r="AI602" s="8"/>
    </row>
    <row r="603" spans="1:35" s="6" customFormat="1" ht="12" customHeight="1" x14ac:dyDescent="0.25">
      <c r="A603" s="18">
        <v>580</v>
      </c>
      <c r="B603" s="17" t="s">
        <v>6</v>
      </c>
      <c r="C603" s="16" t="s">
        <v>57</v>
      </c>
      <c r="D603" s="16" t="s">
        <v>2</v>
      </c>
      <c r="E603" s="16" t="s">
        <v>5</v>
      </c>
      <c r="F603" s="16" t="s">
        <v>92</v>
      </c>
      <c r="G603" s="15">
        <v>44927</v>
      </c>
      <c r="H603" s="15" t="s">
        <v>4</v>
      </c>
      <c r="I603" s="14">
        <v>43200</v>
      </c>
      <c r="J603" s="14">
        <v>894.28</v>
      </c>
      <c r="K603" s="14">
        <v>0</v>
      </c>
      <c r="L603" s="14">
        <f>+I603*2.87%</f>
        <v>1239.8399999999999</v>
      </c>
      <c r="M603" s="14">
        <f>I603*7.1%</f>
        <v>3067.2</v>
      </c>
      <c r="N603" s="14">
        <f>I603*1.15%</f>
        <v>496.8</v>
      </c>
      <c r="O603" s="14">
        <f>+I603*3.04%</f>
        <v>1313.28</v>
      </c>
      <c r="P603" s="14">
        <f>I603*7.09%</f>
        <v>3062.88</v>
      </c>
      <c r="Q603" s="14"/>
      <c r="R603" s="14">
        <f>L603+M603+N603+O603+P603</f>
        <v>9180</v>
      </c>
      <c r="S603" s="14">
        <v>0</v>
      </c>
      <c r="T603" s="14">
        <f>+L603+O603+Q603+S603+J603+K603</f>
        <v>3447.3999999999996</v>
      </c>
      <c r="U603" s="14">
        <f>+P603+N603+M603</f>
        <v>6626.88</v>
      </c>
      <c r="V603" s="14">
        <f>+I603-T603</f>
        <v>39752.6</v>
      </c>
      <c r="W603" s="9"/>
      <c r="X603"/>
      <c r="Y603"/>
      <c r="Z603"/>
      <c r="AA603" s="8"/>
      <c r="AB603"/>
      <c r="AC603" s="8"/>
      <c r="AD603" s="8"/>
      <c r="AE603"/>
      <c r="AF603" s="8"/>
      <c r="AG603"/>
      <c r="AH603" s="8"/>
      <c r="AI603" s="8"/>
    </row>
    <row r="604" spans="1:35" s="6" customFormat="1" ht="12" customHeight="1" x14ac:dyDescent="0.25">
      <c r="A604" s="18">
        <v>581</v>
      </c>
      <c r="B604" s="17" t="s">
        <v>6</v>
      </c>
      <c r="C604" s="16" t="s">
        <v>56</v>
      </c>
      <c r="D604" s="16" t="s">
        <v>2</v>
      </c>
      <c r="E604" s="16" t="s">
        <v>5</v>
      </c>
      <c r="F604" s="16" t="s">
        <v>92</v>
      </c>
      <c r="G604" s="15">
        <v>44927</v>
      </c>
      <c r="H604" s="15" t="s">
        <v>4</v>
      </c>
      <c r="I604" s="14">
        <v>62640</v>
      </c>
      <c r="J604" s="14">
        <v>0</v>
      </c>
      <c r="K604" s="14">
        <v>0</v>
      </c>
      <c r="L604" s="14">
        <f>+I604*2.87%</f>
        <v>1797.768</v>
      </c>
      <c r="M604" s="14">
        <f>I604*7.1%</f>
        <v>4447.4399999999996</v>
      </c>
      <c r="N604" s="14">
        <f>I604*1.15%</f>
        <v>720.36</v>
      </c>
      <c r="O604" s="14">
        <f>+I604*3.04%</f>
        <v>1904.2560000000001</v>
      </c>
      <c r="P604" s="14">
        <f>I604*7.09%</f>
        <v>4441.1760000000004</v>
      </c>
      <c r="Q604" s="14"/>
      <c r="R604" s="14">
        <f>L604+M604+N604+O604+P604</f>
        <v>13311</v>
      </c>
      <c r="S604" s="14">
        <v>43871.83</v>
      </c>
      <c r="T604" s="14">
        <f>+L604+O604+Q604+S604+J604+K604</f>
        <v>47573.853999999999</v>
      </c>
      <c r="U604" s="14">
        <f>+P604+N604+M604</f>
        <v>9608.9759999999987</v>
      </c>
      <c r="V604" s="14">
        <f>+I604-T604</f>
        <v>15066.146000000001</v>
      </c>
      <c r="W604" s="9"/>
      <c r="X604"/>
      <c r="Y604"/>
      <c r="Z604"/>
      <c r="AA604" s="8"/>
      <c r="AB604"/>
      <c r="AC604" s="8"/>
      <c r="AD604" s="8"/>
      <c r="AE604"/>
      <c r="AF604" s="8"/>
      <c r="AG604" s="8"/>
      <c r="AH604" s="8"/>
      <c r="AI604" s="8"/>
    </row>
    <row r="605" spans="1:35" s="6" customFormat="1" ht="12" customHeight="1" x14ac:dyDescent="0.25">
      <c r="A605" s="18">
        <v>582</v>
      </c>
      <c r="B605" s="17" t="s">
        <v>6</v>
      </c>
      <c r="C605" s="16" t="s">
        <v>55</v>
      </c>
      <c r="D605" s="16" t="s">
        <v>2</v>
      </c>
      <c r="E605" s="16" t="s">
        <v>5</v>
      </c>
      <c r="F605" s="16" t="s">
        <v>87</v>
      </c>
      <c r="G605" s="15">
        <v>44927</v>
      </c>
      <c r="H605" s="15" t="s">
        <v>4</v>
      </c>
      <c r="I605" s="14">
        <v>97440</v>
      </c>
      <c r="J605" s="14">
        <v>11503.19</v>
      </c>
      <c r="K605" s="14">
        <v>0</v>
      </c>
      <c r="L605" s="14">
        <f>+I605*2.87%</f>
        <v>2796.5279999999998</v>
      </c>
      <c r="M605" s="14">
        <f>I605*7.1%</f>
        <v>6918.24</v>
      </c>
      <c r="N605" s="14">
        <f>I605*1.15%</f>
        <v>1120.56</v>
      </c>
      <c r="O605" s="14">
        <f>+I605*3.04%</f>
        <v>2962.1759999999999</v>
      </c>
      <c r="P605" s="14">
        <f>I605*7.09%</f>
        <v>6908.4960000000001</v>
      </c>
      <c r="Q605" s="14"/>
      <c r="R605" s="14">
        <f>L605+M605+N605+O605+P605</f>
        <v>20706</v>
      </c>
      <c r="S605" s="14">
        <v>0</v>
      </c>
      <c r="T605" s="14">
        <f>+L605+O605+Q605+S605+J605+K605</f>
        <v>17261.894</v>
      </c>
      <c r="U605" s="14">
        <f>+P605+N605+M605</f>
        <v>14947.296</v>
      </c>
      <c r="V605" s="14">
        <f>+I605-T605</f>
        <v>80178.106</v>
      </c>
      <c r="W605" s="9"/>
      <c r="X605"/>
      <c r="Y605"/>
      <c r="Z605"/>
      <c r="AA605" s="8"/>
      <c r="AB605"/>
      <c r="AC605" s="8"/>
      <c r="AD605" s="8"/>
      <c r="AE605" s="8"/>
      <c r="AF605" s="8"/>
      <c r="AG605"/>
      <c r="AH605" s="8"/>
      <c r="AI605" s="8"/>
    </row>
    <row r="606" spans="1:35" s="6" customFormat="1" ht="12" customHeight="1" x14ac:dyDescent="0.25">
      <c r="A606" s="18">
        <v>583</v>
      </c>
      <c r="B606" s="17" t="s">
        <v>6</v>
      </c>
      <c r="C606" s="16" t="s">
        <v>54</v>
      </c>
      <c r="D606" s="16" t="s">
        <v>2</v>
      </c>
      <c r="E606" s="16" t="s">
        <v>5</v>
      </c>
      <c r="F606" s="16" t="s">
        <v>92</v>
      </c>
      <c r="G606" s="15">
        <v>44927</v>
      </c>
      <c r="H606" s="15" t="s">
        <v>4</v>
      </c>
      <c r="I606" s="14">
        <v>24000</v>
      </c>
      <c r="J606" s="14">
        <v>0</v>
      </c>
      <c r="K606" s="14">
        <v>0</v>
      </c>
      <c r="L606" s="14">
        <f>+I606*2.87%</f>
        <v>688.8</v>
      </c>
      <c r="M606" s="14">
        <f>I606*7.1%</f>
        <v>1703.9999999999998</v>
      </c>
      <c r="N606" s="14">
        <f>I606*1.15%</f>
        <v>276</v>
      </c>
      <c r="O606" s="14">
        <f>+I606*3.04%</f>
        <v>729.6</v>
      </c>
      <c r="P606" s="14">
        <f>I606*7.09%</f>
        <v>1701.6000000000001</v>
      </c>
      <c r="Q606" s="14"/>
      <c r="R606" s="14">
        <f>L606+M606+N606+O606+P606</f>
        <v>5100</v>
      </c>
      <c r="S606" s="14">
        <v>0</v>
      </c>
      <c r="T606" s="14">
        <f>+L606+O606+Q606+S606+J606+K606</f>
        <v>1418.4</v>
      </c>
      <c r="U606" s="14">
        <f>+P606+N606+M606</f>
        <v>3681.6</v>
      </c>
      <c r="V606" s="14">
        <f>+I606-T606</f>
        <v>22581.599999999999</v>
      </c>
      <c r="W606" s="9"/>
      <c r="X606"/>
      <c r="Y606"/>
      <c r="Z606"/>
      <c r="AA606" s="8"/>
      <c r="AB606"/>
      <c r="AC606" s="8"/>
      <c r="AD606"/>
      <c r="AE606"/>
      <c r="AF606"/>
      <c r="AG606"/>
      <c r="AH606" s="8"/>
      <c r="AI606" s="8"/>
    </row>
    <row r="607" spans="1:35" s="6" customFormat="1" ht="12" customHeight="1" x14ac:dyDescent="0.25">
      <c r="A607" s="18">
        <v>584</v>
      </c>
      <c r="B607" s="17" t="s">
        <v>6</v>
      </c>
      <c r="C607" s="16" t="s">
        <v>53</v>
      </c>
      <c r="D607" s="16" t="s">
        <v>2</v>
      </c>
      <c r="E607" s="16" t="s">
        <v>5</v>
      </c>
      <c r="F607" s="16" t="s">
        <v>92</v>
      </c>
      <c r="G607" s="15">
        <v>44927</v>
      </c>
      <c r="H607" s="15" t="s">
        <v>4</v>
      </c>
      <c r="I607" s="14">
        <v>43200</v>
      </c>
      <c r="J607" s="14">
        <v>894.28</v>
      </c>
      <c r="K607" s="14">
        <v>0</v>
      </c>
      <c r="L607" s="14">
        <f>+I607*2.87%</f>
        <v>1239.8399999999999</v>
      </c>
      <c r="M607" s="14">
        <f>I607*7.1%</f>
        <v>3067.2</v>
      </c>
      <c r="N607" s="14">
        <f>I607*1.15%</f>
        <v>496.8</v>
      </c>
      <c r="O607" s="14">
        <f>+I607*3.04%</f>
        <v>1313.28</v>
      </c>
      <c r="P607" s="14">
        <f>I607*7.09%</f>
        <v>3062.88</v>
      </c>
      <c r="Q607" s="14"/>
      <c r="R607" s="14">
        <f>L607+M607+N607+O607+P607</f>
        <v>9180</v>
      </c>
      <c r="S607" s="14">
        <v>0</v>
      </c>
      <c r="T607" s="14">
        <f>+L607+O607+Q607+S607+J607+K607</f>
        <v>3447.3999999999996</v>
      </c>
      <c r="U607" s="14">
        <f>+P607+N607+M607</f>
        <v>6626.88</v>
      </c>
      <c r="V607" s="14">
        <f>+I607-T607</f>
        <v>39752.6</v>
      </c>
      <c r="W607" s="9"/>
      <c r="X607"/>
      <c r="Y607"/>
      <c r="Z607"/>
      <c r="AA607" s="8"/>
      <c r="AB607"/>
      <c r="AC607" s="8"/>
      <c r="AD607" s="8"/>
      <c r="AE607"/>
      <c r="AF607" s="8"/>
      <c r="AG607"/>
      <c r="AH607" s="8"/>
      <c r="AI607" s="8"/>
    </row>
    <row r="608" spans="1:35" s="6" customFormat="1" ht="12" customHeight="1" x14ac:dyDescent="0.25">
      <c r="A608" s="18">
        <v>585</v>
      </c>
      <c r="B608" s="17" t="s">
        <v>6</v>
      </c>
      <c r="C608" s="16" t="s">
        <v>52</v>
      </c>
      <c r="D608" s="16" t="s">
        <v>2</v>
      </c>
      <c r="E608" s="16" t="s">
        <v>5</v>
      </c>
      <c r="F608" s="16" t="s">
        <v>87</v>
      </c>
      <c r="G608" s="15">
        <v>44927</v>
      </c>
      <c r="H608" s="15" t="s">
        <v>4</v>
      </c>
      <c r="I608" s="14">
        <v>71920</v>
      </c>
      <c r="J608" s="14">
        <v>5427.29</v>
      </c>
      <c r="K608" s="14">
        <v>0</v>
      </c>
      <c r="L608" s="14">
        <f>+I608*2.87%</f>
        <v>2064.1039999999998</v>
      </c>
      <c r="M608" s="14">
        <f>I608*7.1%</f>
        <v>5106.32</v>
      </c>
      <c r="N608" s="14">
        <f>I608*1.15%</f>
        <v>827.08</v>
      </c>
      <c r="O608" s="14">
        <f>+I608*3.04%</f>
        <v>2186.3679999999999</v>
      </c>
      <c r="P608" s="14">
        <f>I608*7.09%</f>
        <v>5099.1280000000006</v>
      </c>
      <c r="Q608" s="14">
        <v>1512.45</v>
      </c>
      <c r="R608" s="14">
        <f>L608+M608+N608+O608+P608</f>
        <v>15283</v>
      </c>
      <c r="S608" s="14">
        <v>0</v>
      </c>
      <c r="T608" s="14">
        <f>+L608+O608+Q608+S608+J608+K608</f>
        <v>11190.212</v>
      </c>
      <c r="U608" s="14">
        <f>+P608+N608+M608</f>
        <v>11032.528</v>
      </c>
      <c r="V608" s="14">
        <f>+I608-T608</f>
        <v>60729.788</v>
      </c>
      <c r="W608" s="9"/>
      <c r="X608"/>
      <c r="Y608"/>
      <c r="Z608"/>
      <c r="AA608" s="8"/>
      <c r="AB608"/>
      <c r="AC608" s="8"/>
      <c r="AD608" s="8"/>
      <c r="AE608" s="8"/>
      <c r="AF608" s="8"/>
      <c r="AG608" s="8"/>
      <c r="AH608" s="8"/>
      <c r="AI608" s="8"/>
    </row>
    <row r="609" spans="1:35" s="6" customFormat="1" ht="12" customHeight="1" x14ac:dyDescent="0.25">
      <c r="A609" s="18">
        <v>586</v>
      </c>
      <c r="B609" s="17" t="s">
        <v>6</v>
      </c>
      <c r="C609" s="16" t="s">
        <v>51</v>
      </c>
      <c r="D609" s="16" t="s">
        <v>2</v>
      </c>
      <c r="E609" s="16" t="s">
        <v>5</v>
      </c>
      <c r="F609" s="16" t="s">
        <v>87</v>
      </c>
      <c r="G609" s="15">
        <v>44927</v>
      </c>
      <c r="H609" s="15" t="s">
        <v>4</v>
      </c>
      <c r="I609" s="14">
        <v>51040</v>
      </c>
      <c r="J609" s="14">
        <v>2000.78</v>
      </c>
      <c r="K609" s="14">
        <v>0</v>
      </c>
      <c r="L609" s="14">
        <f>+I609*2.87%</f>
        <v>1464.848</v>
      </c>
      <c r="M609" s="14">
        <f>I609*7.1%</f>
        <v>3623.8399999999997</v>
      </c>
      <c r="N609" s="14">
        <f>I609*1.15%</f>
        <v>586.96</v>
      </c>
      <c r="O609" s="14">
        <f>+I609*3.04%</f>
        <v>1551.616</v>
      </c>
      <c r="P609" s="14">
        <f>I609*7.09%</f>
        <v>3618.7360000000003</v>
      </c>
      <c r="Q609" s="14"/>
      <c r="R609" s="14">
        <f>L609+M609+N609+O609+P609</f>
        <v>10846</v>
      </c>
      <c r="S609" s="14">
        <v>0</v>
      </c>
      <c r="T609" s="14">
        <f>+L609+O609+Q609+S609+J609+K609</f>
        <v>5017.2439999999997</v>
      </c>
      <c r="U609" s="14">
        <f>+P609+N609+M609</f>
        <v>7829.5360000000001</v>
      </c>
      <c r="V609" s="14">
        <f>+I609-T609</f>
        <v>46022.756000000001</v>
      </c>
      <c r="W609" s="9"/>
      <c r="X609"/>
      <c r="Y609"/>
      <c r="Z609"/>
      <c r="AA609" s="8"/>
      <c r="AB609"/>
      <c r="AC609" s="8"/>
      <c r="AD609" s="8"/>
      <c r="AE609" s="8"/>
      <c r="AF609" s="8"/>
      <c r="AG609"/>
      <c r="AH609" s="8"/>
      <c r="AI609" s="8"/>
    </row>
    <row r="610" spans="1:35" s="6" customFormat="1" ht="12" customHeight="1" x14ac:dyDescent="0.25">
      <c r="A610" s="18">
        <v>587</v>
      </c>
      <c r="B610" s="17" t="s">
        <v>6</v>
      </c>
      <c r="C610" s="16" t="s">
        <v>50</v>
      </c>
      <c r="D610" s="16" t="s">
        <v>2</v>
      </c>
      <c r="E610" s="16" t="s">
        <v>5</v>
      </c>
      <c r="F610" s="16" t="s">
        <v>87</v>
      </c>
      <c r="G610" s="15">
        <v>44927</v>
      </c>
      <c r="H610" s="15" t="s">
        <v>4</v>
      </c>
      <c r="I610" s="14">
        <v>30160</v>
      </c>
      <c r="J610" s="14">
        <v>0</v>
      </c>
      <c r="K610" s="14">
        <v>0</v>
      </c>
      <c r="L610" s="14">
        <f>+I610*2.87%</f>
        <v>865.59199999999998</v>
      </c>
      <c r="M610" s="14">
        <f>I610*7.1%</f>
        <v>2141.3599999999997</v>
      </c>
      <c r="N610" s="14">
        <f>I610*1.15%</f>
        <v>346.84</v>
      </c>
      <c r="O610" s="14">
        <f>+I610*3.04%</f>
        <v>916.86400000000003</v>
      </c>
      <c r="P610" s="14">
        <f>I610*7.09%</f>
        <v>2138.3440000000001</v>
      </c>
      <c r="Q610" s="14"/>
      <c r="R610" s="14">
        <f>L610+M610+N610+O610+P610</f>
        <v>6409</v>
      </c>
      <c r="S610" s="14">
        <v>0</v>
      </c>
      <c r="T610" s="14">
        <f>+L610+O610+Q610+S610+J610+K610</f>
        <v>1782.4560000000001</v>
      </c>
      <c r="U610" s="14">
        <f>+P610+N610+M610</f>
        <v>4626.5439999999999</v>
      </c>
      <c r="V610" s="14">
        <f>+I610-T610</f>
        <v>28377.544000000002</v>
      </c>
      <c r="W610" s="9"/>
      <c r="X610"/>
      <c r="Y610"/>
      <c r="Z610"/>
      <c r="AA610" s="8"/>
      <c r="AB610"/>
      <c r="AC610" s="8"/>
      <c r="AD610"/>
      <c r="AE610"/>
      <c r="AF610"/>
      <c r="AG610"/>
      <c r="AH610" s="8"/>
      <c r="AI610" s="8"/>
    </row>
    <row r="611" spans="1:35" s="6" customFormat="1" ht="12" customHeight="1" x14ac:dyDescent="0.25">
      <c r="A611" s="18">
        <v>588</v>
      </c>
      <c r="B611" s="17" t="s">
        <v>6</v>
      </c>
      <c r="C611" s="16" t="s">
        <v>49</v>
      </c>
      <c r="D611" s="16" t="s">
        <v>2</v>
      </c>
      <c r="E611" s="16" t="s">
        <v>5</v>
      </c>
      <c r="F611" s="16" t="s">
        <v>92</v>
      </c>
      <c r="G611" s="15">
        <v>44927</v>
      </c>
      <c r="H611" s="15" t="s">
        <v>4</v>
      </c>
      <c r="I611" s="14">
        <v>90480</v>
      </c>
      <c r="J611" s="14">
        <v>9866.0300000000007</v>
      </c>
      <c r="K611" s="14">
        <v>0</v>
      </c>
      <c r="L611" s="14">
        <f>+I611*2.87%</f>
        <v>2596.7759999999998</v>
      </c>
      <c r="M611" s="14">
        <f>I611*7.1%</f>
        <v>6424.079999999999</v>
      </c>
      <c r="N611" s="14">
        <f>I611*1.15%</f>
        <v>1040.52</v>
      </c>
      <c r="O611" s="14">
        <f>+I611*3.04%</f>
        <v>2750.5920000000001</v>
      </c>
      <c r="P611" s="14">
        <f>I611*7.09%</f>
        <v>6415.0320000000002</v>
      </c>
      <c r="Q611" s="14"/>
      <c r="R611" s="14">
        <f>L611+M611+N611+O611+P611</f>
        <v>19227</v>
      </c>
      <c r="S611" s="14">
        <v>44907.26</v>
      </c>
      <c r="T611" s="14">
        <f>+L611+O611+Q611+S611+J611+K611</f>
        <v>60120.658000000003</v>
      </c>
      <c r="U611" s="14">
        <f>+P611+N611+M611</f>
        <v>13879.631999999998</v>
      </c>
      <c r="V611" s="14">
        <f>+I611-T611</f>
        <v>30359.341999999997</v>
      </c>
      <c r="W611" s="9"/>
      <c r="X611"/>
      <c r="Y611"/>
      <c r="Z611"/>
      <c r="AA611" s="8"/>
      <c r="AB611"/>
      <c r="AC611" s="8"/>
      <c r="AD611" s="8"/>
      <c r="AE611" s="8"/>
      <c r="AF611" s="8"/>
      <c r="AG611" s="8"/>
      <c r="AH611" s="8"/>
      <c r="AI611" s="8"/>
    </row>
    <row r="612" spans="1:35" s="6" customFormat="1" ht="12" customHeight="1" x14ac:dyDescent="0.25">
      <c r="A612" s="18">
        <v>589</v>
      </c>
      <c r="B612" s="17" t="s">
        <v>6</v>
      </c>
      <c r="C612" s="16" t="s">
        <v>48</v>
      </c>
      <c r="D612" s="16" t="s">
        <v>2</v>
      </c>
      <c r="E612" s="16" t="s">
        <v>5</v>
      </c>
      <c r="F612" s="16" t="s">
        <v>92</v>
      </c>
      <c r="G612" s="15">
        <v>44927</v>
      </c>
      <c r="H612" s="15" t="s">
        <v>4</v>
      </c>
      <c r="I612" s="14">
        <v>113400</v>
      </c>
      <c r="J612" s="14">
        <v>15257.38</v>
      </c>
      <c r="K612" s="14">
        <v>0</v>
      </c>
      <c r="L612" s="14">
        <f>+I612*2.87%</f>
        <v>3254.58</v>
      </c>
      <c r="M612" s="14">
        <f>I612*7.1%</f>
        <v>8051.4</v>
      </c>
      <c r="N612" s="14">
        <f>I612*1.15%</f>
        <v>1304.0999999999999</v>
      </c>
      <c r="O612" s="14">
        <f>+I612*3.04%</f>
        <v>3447.36</v>
      </c>
      <c r="P612" s="14">
        <f>I612*7.09%</f>
        <v>8040.06</v>
      </c>
      <c r="Q612" s="14"/>
      <c r="R612" s="14">
        <f>L612+M612+N612+O612+P612</f>
        <v>24097.5</v>
      </c>
      <c r="S612" s="14">
        <v>0</v>
      </c>
      <c r="T612" s="14">
        <f>+L612+O612+Q612+S612+J612+K612</f>
        <v>21959.32</v>
      </c>
      <c r="U612" s="14">
        <f>+P612+N612+M612</f>
        <v>17395.559999999998</v>
      </c>
      <c r="V612" s="14">
        <f>+I612-T612</f>
        <v>91440.68</v>
      </c>
      <c r="W612" s="9"/>
      <c r="X612"/>
      <c r="Y612"/>
      <c r="Z612"/>
      <c r="AA612" s="8"/>
      <c r="AB612"/>
      <c r="AC612" s="8"/>
      <c r="AD612" s="8"/>
      <c r="AE612" s="8"/>
      <c r="AF612" s="8"/>
      <c r="AG612"/>
      <c r="AH612" s="8"/>
      <c r="AI612" s="8"/>
    </row>
    <row r="613" spans="1:35" s="6" customFormat="1" ht="12" customHeight="1" x14ac:dyDescent="0.25">
      <c r="A613" s="18">
        <v>590</v>
      </c>
      <c r="B613" s="17" t="s">
        <v>6</v>
      </c>
      <c r="C613" s="16" t="s">
        <v>47</v>
      </c>
      <c r="D613" s="16" t="s">
        <v>2</v>
      </c>
      <c r="E613" s="16" t="s">
        <v>5</v>
      </c>
      <c r="F613" s="16" t="s">
        <v>87</v>
      </c>
      <c r="G613" s="15">
        <v>44927</v>
      </c>
      <c r="H613" s="15" t="s">
        <v>4</v>
      </c>
      <c r="I613" s="14">
        <v>25520</v>
      </c>
      <c r="J613" s="14">
        <v>0</v>
      </c>
      <c r="K613" s="14">
        <v>0</v>
      </c>
      <c r="L613" s="14">
        <f>+I613*2.87%</f>
        <v>732.42399999999998</v>
      </c>
      <c r="M613" s="14">
        <f>I613*7.1%</f>
        <v>1811.9199999999998</v>
      </c>
      <c r="N613" s="14">
        <f>I613*1.15%</f>
        <v>293.48</v>
      </c>
      <c r="O613" s="14">
        <f>+I613*3.04%</f>
        <v>775.80799999999999</v>
      </c>
      <c r="P613" s="14">
        <f>I613*7.09%</f>
        <v>1809.3680000000002</v>
      </c>
      <c r="Q613" s="14"/>
      <c r="R613" s="14">
        <f>L613+M613+N613+O613+P613</f>
        <v>5423</v>
      </c>
      <c r="S613" s="14">
        <v>0</v>
      </c>
      <c r="T613" s="14">
        <f>+L613+O613+Q613+S613+J613+K613</f>
        <v>1508.232</v>
      </c>
      <c r="U613" s="14">
        <f>+P613+N613+M613</f>
        <v>3914.768</v>
      </c>
      <c r="V613" s="14">
        <f>+I613-T613</f>
        <v>24011.768</v>
      </c>
      <c r="W613" s="9"/>
      <c r="X613"/>
      <c r="Y613"/>
      <c r="Z613"/>
      <c r="AA613" s="8"/>
      <c r="AB613"/>
      <c r="AC613" s="8"/>
      <c r="AD613"/>
      <c r="AE613"/>
      <c r="AF613"/>
      <c r="AG613"/>
      <c r="AH613" s="8"/>
      <c r="AI613" s="8"/>
    </row>
    <row r="614" spans="1:35" s="6" customFormat="1" ht="12" customHeight="1" x14ac:dyDescent="0.25">
      <c r="A614" s="18">
        <v>591</v>
      </c>
      <c r="B614" s="17" t="s">
        <v>6</v>
      </c>
      <c r="C614" s="16" t="s">
        <v>46</v>
      </c>
      <c r="D614" s="16" t="s">
        <v>2</v>
      </c>
      <c r="E614" s="16" t="s">
        <v>5</v>
      </c>
      <c r="F614" s="16" t="s">
        <v>87</v>
      </c>
      <c r="G614" s="15">
        <v>44927</v>
      </c>
      <c r="H614" s="15" t="s">
        <v>4</v>
      </c>
      <c r="I614" s="14">
        <v>78880</v>
      </c>
      <c r="J614" s="14">
        <v>7137.42</v>
      </c>
      <c r="K614" s="14">
        <v>0</v>
      </c>
      <c r="L614" s="14">
        <f>+I614*2.87%</f>
        <v>2263.8559999999998</v>
      </c>
      <c r="M614" s="14">
        <f>I614*7.1%</f>
        <v>5600.48</v>
      </c>
      <c r="N614" s="14">
        <f>I614*1.15%</f>
        <v>907.12</v>
      </c>
      <c r="O614" s="14">
        <f>+I614*3.04%</f>
        <v>2397.9519999999998</v>
      </c>
      <c r="P614" s="14">
        <f>I614*7.09%</f>
        <v>5592.5920000000006</v>
      </c>
      <c r="Q614" s="14"/>
      <c r="R614" s="14">
        <f>L614+M614+N614+O614+P614</f>
        <v>16762</v>
      </c>
      <c r="S614" s="14">
        <v>0</v>
      </c>
      <c r="T614" s="14">
        <f>+L614+O614+Q614+S614+J614+K614</f>
        <v>11799.227999999999</v>
      </c>
      <c r="U614" s="14">
        <f>+P614+N614+M614</f>
        <v>12100.191999999999</v>
      </c>
      <c r="V614" s="14">
        <f>+I614-T614</f>
        <v>67080.771999999997</v>
      </c>
      <c r="W614" s="9"/>
      <c r="X614"/>
      <c r="Y614"/>
      <c r="Z614"/>
      <c r="AA614" s="8"/>
      <c r="AB614"/>
      <c r="AC614" s="8"/>
      <c r="AD614" s="8"/>
      <c r="AE614" s="8"/>
      <c r="AF614" s="8"/>
      <c r="AG614"/>
      <c r="AH614" s="8"/>
      <c r="AI614" s="8"/>
    </row>
    <row r="615" spans="1:35" s="6" customFormat="1" ht="12" customHeight="1" x14ac:dyDescent="0.25">
      <c r="A615" s="18">
        <v>592</v>
      </c>
      <c r="B615" s="17" t="s">
        <v>6</v>
      </c>
      <c r="C615" s="16" t="s">
        <v>45</v>
      </c>
      <c r="D615" s="16" t="s">
        <v>2</v>
      </c>
      <c r="E615" s="16" t="s">
        <v>5</v>
      </c>
      <c r="F615" s="16" t="s">
        <v>92</v>
      </c>
      <c r="G615" s="15">
        <v>44927</v>
      </c>
      <c r="H615" s="15" t="s">
        <v>4</v>
      </c>
      <c r="I615" s="14">
        <v>37120</v>
      </c>
      <c r="J615" s="14">
        <v>36.18</v>
      </c>
      <c r="K615" s="14">
        <v>0</v>
      </c>
      <c r="L615" s="14">
        <f>+I615*2.87%</f>
        <v>1065.3440000000001</v>
      </c>
      <c r="M615" s="14">
        <f>I615*7.1%</f>
        <v>2635.52</v>
      </c>
      <c r="N615" s="14">
        <f>I615*1.15%</f>
        <v>426.88</v>
      </c>
      <c r="O615" s="14">
        <f>+I615*3.04%</f>
        <v>1128.4480000000001</v>
      </c>
      <c r="P615" s="14">
        <f>I615*7.09%</f>
        <v>2631.808</v>
      </c>
      <c r="Q615" s="14"/>
      <c r="R615" s="14">
        <f>L615+M615+N615+O615+P615</f>
        <v>7888</v>
      </c>
      <c r="S615" s="14">
        <v>0</v>
      </c>
      <c r="T615" s="14">
        <f>+L615+O615+Q615+S615+J615+K615</f>
        <v>2229.9720000000002</v>
      </c>
      <c r="U615" s="14">
        <f>+P615+N615+M615</f>
        <v>5694.2080000000005</v>
      </c>
      <c r="V615" s="14">
        <f>+I615-T615</f>
        <v>34890.027999999998</v>
      </c>
      <c r="W615" s="9"/>
      <c r="X615"/>
      <c r="Y615"/>
      <c r="Z615"/>
      <c r="AA615" s="8"/>
      <c r="AB615"/>
      <c r="AC615" s="8"/>
      <c r="AD615" s="8"/>
      <c r="AE615"/>
      <c r="AF615" s="8"/>
      <c r="AG615"/>
      <c r="AH615" s="8"/>
      <c r="AI615" s="8"/>
    </row>
    <row r="616" spans="1:35" s="6" customFormat="1" ht="12" customHeight="1" x14ac:dyDescent="0.25">
      <c r="A616" s="18">
        <v>593</v>
      </c>
      <c r="B616" s="17" t="s">
        <v>6</v>
      </c>
      <c r="C616" s="16" t="s">
        <v>44</v>
      </c>
      <c r="D616" s="16" t="s">
        <v>2</v>
      </c>
      <c r="E616" s="16" t="s">
        <v>5</v>
      </c>
      <c r="F616" s="16" t="s">
        <v>92</v>
      </c>
      <c r="G616" s="15">
        <v>44927</v>
      </c>
      <c r="H616" s="15" t="s">
        <v>4</v>
      </c>
      <c r="I616" s="14">
        <v>44080</v>
      </c>
      <c r="J616" s="14">
        <v>0</v>
      </c>
      <c r="K616" s="14">
        <v>0</v>
      </c>
      <c r="L616" s="14">
        <f>+I616*2.87%</f>
        <v>1265.096</v>
      </c>
      <c r="M616" s="14">
        <f>I616*7.1%</f>
        <v>3129.68</v>
      </c>
      <c r="N616" s="14">
        <f>I616*1.15%</f>
        <v>506.92</v>
      </c>
      <c r="O616" s="14">
        <f>+I616*3.04%</f>
        <v>1340.0319999999999</v>
      </c>
      <c r="P616" s="14">
        <f>I616*7.09%</f>
        <v>3125.2720000000004</v>
      </c>
      <c r="Q616" s="14"/>
      <c r="R616" s="14">
        <f>L616+M616+N616+O616+P616</f>
        <v>9367</v>
      </c>
      <c r="S616" s="14">
        <v>0</v>
      </c>
      <c r="T616" s="14">
        <f>+L616+O616+Q616+S616+J616+K616</f>
        <v>2605.1279999999997</v>
      </c>
      <c r="U616" s="14">
        <f>+P616+N616+M616</f>
        <v>6761.8720000000003</v>
      </c>
      <c r="V616" s="14">
        <f>+I616-T616</f>
        <v>41474.872000000003</v>
      </c>
      <c r="W616" s="9"/>
      <c r="X616"/>
      <c r="Y616"/>
      <c r="Z616"/>
      <c r="AA616" s="8"/>
      <c r="AB616"/>
      <c r="AC616" s="8"/>
      <c r="AD616" s="8"/>
      <c r="AE616"/>
      <c r="AF616" s="8"/>
      <c r="AG616"/>
      <c r="AH616" s="8"/>
      <c r="AI616" s="8"/>
    </row>
    <row r="617" spans="1:35" s="6" customFormat="1" ht="12" customHeight="1" x14ac:dyDescent="0.25">
      <c r="A617" s="18">
        <v>594</v>
      </c>
      <c r="B617" s="17" t="s">
        <v>6</v>
      </c>
      <c r="C617" s="16" t="s">
        <v>43</v>
      </c>
      <c r="D617" s="16" t="s">
        <v>2</v>
      </c>
      <c r="E617" s="16" t="s">
        <v>5</v>
      </c>
      <c r="F617" s="16" t="s">
        <v>87</v>
      </c>
      <c r="G617" s="15">
        <v>44927</v>
      </c>
      <c r="H617" s="15" t="s">
        <v>4</v>
      </c>
      <c r="I617" s="14">
        <v>9280</v>
      </c>
      <c r="J617" s="14">
        <v>0</v>
      </c>
      <c r="K617" s="14">
        <v>0</v>
      </c>
      <c r="L617" s="14">
        <f>+I617*2.87%</f>
        <v>266.33600000000001</v>
      </c>
      <c r="M617" s="14">
        <f>I617*7.1%</f>
        <v>658.88</v>
      </c>
      <c r="N617" s="14">
        <f>I617*1.15%</f>
        <v>106.72</v>
      </c>
      <c r="O617" s="14">
        <f>+I617*3.04%</f>
        <v>282.11200000000002</v>
      </c>
      <c r="P617" s="14">
        <f>I617*7.09%</f>
        <v>657.952</v>
      </c>
      <c r="Q617" s="14"/>
      <c r="R617" s="14">
        <f>L617+M617+N617+O617+P617</f>
        <v>1972</v>
      </c>
      <c r="S617" s="14">
        <v>0</v>
      </c>
      <c r="T617" s="14">
        <f>+L617+O617+Q617+S617+J617+K617</f>
        <v>548.44800000000009</v>
      </c>
      <c r="U617" s="14">
        <f>+P617+N617+M617</f>
        <v>1423.5520000000001</v>
      </c>
      <c r="V617" s="14">
        <f>+I617-T617</f>
        <v>8731.5519999999997</v>
      </c>
      <c r="W617" s="9"/>
      <c r="X617"/>
      <c r="Y617"/>
      <c r="Z617"/>
      <c r="AA617" s="8"/>
      <c r="AB617"/>
      <c r="AC617" s="8"/>
      <c r="AD617"/>
      <c r="AE617"/>
      <c r="AF617"/>
      <c r="AG617"/>
      <c r="AH617"/>
      <c r="AI617" s="8"/>
    </row>
    <row r="618" spans="1:35" s="6" customFormat="1" ht="12" customHeight="1" x14ac:dyDescent="0.25">
      <c r="A618" s="18">
        <v>595</v>
      </c>
      <c r="B618" s="17" t="s">
        <v>6</v>
      </c>
      <c r="C618" s="16" t="s">
        <v>42</v>
      </c>
      <c r="D618" s="16" t="s">
        <v>2</v>
      </c>
      <c r="E618" s="16" t="s">
        <v>5</v>
      </c>
      <c r="F618" s="16" t="s">
        <v>92</v>
      </c>
      <c r="G618" s="15">
        <v>44927</v>
      </c>
      <c r="H618" s="15" t="s">
        <v>4</v>
      </c>
      <c r="I618" s="14">
        <v>34800</v>
      </c>
      <c r="J618" s="14">
        <v>0</v>
      </c>
      <c r="K618" s="14">
        <v>0</v>
      </c>
      <c r="L618" s="14">
        <f>+I618*2.87%</f>
        <v>998.76</v>
      </c>
      <c r="M618" s="14">
        <f>I618*7.1%</f>
        <v>2470.7999999999997</v>
      </c>
      <c r="N618" s="14">
        <f>I618*1.15%</f>
        <v>400.2</v>
      </c>
      <c r="O618" s="14">
        <f>+I618*3.04%</f>
        <v>1057.92</v>
      </c>
      <c r="P618" s="14">
        <f>I618*7.09%</f>
        <v>2467.3200000000002</v>
      </c>
      <c r="Q618" s="14"/>
      <c r="R618" s="14">
        <f>L618+M618+N618+O618+P618</f>
        <v>7395</v>
      </c>
      <c r="S618" s="14">
        <v>2208.67</v>
      </c>
      <c r="T618" s="14">
        <f>+L618+O618+Q618+S618+J618+K618</f>
        <v>4265.3500000000004</v>
      </c>
      <c r="U618" s="14">
        <f>+P618+N618+M618</f>
        <v>5338.32</v>
      </c>
      <c r="V618" s="14">
        <f>+I618-T618</f>
        <v>30534.65</v>
      </c>
      <c r="W618" s="9"/>
      <c r="X618"/>
      <c r="Y618"/>
      <c r="Z618"/>
      <c r="AA618" s="8"/>
      <c r="AB618"/>
      <c r="AC618" s="8"/>
      <c r="AD618"/>
      <c r="AE618"/>
      <c r="AF618" s="8"/>
      <c r="AG618" s="8"/>
      <c r="AH618" s="8"/>
      <c r="AI618" s="8"/>
    </row>
    <row r="619" spans="1:35" s="6" customFormat="1" ht="12" customHeight="1" x14ac:dyDescent="0.25">
      <c r="A619" s="18">
        <v>596</v>
      </c>
      <c r="B619" s="17" t="s">
        <v>6</v>
      </c>
      <c r="C619" s="16" t="s">
        <v>41</v>
      </c>
      <c r="D619" s="16" t="s">
        <v>2</v>
      </c>
      <c r="E619" s="16" t="s">
        <v>5</v>
      </c>
      <c r="F619" s="16" t="s">
        <v>92</v>
      </c>
      <c r="G619" s="15">
        <v>44927</v>
      </c>
      <c r="H619" s="15" t="s">
        <v>4</v>
      </c>
      <c r="I619" s="14">
        <v>9280</v>
      </c>
      <c r="J619" s="14">
        <v>0</v>
      </c>
      <c r="K619" s="14">
        <v>0</v>
      </c>
      <c r="L619" s="14">
        <f>+I619*2.87%</f>
        <v>266.33600000000001</v>
      </c>
      <c r="M619" s="14">
        <f>I619*7.1%</f>
        <v>658.88</v>
      </c>
      <c r="N619" s="14">
        <f>I619*1.15%</f>
        <v>106.72</v>
      </c>
      <c r="O619" s="14">
        <f>+I619*3.04%</f>
        <v>282.11200000000002</v>
      </c>
      <c r="P619" s="14">
        <f>I619*7.09%</f>
        <v>657.952</v>
      </c>
      <c r="Q619" s="14"/>
      <c r="R619" s="14">
        <f>L619+M619+N619+O619+P619</f>
        <v>1972</v>
      </c>
      <c r="S619" s="14">
        <v>0</v>
      </c>
      <c r="T619" s="14">
        <f>+L619+O619+Q619+S619+J619+K619</f>
        <v>548.44800000000009</v>
      </c>
      <c r="U619" s="14">
        <f>+P619+N619+M619</f>
        <v>1423.5520000000001</v>
      </c>
      <c r="V619" s="14">
        <f>+I619-T619</f>
        <v>8731.5519999999997</v>
      </c>
      <c r="W619" s="9"/>
      <c r="X619"/>
      <c r="Y619"/>
      <c r="Z619"/>
      <c r="AA619" s="8"/>
      <c r="AB619"/>
      <c r="AC619" s="8"/>
      <c r="AD619"/>
      <c r="AE619"/>
      <c r="AF619"/>
      <c r="AG619"/>
      <c r="AH619"/>
      <c r="AI619" s="8"/>
    </row>
    <row r="620" spans="1:35" s="6" customFormat="1" ht="12" customHeight="1" x14ac:dyDescent="0.25">
      <c r="A620" s="18">
        <v>597</v>
      </c>
      <c r="B620" s="17" t="s">
        <v>6</v>
      </c>
      <c r="C620" s="16" t="s">
        <v>40</v>
      </c>
      <c r="D620" s="16" t="s">
        <v>2</v>
      </c>
      <c r="E620" s="16" t="s">
        <v>5</v>
      </c>
      <c r="F620" s="16" t="s">
        <v>92</v>
      </c>
      <c r="G620" s="15">
        <v>44927</v>
      </c>
      <c r="H620" s="15" t="s">
        <v>4</v>
      </c>
      <c r="I620" s="14">
        <v>24000</v>
      </c>
      <c r="J620" s="14">
        <v>0</v>
      </c>
      <c r="K620" s="14">
        <v>0</v>
      </c>
      <c r="L620" s="14">
        <f>+I620*2.87%</f>
        <v>688.8</v>
      </c>
      <c r="M620" s="14">
        <f>I620*7.1%</f>
        <v>1703.9999999999998</v>
      </c>
      <c r="N620" s="14">
        <f>I620*1.15%</f>
        <v>276</v>
      </c>
      <c r="O620" s="14">
        <f>+I620*3.04%</f>
        <v>729.6</v>
      </c>
      <c r="P620" s="14">
        <f>I620*7.09%</f>
        <v>1701.6000000000001</v>
      </c>
      <c r="Q620" s="14"/>
      <c r="R620" s="14">
        <f>L620+M620+N620+O620+P620</f>
        <v>5100</v>
      </c>
      <c r="S620" s="14">
        <v>0</v>
      </c>
      <c r="T620" s="14">
        <f>+L620+O620+Q620+S620+J620+K620</f>
        <v>1418.4</v>
      </c>
      <c r="U620" s="14">
        <f>+P620+N620+M620</f>
        <v>3681.6</v>
      </c>
      <c r="V620" s="14">
        <f>+I620-T620</f>
        <v>22581.599999999999</v>
      </c>
      <c r="W620" s="9"/>
      <c r="X620"/>
      <c r="Y620"/>
      <c r="Z620"/>
      <c r="AA620" s="8"/>
      <c r="AB620"/>
      <c r="AC620" s="8"/>
      <c r="AD620"/>
      <c r="AE620"/>
      <c r="AF620"/>
      <c r="AG620"/>
      <c r="AH620" s="8"/>
      <c r="AI620" s="8"/>
    </row>
    <row r="621" spans="1:35" s="6" customFormat="1" ht="12" customHeight="1" x14ac:dyDescent="0.25">
      <c r="A621" s="18">
        <v>598</v>
      </c>
      <c r="B621" s="17" t="s">
        <v>6</v>
      </c>
      <c r="C621" s="16" t="s">
        <v>39</v>
      </c>
      <c r="D621" s="16" t="s">
        <v>2</v>
      </c>
      <c r="E621" s="16" t="s">
        <v>5</v>
      </c>
      <c r="F621" s="16" t="s">
        <v>92</v>
      </c>
      <c r="G621" s="15">
        <v>44927</v>
      </c>
      <c r="H621" s="15" t="s">
        <v>4</v>
      </c>
      <c r="I621" s="14">
        <v>24000</v>
      </c>
      <c r="J621" s="14">
        <v>0</v>
      </c>
      <c r="K621" s="14">
        <v>0</v>
      </c>
      <c r="L621" s="14">
        <f>+I621*2.87%</f>
        <v>688.8</v>
      </c>
      <c r="M621" s="14">
        <f>I621*7.1%</f>
        <v>1703.9999999999998</v>
      </c>
      <c r="N621" s="14">
        <f>I621*1.15%</f>
        <v>276</v>
      </c>
      <c r="O621" s="14">
        <f>+I621*3.04%</f>
        <v>729.6</v>
      </c>
      <c r="P621" s="14">
        <f>I621*7.09%</f>
        <v>1701.6000000000001</v>
      </c>
      <c r="Q621" s="14"/>
      <c r="R621" s="14">
        <f>L621+M621+N621+O621+P621</f>
        <v>5100</v>
      </c>
      <c r="S621" s="14">
        <v>0</v>
      </c>
      <c r="T621" s="14">
        <f>+L621+O621+Q621+S621+J621+K621</f>
        <v>1418.4</v>
      </c>
      <c r="U621" s="14">
        <f>+P621+N621+M621</f>
        <v>3681.6</v>
      </c>
      <c r="V621" s="14">
        <f>+I621-T621</f>
        <v>22581.599999999999</v>
      </c>
      <c r="W621" s="9"/>
      <c r="X621"/>
      <c r="Y621"/>
      <c r="Z621"/>
      <c r="AA621" s="8"/>
      <c r="AB621"/>
      <c r="AC621" s="8"/>
      <c r="AD621"/>
      <c r="AE621"/>
      <c r="AF621"/>
      <c r="AG621"/>
      <c r="AH621" s="8"/>
      <c r="AI621" s="8"/>
    </row>
    <row r="622" spans="1:35" s="6" customFormat="1" ht="12" customHeight="1" x14ac:dyDescent="0.25">
      <c r="A622" s="18">
        <v>599</v>
      </c>
      <c r="B622" s="17" t="s">
        <v>6</v>
      </c>
      <c r="C622" s="16" t="s">
        <v>38</v>
      </c>
      <c r="D622" s="16" t="s">
        <v>2</v>
      </c>
      <c r="E622" s="16" t="s">
        <v>5</v>
      </c>
      <c r="F622" s="16" t="s">
        <v>92</v>
      </c>
      <c r="G622" s="15">
        <v>44927</v>
      </c>
      <c r="H622" s="15" t="s">
        <v>4</v>
      </c>
      <c r="I622" s="14">
        <v>30160</v>
      </c>
      <c r="J622" s="14">
        <v>0</v>
      </c>
      <c r="K622" s="14">
        <v>0</v>
      </c>
      <c r="L622" s="14">
        <f>+I622*2.87%</f>
        <v>865.59199999999998</v>
      </c>
      <c r="M622" s="14">
        <f>I622*7.1%</f>
        <v>2141.3599999999997</v>
      </c>
      <c r="N622" s="14">
        <f>I622*1.15%</f>
        <v>346.84</v>
      </c>
      <c r="O622" s="14">
        <f>+I622*3.04%</f>
        <v>916.86400000000003</v>
      </c>
      <c r="P622" s="14">
        <f>I622*7.09%</f>
        <v>2138.3440000000001</v>
      </c>
      <c r="Q622" s="14"/>
      <c r="R622" s="14">
        <f>L622+M622+N622+O622+P622</f>
        <v>6409</v>
      </c>
      <c r="S622" s="14">
        <v>0</v>
      </c>
      <c r="T622" s="14">
        <f>+L622+O622+Q622+S622+J622+K622</f>
        <v>1782.4560000000001</v>
      </c>
      <c r="U622" s="14">
        <f>+P622+N622+M622</f>
        <v>4626.5439999999999</v>
      </c>
      <c r="V622" s="14">
        <f>+I622-T622</f>
        <v>28377.544000000002</v>
      </c>
      <c r="W622" s="9"/>
      <c r="X622"/>
      <c r="Y622"/>
      <c r="Z622"/>
      <c r="AA622" s="8"/>
      <c r="AB622"/>
      <c r="AC622" s="8"/>
      <c r="AD622"/>
      <c r="AE622"/>
      <c r="AF622"/>
      <c r="AG622"/>
      <c r="AH622" s="8"/>
      <c r="AI622" s="8"/>
    </row>
    <row r="623" spans="1:35" s="6" customFormat="1" ht="12" customHeight="1" x14ac:dyDescent="0.25">
      <c r="A623" s="18">
        <v>600</v>
      </c>
      <c r="B623" s="17" t="s">
        <v>6</v>
      </c>
      <c r="C623" s="16" t="s">
        <v>37</v>
      </c>
      <c r="D623" s="16" t="s">
        <v>2</v>
      </c>
      <c r="E623" s="16" t="s">
        <v>5</v>
      </c>
      <c r="F623" s="16" t="s">
        <v>92</v>
      </c>
      <c r="G623" s="15">
        <v>44927</v>
      </c>
      <c r="H623" s="15" t="s">
        <v>4</v>
      </c>
      <c r="I623" s="14">
        <v>34800</v>
      </c>
      <c r="J623" s="14">
        <v>0</v>
      </c>
      <c r="K623" s="14">
        <v>0</v>
      </c>
      <c r="L623" s="14">
        <f>+I623*2.87%</f>
        <v>998.76</v>
      </c>
      <c r="M623" s="14">
        <f>I623*7.1%</f>
        <v>2470.7999999999997</v>
      </c>
      <c r="N623" s="14">
        <f>I623*1.15%</f>
        <v>400.2</v>
      </c>
      <c r="O623" s="14">
        <f>+I623*3.04%</f>
        <v>1057.92</v>
      </c>
      <c r="P623" s="14">
        <f>I623*7.09%</f>
        <v>2467.3200000000002</v>
      </c>
      <c r="Q623" s="14"/>
      <c r="R623" s="14">
        <f>L623+M623+N623+O623+P623</f>
        <v>7395</v>
      </c>
      <c r="S623" s="14">
        <v>0</v>
      </c>
      <c r="T623" s="14">
        <f>+L623+O623+Q623+S623+J623+K623</f>
        <v>2056.6800000000003</v>
      </c>
      <c r="U623" s="14">
        <f>+P623+N623+M623</f>
        <v>5338.32</v>
      </c>
      <c r="V623" s="14">
        <f>+I623-T623</f>
        <v>32743.32</v>
      </c>
      <c r="W623" s="9"/>
      <c r="X623"/>
      <c r="Y623"/>
      <c r="Z623"/>
      <c r="AA623" s="8"/>
      <c r="AB623"/>
      <c r="AC623" s="8"/>
      <c r="AD623"/>
      <c r="AE623"/>
      <c r="AF623" s="8"/>
      <c r="AG623"/>
      <c r="AH623" s="8"/>
      <c r="AI623" s="8"/>
    </row>
    <row r="624" spans="1:35" s="6" customFormat="1" ht="12" customHeight="1" x14ac:dyDescent="0.25">
      <c r="A624" s="18">
        <v>601</v>
      </c>
      <c r="B624" s="17" t="s">
        <v>6</v>
      </c>
      <c r="C624" s="16" t="s">
        <v>36</v>
      </c>
      <c r="D624" s="16" t="s">
        <v>2</v>
      </c>
      <c r="E624" s="16" t="s">
        <v>5</v>
      </c>
      <c r="F624" s="16" t="s">
        <v>87</v>
      </c>
      <c r="G624" s="15">
        <v>44927</v>
      </c>
      <c r="H624" s="15" t="s">
        <v>4</v>
      </c>
      <c r="I624" s="14">
        <v>20880</v>
      </c>
      <c r="J624" s="14">
        <v>0</v>
      </c>
      <c r="K624" s="14">
        <v>0</v>
      </c>
      <c r="L624" s="14">
        <f>+I624*2.87%</f>
        <v>599.25599999999997</v>
      </c>
      <c r="M624" s="14">
        <f>I624*7.1%</f>
        <v>1482.4799999999998</v>
      </c>
      <c r="N624" s="14">
        <f>I624*1.15%</f>
        <v>240.12</v>
      </c>
      <c r="O624" s="14">
        <f>+I624*3.04%</f>
        <v>634.75199999999995</v>
      </c>
      <c r="P624" s="14">
        <f>I624*7.09%</f>
        <v>1480.3920000000001</v>
      </c>
      <c r="Q624" s="14"/>
      <c r="R624" s="14">
        <f>L624+M624+N624+O624+P624</f>
        <v>4437</v>
      </c>
      <c r="S624" s="14">
        <v>0</v>
      </c>
      <c r="T624" s="14">
        <f>+L624+O624+Q624+S624+J624+K624</f>
        <v>1234.0079999999998</v>
      </c>
      <c r="U624" s="14">
        <f>+P624+N624+M624</f>
        <v>3202.9920000000002</v>
      </c>
      <c r="V624" s="14">
        <f>+I624-T624</f>
        <v>19645.991999999998</v>
      </c>
      <c r="W624" s="9"/>
      <c r="X624"/>
      <c r="Y624"/>
      <c r="Z624"/>
      <c r="AA624" s="8"/>
      <c r="AB624"/>
      <c r="AC624" s="8"/>
      <c r="AD624"/>
      <c r="AE624"/>
      <c r="AF624"/>
      <c r="AG624"/>
      <c r="AH624" s="8"/>
      <c r="AI624" s="8"/>
    </row>
    <row r="625" spans="1:35" s="6" customFormat="1" ht="12" customHeight="1" x14ac:dyDescent="0.25">
      <c r="A625" s="18">
        <v>602</v>
      </c>
      <c r="B625" s="17" t="s">
        <v>6</v>
      </c>
      <c r="C625" s="16" t="s">
        <v>35</v>
      </c>
      <c r="D625" s="16" t="s">
        <v>2</v>
      </c>
      <c r="E625" s="16" t="s">
        <v>5</v>
      </c>
      <c r="F625" s="16" t="s">
        <v>87</v>
      </c>
      <c r="G625" s="15">
        <v>44927</v>
      </c>
      <c r="H625" s="15" t="s">
        <v>4</v>
      </c>
      <c r="I625" s="14">
        <v>32480</v>
      </c>
      <c r="J625" s="14">
        <v>0</v>
      </c>
      <c r="K625" s="14">
        <v>0</v>
      </c>
      <c r="L625" s="14">
        <f>+I625*2.87%</f>
        <v>932.17600000000004</v>
      </c>
      <c r="M625" s="14">
        <f>I625*7.1%</f>
        <v>2306.08</v>
      </c>
      <c r="N625" s="14">
        <f>I625*1.15%</f>
        <v>373.52</v>
      </c>
      <c r="O625" s="14">
        <f>+I625*3.04%</f>
        <v>987.39200000000005</v>
      </c>
      <c r="P625" s="14">
        <f>I625*7.09%</f>
        <v>2302.8320000000003</v>
      </c>
      <c r="Q625" s="14"/>
      <c r="R625" s="14">
        <f>L625+M625+N625+O625+P625</f>
        <v>6902</v>
      </c>
      <c r="S625" s="14">
        <v>0</v>
      </c>
      <c r="T625" s="14">
        <f>+L625+O625+Q625+S625+J625+K625</f>
        <v>1919.5680000000002</v>
      </c>
      <c r="U625" s="14">
        <f>+P625+N625+M625</f>
        <v>4982.4320000000007</v>
      </c>
      <c r="V625" s="14">
        <f>+I625-T625</f>
        <v>30560.432000000001</v>
      </c>
      <c r="W625" s="9"/>
      <c r="X625"/>
      <c r="Y625"/>
      <c r="Z625"/>
      <c r="AA625" s="8"/>
      <c r="AB625"/>
      <c r="AC625" s="8"/>
      <c r="AD625"/>
      <c r="AE625"/>
      <c r="AF625"/>
      <c r="AG625"/>
      <c r="AH625" s="8"/>
      <c r="AI625" s="8"/>
    </row>
    <row r="626" spans="1:35" s="6" customFormat="1" ht="12" customHeight="1" x14ac:dyDescent="0.25">
      <c r="A626" s="18">
        <v>603</v>
      </c>
      <c r="B626" s="17" t="s">
        <v>6</v>
      </c>
      <c r="C626" s="16" t="s">
        <v>34</v>
      </c>
      <c r="D626" s="16" t="s">
        <v>2</v>
      </c>
      <c r="E626" s="16" t="s">
        <v>5</v>
      </c>
      <c r="F626" s="16" t="s">
        <v>92</v>
      </c>
      <c r="G626" s="15">
        <v>44927</v>
      </c>
      <c r="H626" s="15" t="s">
        <v>4</v>
      </c>
      <c r="I626" s="14">
        <v>32480</v>
      </c>
      <c r="J626" s="14">
        <v>0</v>
      </c>
      <c r="K626" s="14">
        <v>0</v>
      </c>
      <c r="L626" s="14">
        <f>+I626*2.87%</f>
        <v>932.17600000000004</v>
      </c>
      <c r="M626" s="14">
        <f>I626*7.1%</f>
        <v>2306.08</v>
      </c>
      <c r="N626" s="14">
        <f>I626*1.15%</f>
        <v>373.52</v>
      </c>
      <c r="O626" s="14">
        <f>+I626*3.04%</f>
        <v>987.39200000000005</v>
      </c>
      <c r="P626" s="14">
        <f>I626*7.09%</f>
        <v>2302.8320000000003</v>
      </c>
      <c r="Q626" s="14"/>
      <c r="R626" s="14">
        <f>L626+M626+N626+O626+P626</f>
        <v>6902</v>
      </c>
      <c r="S626" s="14">
        <v>0</v>
      </c>
      <c r="T626" s="14">
        <f>+L626+O626+Q626+S626+J626+K626</f>
        <v>1919.5680000000002</v>
      </c>
      <c r="U626" s="14">
        <f>+P626+N626+M626</f>
        <v>4982.4320000000007</v>
      </c>
      <c r="V626" s="14">
        <f>+I626-T626</f>
        <v>30560.432000000001</v>
      </c>
      <c r="W626" s="9"/>
      <c r="X626"/>
      <c r="Y626"/>
      <c r="Z626"/>
      <c r="AA626" s="8"/>
      <c r="AB626"/>
      <c r="AC626" s="8"/>
      <c r="AD626"/>
      <c r="AE626"/>
      <c r="AF626"/>
      <c r="AG626"/>
      <c r="AH626" s="8"/>
      <c r="AI626" s="8"/>
    </row>
    <row r="627" spans="1:35" s="6" customFormat="1" ht="12" customHeight="1" x14ac:dyDescent="0.25">
      <c r="A627" s="18">
        <v>604</v>
      </c>
      <c r="B627" s="17" t="s">
        <v>6</v>
      </c>
      <c r="C627" s="16" t="s">
        <v>33</v>
      </c>
      <c r="D627" s="16" t="s">
        <v>2</v>
      </c>
      <c r="E627" s="16" t="s">
        <v>5</v>
      </c>
      <c r="F627" s="16" t="s">
        <v>92</v>
      </c>
      <c r="G627" s="15">
        <v>44927</v>
      </c>
      <c r="H627" s="15" t="s">
        <v>4</v>
      </c>
      <c r="I627" s="14">
        <v>30160</v>
      </c>
      <c r="J627" s="14">
        <v>0</v>
      </c>
      <c r="K627" s="14">
        <v>0</v>
      </c>
      <c r="L627" s="14">
        <f>+I627*2.87%</f>
        <v>865.59199999999998</v>
      </c>
      <c r="M627" s="14">
        <f>I627*7.1%</f>
        <v>2141.3599999999997</v>
      </c>
      <c r="N627" s="14">
        <f>I627*1.15%</f>
        <v>346.84</v>
      </c>
      <c r="O627" s="14">
        <f>+I627*3.04%</f>
        <v>916.86400000000003</v>
      </c>
      <c r="P627" s="14">
        <f>I627*7.09%</f>
        <v>2138.3440000000001</v>
      </c>
      <c r="Q627" s="14"/>
      <c r="R627" s="14">
        <f>L627+M627+N627+O627+P627</f>
        <v>6409</v>
      </c>
      <c r="S627" s="14">
        <v>0</v>
      </c>
      <c r="T627" s="14">
        <f>+L627+O627+Q627+S627+J627+K627</f>
        <v>1782.4560000000001</v>
      </c>
      <c r="U627" s="14">
        <f>+P627+N627+M627</f>
        <v>4626.5439999999999</v>
      </c>
      <c r="V627" s="14">
        <f>+I627-T627</f>
        <v>28377.544000000002</v>
      </c>
      <c r="W627" s="9"/>
      <c r="X627"/>
      <c r="Y627"/>
      <c r="Z627"/>
      <c r="AA627" s="8"/>
      <c r="AB627"/>
      <c r="AC627" s="8"/>
      <c r="AD627"/>
      <c r="AE627"/>
      <c r="AF627"/>
      <c r="AG627"/>
      <c r="AH627" s="8"/>
      <c r="AI627" s="8"/>
    </row>
    <row r="628" spans="1:35" s="6" customFormat="1" ht="12" customHeight="1" x14ac:dyDescent="0.25">
      <c r="A628" s="18">
        <v>605</v>
      </c>
      <c r="B628" s="17" t="s">
        <v>6</v>
      </c>
      <c r="C628" s="16" t="s">
        <v>32</v>
      </c>
      <c r="D628" s="16" t="s">
        <v>2</v>
      </c>
      <c r="E628" s="16" t="s">
        <v>5</v>
      </c>
      <c r="F628" s="16" t="s">
        <v>92</v>
      </c>
      <c r="G628" s="15">
        <v>44927</v>
      </c>
      <c r="H628" s="15" t="s">
        <v>4</v>
      </c>
      <c r="I628" s="14">
        <v>27840</v>
      </c>
      <c r="J628" s="14">
        <v>0</v>
      </c>
      <c r="K628" s="14">
        <v>0</v>
      </c>
      <c r="L628" s="14">
        <f>+I628*2.87%</f>
        <v>799.00800000000004</v>
      </c>
      <c r="M628" s="14">
        <f>I628*7.1%</f>
        <v>1976.6399999999999</v>
      </c>
      <c r="N628" s="14">
        <f>I628*1.15%</f>
        <v>320.15999999999997</v>
      </c>
      <c r="O628" s="14">
        <f>+I628*3.04%</f>
        <v>846.33600000000001</v>
      </c>
      <c r="P628" s="14">
        <f>I628*7.09%</f>
        <v>1973.8560000000002</v>
      </c>
      <c r="Q628" s="14"/>
      <c r="R628" s="14">
        <f>L628+M628+N628+O628+P628</f>
        <v>5916</v>
      </c>
      <c r="S628" s="14">
        <v>0</v>
      </c>
      <c r="T628" s="14">
        <f>+L628+O628+Q628+S628+J628+K628</f>
        <v>1645.3440000000001</v>
      </c>
      <c r="U628" s="14">
        <f>+P628+N628+M628</f>
        <v>4270.6559999999999</v>
      </c>
      <c r="V628" s="14">
        <f>+I628-T628</f>
        <v>26194.655999999999</v>
      </c>
      <c r="W628" s="9"/>
      <c r="X628"/>
      <c r="Y628"/>
      <c r="Z628"/>
      <c r="AA628" s="8"/>
      <c r="AB628"/>
      <c r="AC628" s="8"/>
      <c r="AD628"/>
      <c r="AE628"/>
      <c r="AF628"/>
      <c r="AG628"/>
      <c r="AH628" s="8"/>
      <c r="AI628" s="8"/>
    </row>
    <row r="629" spans="1:35" s="6" customFormat="1" ht="12" customHeight="1" x14ac:dyDescent="0.25">
      <c r="A629" s="18">
        <v>606</v>
      </c>
      <c r="B629" s="17" t="s">
        <v>6</v>
      </c>
      <c r="C629" s="16" t="s">
        <v>31</v>
      </c>
      <c r="D629" s="16" t="s">
        <v>2</v>
      </c>
      <c r="E629" s="16" t="s">
        <v>5</v>
      </c>
      <c r="F629" s="16" t="s">
        <v>87</v>
      </c>
      <c r="G629" s="15">
        <v>44927</v>
      </c>
      <c r="H629" s="15" t="s">
        <v>4</v>
      </c>
      <c r="I629" s="14">
        <v>34800</v>
      </c>
      <c r="J629" s="14">
        <v>0</v>
      </c>
      <c r="K629" s="14">
        <v>0</v>
      </c>
      <c r="L629" s="14">
        <f>+I629*2.87%</f>
        <v>998.76</v>
      </c>
      <c r="M629" s="14">
        <f>I629*7.1%</f>
        <v>2470.7999999999997</v>
      </c>
      <c r="N629" s="14">
        <f>I629*1.15%</f>
        <v>400.2</v>
      </c>
      <c r="O629" s="14">
        <f>+I629*3.04%</f>
        <v>1057.92</v>
      </c>
      <c r="P629" s="14">
        <f>I629*7.09%</f>
        <v>2467.3200000000002</v>
      </c>
      <c r="Q629" s="14"/>
      <c r="R629" s="14">
        <f>L629+M629+N629+O629+P629</f>
        <v>7395</v>
      </c>
      <c r="S629" s="14">
        <v>0</v>
      </c>
      <c r="T629" s="14">
        <f>+L629+O629+Q629+S629+J629+K629</f>
        <v>2056.6800000000003</v>
      </c>
      <c r="U629" s="14">
        <f>+P629+N629+M629</f>
        <v>5338.32</v>
      </c>
      <c r="V629" s="14">
        <f>+I629-T629</f>
        <v>32743.32</v>
      </c>
      <c r="W629" s="9"/>
      <c r="X629"/>
      <c r="Y629"/>
      <c r="Z629"/>
      <c r="AA629" s="8"/>
      <c r="AB629"/>
      <c r="AC629" s="8"/>
      <c r="AD629"/>
      <c r="AE629"/>
      <c r="AF629" s="8"/>
      <c r="AG629"/>
      <c r="AH629" s="8"/>
      <c r="AI629" s="8"/>
    </row>
    <row r="630" spans="1:35" s="6" customFormat="1" ht="12" customHeight="1" x14ac:dyDescent="0.25">
      <c r="A630" s="18">
        <v>607</v>
      </c>
      <c r="B630" s="17" t="s">
        <v>6</v>
      </c>
      <c r="C630" s="16" t="s">
        <v>30</v>
      </c>
      <c r="D630" s="16" t="s">
        <v>2</v>
      </c>
      <c r="E630" s="16" t="s">
        <v>5</v>
      </c>
      <c r="F630" s="16" t="s">
        <v>92</v>
      </c>
      <c r="G630" s="15">
        <v>44927</v>
      </c>
      <c r="H630" s="15" t="s">
        <v>4</v>
      </c>
      <c r="I630" s="14">
        <v>34800</v>
      </c>
      <c r="J630" s="14">
        <v>0</v>
      </c>
      <c r="K630" s="14">
        <v>0</v>
      </c>
      <c r="L630" s="14">
        <f>+I630*2.87%</f>
        <v>998.76</v>
      </c>
      <c r="M630" s="14">
        <f>I630*7.1%</f>
        <v>2470.7999999999997</v>
      </c>
      <c r="N630" s="14">
        <f>I630*1.15%</f>
        <v>400.2</v>
      </c>
      <c r="O630" s="14">
        <f>+I630*3.04%</f>
        <v>1057.92</v>
      </c>
      <c r="P630" s="14">
        <f>I630*7.09%</f>
        <v>2467.3200000000002</v>
      </c>
      <c r="Q630" s="14"/>
      <c r="R630" s="14">
        <f>L630+M630+N630+O630+P630</f>
        <v>7395</v>
      </c>
      <c r="S630" s="14">
        <v>6472</v>
      </c>
      <c r="T630" s="14">
        <f>+L630+O630+Q630+S630+J630+K630</f>
        <v>8528.68</v>
      </c>
      <c r="U630" s="14">
        <f>+P630+N630+M630</f>
        <v>5338.32</v>
      </c>
      <c r="V630" s="14">
        <f>+I630-T630</f>
        <v>26271.32</v>
      </c>
      <c r="W630" s="9"/>
      <c r="X630"/>
      <c r="Y630"/>
      <c r="Z630"/>
      <c r="AA630" s="8"/>
      <c r="AB630"/>
      <c r="AC630" s="8"/>
      <c r="AD630"/>
      <c r="AE630"/>
      <c r="AF630" s="8"/>
      <c r="AG630" s="8"/>
      <c r="AH630" s="8"/>
      <c r="AI630" s="8"/>
    </row>
    <row r="631" spans="1:35" s="6" customFormat="1" ht="12" customHeight="1" x14ac:dyDescent="0.25">
      <c r="A631" s="18">
        <v>608</v>
      </c>
      <c r="B631" s="17" t="s">
        <v>6</v>
      </c>
      <c r="C631" s="16" t="s">
        <v>29</v>
      </c>
      <c r="D631" s="16" t="s">
        <v>2</v>
      </c>
      <c r="E631" s="16" t="s">
        <v>5</v>
      </c>
      <c r="F631" s="16" t="s">
        <v>87</v>
      </c>
      <c r="G631" s="15">
        <v>44927</v>
      </c>
      <c r="H631" s="15" t="s">
        <v>4</v>
      </c>
      <c r="I631" s="14">
        <v>21120</v>
      </c>
      <c r="J631" s="14">
        <v>0</v>
      </c>
      <c r="K631" s="14">
        <v>0</v>
      </c>
      <c r="L631" s="14">
        <f>+I631*2.87%</f>
        <v>606.14400000000001</v>
      </c>
      <c r="M631" s="14">
        <f>I631*7.1%</f>
        <v>1499.5199999999998</v>
      </c>
      <c r="N631" s="14">
        <f>I631*1.15%</f>
        <v>242.88</v>
      </c>
      <c r="O631" s="14">
        <f>+I631*3.04%</f>
        <v>642.048</v>
      </c>
      <c r="P631" s="14">
        <f>I631*7.09%</f>
        <v>1497.4080000000001</v>
      </c>
      <c r="Q631" s="14"/>
      <c r="R631" s="14">
        <f>L631+M631+N631+O631+P631</f>
        <v>4488</v>
      </c>
      <c r="S631" s="14">
        <v>0</v>
      </c>
      <c r="T631" s="14">
        <f>+L631+O631+Q631+S631+J631+K631</f>
        <v>1248.192</v>
      </c>
      <c r="U631" s="14">
        <f>+P631+N631+M631</f>
        <v>3239.808</v>
      </c>
      <c r="V631" s="14">
        <f>+I631-T631</f>
        <v>19871.808000000001</v>
      </c>
      <c r="W631" s="9"/>
      <c r="X631"/>
      <c r="Y631"/>
      <c r="Z631"/>
      <c r="AA631" s="8"/>
      <c r="AB631"/>
      <c r="AC631" s="8"/>
      <c r="AD631"/>
      <c r="AE631"/>
      <c r="AF631"/>
      <c r="AG631"/>
      <c r="AH631" s="8"/>
      <c r="AI631" s="8"/>
    </row>
    <row r="632" spans="1:35" s="6" customFormat="1" ht="12" customHeight="1" x14ac:dyDescent="0.25">
      <c r="A632" s="18">
        <v>609</v>
      </c>
      <c r="B632" s="17" t="s">
        <v>6</v>
      </c>
      <c r="C632" s="16" t="s">
        <v>28</v>
      </c>
      <c r="D632" s="16" t="s">
        <v>2</v>
      </c>
      <c r="E632" s="16" t="s">
        <v>5</v>
      </c>
      <c r="F632" s="16" t="s">
        <v>87</v>
      </c>
      <c r="G632" s="15">
        <v>44927</v>
      </c>
      <c r="H632" s="15" t="s">
        <v>4</v>
      </c>
      <c r="I632" s="14">
        <v>31680</v>
      </c>
      <c r="J632" s="14">
        <v>0</v>
      </c>
      <c r="K632" s="14">
        <v>0</v>
      </c>
      <c r="L632" s="14">
        <f>+I632*2.87%</f>
        <v>909.21600000000001</v>
      </c>
      <c r="M632" s="14">
        <f>I632*7.1%</f>
        <v>2249.2799999999997</v>
      </c>
      <c r="N632" s="14">
        <f>I632*1.15%</f>
        <v>364.32</v>
      </c>
      <c r="O632" s="14">
        <f>+I632*3.04%</f>
        <v>963.072</v>
      </c>
      <c r="P632" s="14">
        <f>I632*7.09%</f>
        <v>2246.1120000000001</v>
      </c>
      <c r="Q632" s="14"/>
      <c r="R632" s="14">
        <f>L632+M632+N632+O632+P632</f>
        <v>6732</v>
      </c>
      <c r="S632" s="14">
        <v>0</v>
      </c>
      <c r="T632" s="14">
        <f>+L632+O632+Q632+S632+J632+K632</f>
        <v>1872.288</v>
      </c>
      <c r="U632" s="14">
        <f>+P632+N632+M632</f>
        <v>4859.7119999999995</v>
      </c>
      <c r="V632" s="14">
        <f>+I632-T632</f>
        <v>29807.712</v>
      </c>
      <c r="W632" s="9"/>
      <c r="X632"/>
      <c r="Y632"/>
      <c r="Z632"/>
      <c r="AA632" s="8"/>
      <c r="AB632"/>
      <c r="AC632" s="8"/>
      <c r="AD632"/>
      <c r="AE632"/>
      <c r="AF632"/>
      <c r="AG632"/>
      <c r="AH632" s="8"/>
      <c r="AI632" s="8"/>
    </row>
    <row r="633" spans="1:35" s="6" customFormat="1" ht="12" customHeight="1" x14ac:dyDescent="0.25">
      <c r="A633" s="18">
        <v>610</v>
      </c>
      <c r="B633" s="17" t="s">
        <v>6</v>
      </c>
      <c r="C633" s="16" t="s">
        <v>27</v>
      </c>
      <c r="D633" s="16" t="s">
        <v>2</v>
      </c>
      <c r="E633" s="16" t="s">
        <v>5</v>
      </c>
      <c r="F633" s="16" t="s">
        <v>92</v>
      </c>
      <c r="G633" s="15">
        <v>44927</v>
      </c>
      <c r="H633" s="15" t="s">
        <v>4</v>
      </c>
      <c r="I633" s="14">
        <v>34800</v>
      </c>
      <c r="J633" s="14">
        <v>0</v>
      </c>
      <c r="K633" s="14">
        <v>0</v>
      </c>
      <c r="L633" s="14">
        <f>+I633*2.87%</f>
        <v>998.76</v>
      </c>
      <c r="M633" s="14">
        <f>I633*7.1%</f>
        <v>2470.7999999999997</v>
      </c>
      <c r="N633" s="14">
        <f>I633*1.15%</f>
        <v>400.2</v>
      </c>
      <c r="O633" s="14">
        <f>+I633*3.04%</f>
        <v>1057.92</v>
      </c>
      <c r="P633" s="14">
        <f>I633*7.09%</f>
        <v>2467.3200000000002</v>
      </c>
      <c r="Q633" s="14"/>
      <c r="R633" s="14">
        <f>L633+M633+N633+O633+P633</f>
        <v>7395</v>
      </c>
      <c r="S633" s="14">
        <v>0</v>
      </c>
      <c r="T633" s="14">
        <f>+L633+O633+Q633+S633+J633+K633</f>
        <v>2056.6800000000003</v>
      </c>
      <c r="U633" s="14">
        <f>+P633+N633+M633</f>
        <v>5338.32</v>
      </c>
      <c r="V633" s="14">
        <f>+I633-T633</f>
        <v>32743.32</v>
      </c>
      <c r="W633" s="9"/>
      <c r="X633"/>
      <c r="Y633"/>
      <c r="Z633"/>
      <c r="AA633" s="8"/>
      <c r="AB633"/>
      <c r="AC633" s="8"/>
      <c r="AD633"/>
      <c r="AE633"/>
      <c r="AF633" s="8"/>
      <c r="AG633"/>
      <c r="AH633" s="8"/>
      <c r="AI633" s="8"/>
    </row>
    <row r="634" spans="1:35" s="6" customFormat="1" ht="12" customHeight="1" x14ac:dyDescent="0.25">
      <c r="A634" s="18">
        <v>611</v>
      </c>
      <c r="B634" s="17" t="s">
        <v>6</v>
      </c>
      <c r="C634" s="16" t="s">
        <v>26</v>
      </c>
      <c r="D634" s="16" t="s">
        <v>2</v>
      </c>
      <c r="E634" s="16" t="s">
        <v>5</v>
      </c>
      <c r="F634" s="16" t="s">
        <v>87</v>
      </c>
      <c r="G634" s="15">
        <v>44927</v>
      </c>
      <c r="H634" s="15" t="s">
        <v>4</v>
      </c>
      <c r="I634" s="14">
        <v>92800</v>
      </c>
      <c r="J634" s="14">
        <v>10411.75</v>
      </c>
      <c r="K634" s="14">
        <v>0</v>
      </c>
      <c r="L634" s="14">
        <f>+I634*2.87%</f>
        <v>2663.36</v>
      </c>
      <c r="M634" s="14">
        <f>I634*7.1%</f>
        <v>6588.7999999999993</v>
      </c>
      <c r="N634" s="14">
        <f>I634*1.15%</f>
        <v>1067.2</v>
      </c>
      <c r="O634" s="14">
        <f>+I634*3.04%</f>
        <v>2821.12</v>
      </c>
      <c r="P634" s="14">
        <f>I634*7.09%</f>
        <v>6579.52</v>
      </c>
      <c r="Q634" s="14"/>
      <c r="R634" s="14">
        <f>L634+M634+N634+O634+P634</f>
        <v>19720</v>
      </c>
      <c r="S634" s="14">
        <v>0</v>
      </c>
      <c r="T634" s="14">
        <f>+L634+O634+Q634+S634+J634+K634</f>
        <v>15896.23</v>
      </c>
      <c r="U634" s="14">
        <f>+P634+N634+M634</f>
        <v>14235.52</v>
      </c>
      <c r="V634" s="14">
        <f>+I634-T634</f>
        <v>76903.77</v>
      </c>
      <c r="W634" s="9"/>
      <c r="X634"/>
      <c r="Y634"/>
      <c r="Z634"/>
      <c r="AA634" s="8"/>
      <c r="AB634"/>
      <c r="AC634" s="8"/>
      <c r="AD634" s="8"/>
      <c r="AE634" s="8"/>
      <c r="AF634" s="8"/>
      <c r="AG634"/>
      <c r="AH634" s="8"/>
      <c r="AI634" s="8"/>
    </row>
    <row r="635" spans="1:35" s="6" customFormat="1" ht="12" customHeight="1" x14ac:dyDescent="0.25">
      <c r="A635" s="18">
        <v>612</v>
      </c>
      <c r="B635" s="17" t="s">
        <v>6</v>
      </c>
      <c r="C635" s="16" t="s">
        <v>25</v>
      </c>
      <c r="D635" s="16" t="s">
        <v>2</v>
      </c>
      <c r="E635" s="16" t="s">
        <v>5</v>
      </c>
      <c r="F635" s="16" t="s">
        <v>92</v>
      </c>
      <c r="G635" s="15">
        <v>44927</v>
      </c>
      <c r="H635" s="15" t="s">
        <v>4</v>
      </c>
      <c r="I635" s="14">
        <v>16240</v>
      </c>
      <c r="J635" s="14">
        <v>0</v>
      </c>
      <c r="K635" s="14">
        <v>0</v>
      </c>
      <c r="L635" s="14">
        <f>+I635*2.87%</f>
        <v>466.08800000000002</v>
      </c>
      <c r="M635" s="14">
        <f>I635*7.1%</f>
        <v>1153.04</v>
      </c>
      <c r="N635" s="14">
        <f>I635*1.15%</f>
        <v>186.76</v>
      </c>
      <c r="O635" s="14">
        <f>+I635*3.04%</f>
        <v>493.69600000000003</v>
      </c>
      <c r="P635" s="14">
        <f>I635*7.09%</f>
        <v>1151.4160000000002</v>
      </c>
      <c r="Q635" s="14"/>
      <c r="R635" s="14">
        <f>L635+M635+N635+O635+P635</f>
        <v>3451</v>
      </c>
      <c r="S635" s="14">
        <v>0</v>
      </c>
      <c r="T635" s="14">
        <f>+L635+O635+Q635+S635+J635+K635</f>
        <v>959.78400000000011</v>
      </c>
      <c r="U635" s="14">
        <f>+P635+N635+M635</f>
        <v>2491.2160000000003</v>
      </c>
      <c r="V635" s="14">
        <f>+I635-T635</f>
        <v>15280.216</v>
      </c>
      <c r="W635" s="9"/>
      <c r="X635"/>
      <c r="Y635"/>
      <c r="Z635"/>
      <c r="AA635" s="8"/>
      <c r="AB635"/>
      <c r="AC635" s="8"/>
      <c r="AD635"/>
      <c r="AE635"/>
      <c r="AF635"/>
      <c r="AG635"/>
      <c r="AH635"/>
      <c r="AI635" s="8"/>
    </row>
    <row r="636" spans="1:35" s="6" customFormat="1" ht="12" customHeight="1" x14ac:dyDescent="0.25">
      <c r="A636" s="18">
        <v>613</v>
      </c>
      <c r="B636" s="17" t="s">
        <v>6</v>
      </c>
      <c r="C636" s="16" t="s">
        <v>24</v>
      </c>
      <c r="D636" s="16" t="s">
        <v>2</v>
      </c>
      <c r="E636" s="16" t="s">
        <v>5</v>
      </c>
      <c r="F636" s="16" t="s">
        <v>92</v>
      </c>
      <c r="G636" s="15">
        <v>44927</v>
      </c>
      <c r="H636" s="15" t="s">
        <v>4</v>
      </c>
      <c r="I636" s="14">
        <v>60320</v>
      </c>
      <c r="J636" s="14">
        <v>0</v>
      </c>
      <c r="K636" s="14">
        <v>0</v>
      </c>
      <c r="L636" s="14">
        <f>+I636*2.87%</f>
        <v>1731.184</v>
      </c>
      <c r="M636" s="14">
        <f>I636*7.1%</f>
        <v>4282.7199999999993</v>
      </c>
      <c r="N636" s="14">
        <f>I636*1.15%</f>
        <v>693.68</v>
      </c>
      <c r="O636" s="14">
        <f>+I636*3.04%</f>
        <v>1833.7280000000001</v>
      </c>
      <c r="P636" s="14">
        <f>I636*7.09%</f>
        <v>4276.6880000000001</v>
      </c>
      <c r="Q636" s="14"/>
      <c r="R636" s="14">
        <f>L636+M636+N636+O636+P636</f>
        <v>12818</v>
      </c>
      <c r="S636" s="14">
        <v>893.12</v>
      </c>
      <c r="T636" s="14">
        <f>+L636+O636+Q636+S636+J636+K636</f>
        <v>4458.0320000000002</v>
      </c>
      <c r="U636" s="14">
        <f>+P636+N636+M636</f>
        <v>9253.0879999999997</v>
      </c>
      <c r="V636" s="14">
        <f>+I636-T636</f>
        <v>55861.968000000001</v>
      </c>
      <c r="W636" s="9"/>
      <c r="X636"/>
      <c r="Y636"/>
      <c r="Z636"/>
      <c r="AA636" s="8"/>
      <c r="AB636"/>
      <c r="AC636" s="8"/>
      <c r="AD636" s="8"/>
      <c r="AE636"/>
      <c r="AF636" s="8"/>
      <c r="AG636"/>
      <c r="AH636" s="8"/>
      <c r="AI636" s="8"/>
    </row>
    <row r="637" spans="1:35" s="6" customFormat="1" ht="12" customHeight="1" x14ac:dyDescent="0.25">
      <c r="A637" s="18">
        <v>614</v>
      </c>
      <c r="B637" s="17" t="s">
        <v>6</v>
      </c>
      <c r="C637" s="16" t="s">
        <v>23</v>
      </c>
      <c r="D637" s="16" t="s">
        <v>2</v>
      </c>
      <c r="E637" s="16" t="s">
        <v>5</v>
      </c>
      <c r="F637" s="16" t="s">
        <v>92</v>
      </c>
      <c r="G637" s="15">
        <v>44927</v>
      </c>
      <c r="H637" s="15" t="s">
        <v>4</v>
      </c>
      <c r="I637" s="14">
        <v>16240</v>
      </c>
      <c r="J637" s="14">
        <v>0</v>
      </c>
      <c r="K637" s="14">
        <v>0</v>
      </c>
      <c r="L637" s="14">
        <f>+I637*2.87%</f>
        <v>466.08800000000002</v>
      </c>
      <c r="M637" s="14">
        <f>I637*7.1%</f>
        <v>1153.04</v>
      </c>
      <c r="N637" s="14">
        <f>I637*1.15%</f>
        <v>186.76</v>
      </c>
      <c r="O637" s="14">
        <f>+I637*3.04%</f>
        <v>493.69600000000003</v>
      </c>
      <c r="P637" s="14">
        <f>I637*7.09%</f>
        <v>1151.4160000000002</v>
      </c>
      <c r="Q637" s="14"/>
      <c r="R637" s="14">
        <f>L637+M637+N637+O637+P637</f>
        <v>3451</v>
      </c>
      <c r="S637" s="14">
        <v>0</v>
      </c>
      <c r="T637" s="14">
        <f>+L637+O637+Q637+S637+J637+K637</f>
        <v>959.78400000000011</v>
      </c>
      <c r="U637" s="14">
        <f>+P637+N637+M637</f>
        <v>2491.2160000000003</v>
      </c>
      <c r="V637" s="14">
        <f>+I637-T637</f>
        <v>15280.216</v>
      </c>
      <c r="W637" s="9"/>
      <c r="X637"/>
      <c r="Y637"/>
      <c r="Z637"/>
      <c r="AA637" s="8"/>
      <c r="AB637"/>
      <c r="AC637" s="8"/>
      <c r="AD637"/>
      <c r="AE637"/>
      <c r="AF637"/>
      <c r="AG637"/>
      <c r="AH637"/>
      <c r="AI637" s="8"/>
    </row>
    <row r="638" spans="1:35" s="6" customFormat="1" ht="12" customHeight="1" x14ac:dyDescent="0.25">
      <c r="A638" s="18">
        <v>615</v>
      </c>
      <c r="B638" s="17" t="s">
        <v>6</v>
      </c>
      <c r="C638" s="16" t="s">
        <v>22</v>
      </c>
      <c r="D638" s="16" t="s">
        <v>2</v>
      </c>
      <c r="E638" s="16" t="s">
        <v>5</v>
      </c>
      <c r="F638" s="16" t="s">
        <v>87</v>
      </c>
      <c r="G638" s="15">
        <v>44927</v>
      </c>
      <c r="H638" s="15" t="s">
        <v>4</v>
      </c>
      <c r="I638" s="14">
        <v>55680</v>
      </c>
      <c r="J638" s="14">
        <v>2673.74</v>
      </c>
      <c r="K638" s="14">
        <v>0</v>
      </c>
      <c r="L638" s="14">
        <f>+I638*2.87%</f>
        <v>1598.0160000000001</v>
      </c>
      <c r="M638" s="14">
        <f>I638*7.1%</f>
        <v>3953.2799999999997</v>
      </c>
      <c r="N638" s="14">
        <f>I638*1.15%</f>
        <v>640.31999999999994</v>
      </c>
      <c r="O638" s="14">
        <f>+I638*3.04%</f>
        <v>1692.672</v>
      </c>
      <c r="P638" s="14">
        <f>I638*7.09%</f>
        <v>3947.7120000000004</v>
      </c>
      <c r="Q638" s="14"/>
      <c r="R638" s="14">
        <f>L638+M638+N638+O638+P638</f>
        <v>11832</v>
      </c>
      <c r="S638" s="14">
        <v>0</v>
      </c>
      <c r="T638" s="14">
        <f>+L638+O638+Q638+S638+J638+K638</f>
        <v>5964.4279999999999</v>
      </c>
      <c r="U638" s="14">
        <f>+P638+N638+M638</f>
        <v>8541.3119999999999</v>
      </c>
      <c r="V638" s="14">
        <f>+I638-T638</f>
        <v>49715.572</v>
      </c>
      <c r="W638" s="9"/>
      <c r="X638"/>
      <c r="Y638"/>
      <c r="Z638"/>
      <c r="AA638" s="8"/>
      <c r="AB638"/>
      <c r="AC638" s="8"/>
      <c r="AD638" s="8"/>
      <c r="AE638" s="8"/>
      <c r="AF638" s="8"/>
      <c r="AG638"/>
      <c r="AH638" s="8"/>
      <c r="AI638" s="8"/>
    </row>
    <row r="639" spans="1:35" s="6" customFormat="1" ht="12" customHeight="1" x14ac:dyDescent="0.25">
      <c r="A639" s="18">
        <v>616</v>
      </c>
      <c r="B639" s="17" t="s">
        <v>6</v>
      </c>
      <c r="C639" s="16" t="s">
        <v>21</v>
      </c>
      <c r="D639" s="16" t="s">
        <v>2</v>
      </c>
      <c r="E639" s="16" t="s">
        <v>5</v>
      </c>
      <c r="F639" s="16" t="s">
        <v>92</v>
      </c>
      <c r="G639" s="15">
        <v>44927</v>
      </c>
      <c r="H639" s="15" t="s">
        <v>4</v>
      </c>
      <c r="I639" s="14">
        <v>43200</v>
      </c>
      <c r="J639" s="14">
        <v>894.28</v>
      </c>
      <c r="K639" s="14">
        <v>0</v>
      </c>
      <c r="L639" s="14">
        <f>+I639*2.87%</f>
        <v>1239.8399999999999</v>
      </c>
      <c r="M639" s="14">
        <f>I639*7.1%</f>
        <v>3067.2</v>
      </c>
      <c r="N639" s="14">
        <f>I639*1.15%</f>
        <v>496.8</v>
      </c>
      <c r="O639" s="14">
        <f>+I639*3.04%</f>
        <v>1313.28</v>
      </c>
      <c r="P639" s="14">
        <f>I639*7.09%</f>
        <v>3062.88</v>
      </c>
      <c r="Q639" s="14"/>
      <c r="R639" s="14">
        <f>L639+M639+N639+O639+P639</f>
        <v>9180</v>
      </c>
      <c r="S639" s="14">
        <v>0</v>
      </c>
      <c r="T639" s="14">
        <f>+L639+O639+Q639+S639+J639+K639</f>
        <v>3447.3999999999996</v>
      </c>
      <c r="U639" s="14">
        <f>+P639+N639+M639</f>
        <v>6626.88</v>
      </c>
      <c r="V639" s="14">
        <f>+I639-T639</f>
        <v>39752.6</v>
      </c>
      <c r="W639" s="9"/>
      <c r="X639"/>
      <c r="Y639"/>
      <c r="Z639"/>
      <c r="AA639" s="8"/>
      <c r="AB639"/>
      <c r="AC639" s="8"/>
      <c r="AD639" s="8"/>
      <c r="AE639"/>
      <c r="AF639" s="8"/>
      <c r="AG639"/>
      <c r="AH639" s="8"/>
      <c r="AI639" s="8"/>
    </row>
    <row r="640" spans="1:35" s="6" customFormat="1" ht="12" customHeight="1" x14ac:dyDescent="0.25">
      <c r="A640" s="18">
        <v>617</v>
      </c>
      <c r="B640" s="17" t="s">
        <v>6</v>
      </c>
      <c r="C640" s="16" t="s">
        <v>20</v>
      </c>
      <c r="D640" s="16" t="s">
        <v>2</v>
      </c>
      <c r="E640" s="16" t="s">
        <v>5</v>
      </c>
      <c r="F640" s="16" t="s">
        <v>87</v>
      </c>
      <c r="G640" s="15">
        <v>44927</v>
      </c>
      <c r="H640" s="15" t="s">
        <v>4</v>
      </c>
      <c r="I640" s="14">
        <v>4640</v>
      </c>
      <c r="J640" s="14">
        <v>0</v>
      </c>
      <c r="K640" s="14">
        <v>0</v>
      </c>
      <c r="L640" s="14">
        <f>+I640*2.87%</f>
        <v>133.16800000000001</v>
      </c>
      <c r="M640" s="14">
        <f>I640*7.1%</f>
        <v>329.44</v>
      </c>
      <c r="N640" s="14">
        <f>I640*1.15%</f>
        <v>53.36</v>
      </c>
      <c r="O640" s="14">
        <f>+I640*3.04%</f>
        <v>141.05600000000001</v>
      </c>
      <c r="P640" s="14">
        <f>I640*7.09%</f>
        <v>328.976</v>
      </c>
      <c r="Q640" s="14"/>
      <c r="R640" s="14">
        <f>L640+M640+N640+O640+P640</f>
        <v>986</v>
      </c>
      <c r="S640" s="14">
        <v>0</v>
      </c>
      <c r="T640" s="14">
        <f>+L640+O640+Q640+S640+J640+K640</f>
        <v>274.22400000000005</v>
      </c>
      <c r="U640" s="14">
        <f>+P640+N640+M640</f>
        <v>711.77600000000007</v>
      </c>
      <c r="V640" s="14">
        <f>+I640-T640</f>
        <v>4365.7759999999998</v>
      </c>
      <c r="W640" s="9"/>
      <c r="X640"/>
      <c r="Y640"/>
      <c r="Z640"/>
      <c r="AA640" s="8"/>
      <c r="AB640"/>
      <c r="AC640" s="8"/>
      <c r="AD640"/>
      <c r="AE640"/>
      <c r="AF640"/>
      <c r="AG640"/>
      <c r="AH640"/>
      <c r="AI640" s="8"/>
    </row>
    <row r="641" spans="1:35" s="6" customFormat="1" ht="12" customHeight="1" x14ac:dyDescent="0.25">
      <c r="A641" s="18">
        <v>618</v>
      </c>
      <c r="B641" s="17" t="s">
        <v>6</v>
      </c>
      <c r="C641" s="16" t="s">
        <v>19</v>
      </c>
      <c r="D641" s="16" t="s">
        <v>2</v>
      </c>
      <c r="E641" s="16" t="s">
        <v>5</v>
      </c>
      <c r="F641" s="16" t="s">
        <v>87</v>
      </c>
      <c r="G641" s="15">
        <v>44927</v>
      </c>
      <c r="H641" s="15" t="s">
        <v>4</v>
      </c>
      <c r="I641" s="14">
        <v>25000</v>
      </c>
      <c r="J641" s="14">
        <v>0</v>
      </c>
      <c r="K641" s="14">
        <v>0</v>
      </c>
      <c r="L641" s="14">
        <f>+I641*2.87%</f>
        <v>717.5</v>
      </c>
      <c r="M641" s="14">
        <f>I641*7.1%</f>
        <v>1774.9999999999998</v>
      </c>
      <c r="N641" s="14">
        <f>I641*1.15%</f>
        <v>287.5</v>
      </c>
      <c r="O641" s="14">
        <f>+I641*3.04%</f>
        <v>760</v>
      </c>
      <c r="P641" s="14">
        <f>I641*7.09%</f>
        <v>1772.5000000000002</v>
      </c>
      <c r="Q641" s="14"/>
      <c r="R641" s="14">
        <f>L641+M641+N641+O641+P641</f>
        <v>5312.5</v>
      </c>
      <c r="S641" s="14">
        <v>0</v>
      </c>
      <c r="T641" s="14">
        <f>+L641+O641+Q641+S641+J641+K641</f>
        <v>1477.5</v>
      </c>
      <c r="U641" s="14">
        <f>+P641+N641+M641</f>
        <v>3835</v>
      </c>
      <c r="V641" s="14">
        <f>+I641-T641</f>
        <v>23522.5</v>
      </c>
      <c r="W641" s="9"/>
      <c r="X641"/>
      <c r="Y641"/>
      <c r="Z641"/>
      <c r="AA641" s="8"/>
      <c r="AB641"/>
      <c r="AC641" s="8"/>
      <c r="AD641"/>
      <c r="AE641"/>
      <c r="AF641"/>
      <c r="AG641"/>
      <c r="AH641" s="8"/>
      <c r="AI641" s="8"/>
    </row>
    <row r="642" spans="1:35" s="6" customFormat="1" ht="12" customHeight="1" x14ac:dyDescent="0.25">
      <c r="A642" s="18">
        <v>619</v>
      </c>
      <c r="B642" s="17" t="s">
        <v>6</v>
      </c>
      <c r="C642" s="16" t="s">
        <v>18</v>
      </c>
      <c r="D642" s="16" t="s">
        <v>2</v>
      </c>
      <c r="E642" s="16" t="s">
        <v>5</v>
      </c>
      <c r="F642" s="16" t="s">
        <v>87</v>
      </c>
      <c r="G642" s="15">
        <v>44927</v>
      </c>
      <c r="H642" s="15" t="s">
        <v>4</v>
      </c>
      <c r="I642" s="14">
        <v>14080</v>
      </c>
      <c r="J642" s="14">
        <v>0</v>
      </c>
      <c r="K642" s="14">
        <v>0</v>
      </c>
      <c r="L642" s="14">
        <f>+I642*2.87%</f>
        <v>404.096</v>
      </c>
      <c r="M642" s="14">
        <f>I642*7.1%</f>
        <v>999.68</v>
      </c>
      <c r="N642" s="14">
        <f>I642*1.15%</f>
        <v>161.91999999999999</v>
      </c>
      <c r="O642" s="14">
        <f>+I642*3.04%</f>
        <v>428.03199999999998</v>
      </c>
      <c r="P642" s="14">
        <f>I642*7.09%</f>
        <v>998.27200000000005</v>
      </c>
      <c r="Q642" s="14"/>
      <c r="R642" s="14">
        <f>L642+M642+N642+O642+P642</f>
        <v>2992</v>
      </c>
      <c r="S642" s="14">
        <v>0</v>
      </c>
      <c r="T642" s="14">
        <f>+L642+O642+Q642+S642+J642+K642</f>
        <v>832.12799999999993</v>
      </c>
      <c r="U642" s="14">
        <f>+P642+N642+M642</f>
        <v>2159.8719999999998</v>
      </c>
      <c r="V642" s="14">
        <f>+I642-T642</f>
        <v>13247.871999999999</v>
      </c>
      <c r="W642" s="9"/>
      <c r="X642"/>
      <c r="Y642"/>
      <c r="Z642"/>
      <c r="AA642" s="8"/>
      <c r="AB642"/>
      <c r="AC642" s="8"/>
      <c r="AD642"/>
      <c r="AE642"/>
      <c r="AF642"/>
      <c r="AG642"/>
      <c r="AH642"/>
      <c r="AI642" s="8"/>
    </row>
    <row r="643" spans="1:35" s="6" customFormat="1" ht="12" customHeight="1" x14ac:dyDescent="0.25">
      <c r="A643" s="18">
        <v>620</v>
      </c>
      <c r="B643" s="17" t="s">
        <v>6</v>
      </c>
      <c r="C643" s="16" t="s">
        <v>17</v>
      </c>
      <c r="D643" s="16" t="s">
        <v>2</v>
      </c>
      <c r="E643" s="16" t="s">
        <v>5</v>
      </c>
      <c r="F643" s="16" t="s">
        <v>92</v>
      </c>
      <c r="G643" s="15">
        <v>44927</v>
      </c>
      <c r="H643" s="15" t="s">
        <v>4</v>
      </c>
      <c r="I643" s="14">
        <v>30160</v>
      </c>
      <c r="J643" s="14">
        <v>0</v>
      </c>
      <c r="K643" s="14">
        <v>0</v>
      </c>
      <c r="L643" s="14">
        <f>+I643*2.87%</f>
        <v>865.59199999999998</v>
      </c>
      <c r="M643" s="14">
        <f>I643*7.1%</f>
        <v>2141.3599999999997</v>
      </c>
      <c r="N643" s="14">
        <f>I643*1.15%</f>
        <v>346.84</v>
      </c>
      <c r="O643" s="14">
        <f>+I643*3.04%</f>
        <v>916.86400000000003</v>
      </c>
      <c r="P643" s="14">
        <f>I643*7.09%</f>
        <v>2138.3440000000001</v>
      </c>
      <c r="Q643" s="14"/>
      <c r="R643" s="14">
        <f>L643+M643+N643+O643+P643</f>
        <v>6409</v>
      </c>
      <c r="S643" s="14">
        <v>0</v>
      </c>
      <c r="T643" s="14">
        <f>+L643+O643+Q643+S643+J643+K643</f>
        <v>1782.4560000000001</v>
      </c>
      <c r="U643" s="14">
        <f>+P643+N643+M643</f>
        <v>4626.5439999999999</v>
      </c>
      <c r="V643" s="14">
        <f>+I643-T643</f>
        <v>28377.544000000002</v>
      </c>
      <c r="W643" s="9"/>
      <c r="X643"/>
      <c r="Y643"/>
      <c r="Z643"/>
      <c r="AA643" s="8"/>
      <c r="AB643"/>
      <c r="AC643" s="8"/>
      <c r="AD643"/>
      <c r="AE643"/>
      <c r="AF643"/>
      <c r="AG643"/>
      <c r="AH643" s="8"/>
      <c r="AI643" s="8"/>
    </row>
    <row r="644" spans="1:35" s="6" customFormat="1" ht="12" customHeight="1" x14ac:dyDescent="0.25">
      <c r="A644" s="18">
        <v>621</v>
      </c>
      <c r="B644" s="17" t="s">
        <v>6</v>
      </c>
      <c r="C644" s="16" t="s">
        <v>16</v>
      </c>
      <c r="D644" s="16" t="s">
        <v>2</v>
      </c>
      <c r="E644" s="16" t="s">
        <v>5</v>
      </c>
      <c r="F644" s="16" t="s">
        <v>87</v>
      </c>
      <c r="G644" s="15">
        <v>44927</v>
      </c>
      <c r="H644" s="15" t="s">
        <v>4</v>
      </c>
      <c r="I644" s="14">
        <v>17600</v>
      </c>
      <c r="J644" s="14">
        <v>0</v>
      </c>
      <c r="K644" s="14">
        <v>0</v>
      </c>
      <c r="L644" s="14">
        <f>+I644*2.87%</f>
        <v>505.12</v>
      </c>
      <c r="M644" s="14">
        <f>I644*7.1%</f>
        <v>1249.5999999999999</v>
      </c>
      <c r="N644" s="14">
        <f>I644*1.15%</f>
        <v>202.4</v>
      </c>
      <c r="O644" s="14">
        <f>+I644*3.04%</f>
        <v>535.04</v>
      </c>
      <c r="P644" s="14">
        <f>I644*7.09%</f>
        <v>1247.8400000000001</v>
      </c>
      <c r="Q644" s="14"/>
      <c r="R644" s="14">
        <f>L644+M644+N644+O644+P644</f>
        <v>3740</v>
      </c>
      <c r="S644" s="14">
        <v>0</v>
      </c>
      <c r="T644" s="14">
        <f>+L644+O644+Q644+S644+J644+K644</f>
        <v>1040.1599999999999</v>
      </c>
      <c r="U644" s="14">
        <f>+P644+N644+M644</f>
        <v>2699.84</v>
      </c>
      <c r="V644" s="14">
        <f>+I644-T644</f>
        <v>16559.84</v>
      </c>
      <c r="W644" s="9"/>
      <c r="X644"/>
      <c r="Y644"/>
      <c r="Z644"/>
      <c r="AA644" s="8"/>
      <c r="AB644"/>
      <c r="AC644" s="8"/>
      <c r="AD644"/>
      <c r="AE644"/>
      <c r="AF644"/>
      <c r="AG644"/>
      <c r="AH644" s="8"/>
      <c r="AI644" s="8"/>
    </row>
    <row r="645" spans="1:35" s="6" customFormat="1" ht="12" customHeight="1" x14ac:dyDescent="0.25">
      <c r="A645" s="18">
        <v>622</v>
      </c>
      <c r="B645" s="17" t="s">
        <v>6</v>
      </c>
      <c r="C645" s="16" t="s">
        <v>15</v>
      </c>
      <c r="D645" s="16" t="s">
        <v>2</v>
      </c>
      <c r="E645" s="16" t="s">
        <v>5</v>
      </c>
      <c r="F645" s="16" t="s">
        <v>92</v>
      </c>
      <c r="G645" s="15">
        <v>44927</v>
      </c>
      <c r="H645" s="15" t="s">
        <v>4</v>
      </c>
      <c r="I645" s="14">
        <v>18560</v>
      </c>
      <c r="J645" s="14">
        <v>0</v>
      </c>
      <c r="K645" s="14">
        <v>0</v>
      </c>
      <c r="L645" s="14">
        <f>+I645*2.87%</f>
        <v>532.67200000000003</v>
      </c>
      <c r="M645" s="14">
        <f>I645*7.1%</f>
        <v>1317.76</v>
      </c>
      <c r="N645" s="14">
        <f>I645*1.15%</f>
        <v>213.44</v>
      </c>
      <c r="O645" s="14">
        <f>+I645*3.04%</f>
        <v>564.22400000000005</v>
      </c>
      <c r="P645" s="14">
        <f>I645*7.09%</f>
        <v>1315.904</v>
      </c>
      <c r="Q645" s="14"/>
      <c r="R645" s="14">
        <f>L645+M645+N645+O645+P645</f>
        <v>3944</v>
      </c>
      <c r="S645" s="14">
        <v>0</v>
      </c>
      <c r="T645" s="14">
        <f>+L645+O645+Q645+S645+J645+K645</f>
        <v>1096.8960000000002</v>
      </c>
      <c r="U645" s="14">
        <f>+P645+N645+M645</f>
        <v>2847.1040000000003</v>
      </c>
      <c r="V645" s="14">
        <f>+I645-T645</f>
        <v>17463.103999999999</v>
      </c>
      <c r="W645" s="9"/>
      <c r="X645"/>
      <c r="Y645"/>
      <c r="Z645"/>
      <c r="AA645" s="8"/>
      <c r="AB645"/>
      <c r="AC645" s="8"/>
      <c r="AD645"/>
      <c r="AE645"/>
      <c r="AF645"/>
      <c r="AG645"/>
      <c r="AH645" s="8"/>
      <c r="AI645" s="8"/>
    </row>
    <row r="646" spans="1:35" s="6" customFormat="1" ht="12" customHeight="1" x14ac:dyDescent="0.25">
      <c r="A646" s="18">
        <v>623</v>
      </c>
      <c r="B646" s="17" t="s">
        <v>6</v>
      </c>
      <c r="C646" s="16" t="s">
        <v>14</v>
      </c>
      <c r="D646" s="16" t="s">
        <v>2</v>
      </c>
      <c r="E646" s="16" t="s">
        <v>5</v>
      </c>
      <c r="F646" s="16" t="s">
        <v>92</v>
      </c>
      <c r="G646" s="15">
        <v>44927</v>
      </c>
      <c r="H646" s="15" t="s">
        <v>4</v>
      </c>
      <c r="I646" s="14">
        <v>58000</v>
      </c>
      <c r="J646" s="14">
        <v>0</v>
      </c>
      <c r="K646" s="14">
        <v>0</v>
      </c>
      <c r="L646" s="14">
        <f>+I646*2.87%</f>
        <v>1664.6</v>
      </c>
      <c r="M646" s="14">
        <f>I646*7.1%</f>
        <v>4118</v>
      </c>
      <c r="N646" s="14">
        <f>I646*1.15%</f>
        <v>667</v>
      </c>
      <c r="O646" s="14">
        <f>+I646*3.04%</f>
        <v>1763.2</v>
      </c>
      <c r="P646" s="14">
        <f>I646*7.09%</f>
        <v>4112.2</v>
      </c>
      <c r="Q646" s="14"/>
      <c r="R646" s="14">
        <f>L646+M646+N646+O646+P646</f>
        <v>12325</v>
      </c>
      <c r="S646" s="14">
        <v>0</v>
      </c>
      <c r="T646" s="14">
        <f>+L646+O646+Q646+S646+J646+K646</f>
        <v>3427.8</v>
      </c>
      <c r="U646" s="14">
        <f>+P646+N646+M646</f>
        <v>8897.2000000000007</v>
      </c>
      <c r="V646" s="14">
        <f>+I646-T646</f>
        <v>54572.2</v>
      </c>
      <c r="W646" s="9"/>
      <c r="X646"/>
      <c r="Y646"/>
      <c r="Z646"/>
      <c r="AA646" s="8"/>
      <c r="AB646"/>
      <c r="AC646" s="8"/>
      <c r="AD646" s="8"/>
      <c r="AE646"/>
      <c r="AF646" s="8"/>
      <c r="AG646"/>
      <c r="AH646" s="8"/>
      <c r="AI646" s="8"/>
    </row>
    <row r="647" spans="1:35" s="6" customFormat="1" ht="12" customHeight="1" x14ac:dyDescent="0.25">
      <c r="A647" s="18">
        <v>624</v>
      </c>
      <c r="B647" s="17" t="s">
        <v>6</v>
      </c>
      <c r="C647" s="16" t="s">
        <v>13</v>
      </c>
      <c r="D647" s="16" t="s">
        <v>2</v>
      </c>
      <c r="E647" s="16" t="s">
        <v>5</v>
      </c>
      <c r="F647" s="16" t="s">
        <v>92</v>
      </c>
      <c r="G647" s="15">
        <v>44927</v>
      </c>
      <c r="H647" s="15" t="s">
        <v>4</v>
      </c>
      <c r="I647" s="14">
        <v>14080</v>
      </c>
      <c r="J647" s="14">
        <v>0</v>
      </c>
      <c r="K647" s="14">
        <v>0</v>
      </c>
      <c r="L647" s="14">
        <f>+I647*2.87%</f>
        <v>404.096</v>
      </c>
      <c r="M647" s="14">
        <f>I647*7.1%</f>
        <v>999.68</v>
      </c>
      <c r="N647" s="14">
        <f>I647*1.15%</f>
        <v>161.91999999999999</v>
      </c>
      <c r="O647" s="14">
        <f>+I647*3.04%</f>
        <v>428.03199999999998</v>
      </c>
      <c r="P647" s="14">
        <f>I647*7.09%</f>
        <v>998.27200000000005</v>
      </c>
      <c r="Q647" s="14"/>
      <c r="R647" s="14">
        <f>L647+M647+N647+O647+P647</f>
        <v>2992</v>
      </c>
      <c r="S647" s="14">
        <v>0</v>
      </c>
      <c r="T647" s="14">
        <f>+L647+O647+Q647+S647+J647+K647</f>
        <v>832.12799999999993</v>
      </c>
      <c r="U647" s="14">
        <f>+P647+N647+M647</f>
        <v>2159.8719999999998</v>
      </c>
      <c r="V647" s="14">
        <f>+I647-T647</f>
        <v>13247.871999999999</v>
      </c>
      <c r="W647" s="9"/>
      <c r="X647"/>
      <c r="Y647"/>
      <c r="Z647"/>
      <c r="AA647" s="8"/>
      <c r="AB647"/>
      <c r="AC647" s="8"/>
      <c r="AD647"/>
      <c r="AE647"/>
      <c r="AF647"/>
      <c r="AG647"/>
      <c r="AH647"/>
      <c r="AI647" s="8"/>
    </row>
    <row r="648" spans="1:35" s="6" customFormat="1" ht="12" customHeight="1" x14ac:dyDescent="0.25">
      <c r="A648" s="18">
        <v>625</v>
      </c>
      <c r="B648" s="17" t="s">
        <v>6</v>
      </c>
      <c r="C648" s="16" t="s">
        <v>12</v>
      </c>
      <c r="D648" s="16" t="s">
        <v>2</v>
      </c>
      <c r="E648" s="16" t="s">
        <v>5</v>
      </c>
      <c r="F648" s="16" t="s">
        <v>92</v>
      </c>
      <c r="G648" s="15">
        <v>44927</v>
      </c>
      <c r="H648" s="15" t="s">
        <v>4</v>
      </c>
      <c r="I648" s="14">
        <v>14080</v>
      </c>
      <c r="J648" s="14">
        <v>0</v>
      </c>
      <c r="K648" s="14">
        <v>0</v>
      </c>
      <c r="L648" s="14">
        <f>+I648*2.87%</f>
        <v>404.096</v>
      </c>
      <c r="M648" s="14">
        <f>I648*7.1%</f>
        <v>999.68</v>
      </c>
      <c r="N648" s="14">
        <f>I648*1.15%</f>
        <v>161.91999999999999</v>
      </c>
      <c r="O648" s="14">
        <f>+I648*3.04%</f>
        <v>428.03199999999998</v>
      </c>
      <c r="P648" s="14">
        <f>I648*7.09%</f>
        <v>998.27200000000005</v>
      </c>
      <c r="Q648" s="14"/>
      <c r="R648" s="14">
        <f>L648+M648+N648+O648+P648</f>
        <v>2992</v>
      </c>
      <c r="S648" s="14">
        <v>0</v>
      </c>
      <c r="T648" s="14">
        <f>+L648+O648+Q648+S648+J648+K648</f>
        <v>832.12799999999993</v>
      </c>
      <c r="U648" s="14">
        <f>+P648+N648+M648</f>
        <v>2159.8719999999998</v>
      </c>
      <c r="V648" s="14">
        <f>+I648-T648</f>
        <v>13247.871999999999</v>
      </c>
      <c r="W648" s="9"/>
      <c r="X648"/>
      <c r="Y648"/>
      <c r="Z648"/>
      <c r="AA648" s="8"/>
      <c r="AB648"/>
      <c r="AC648" s="8"/>
      <c r="AD648"/>
      <c r="AE648"/>
      <c r="AF648"/>
      <c r="AG648"/>
      <c r="AH648"/>
      <c r="AI648" s="8"/>
    </row>
    <row r="649" spans="1:35" s="6" customFormat="1" ht="12" customHeight="1" x14ac:dyDescent="0.25">
      <c r="A649" s="18">
        <v>626</v>
      </c>
      <c r="B649" s="17" t="s">
        <v>6</v>
      </c>
      <c r="C649" s="16" t="s">
        <v>11</v>
      </c>
      <c r="D649" s="16" t="s">
        <v>2</v>
      </c>
      <c r="E649" s="16" t="s">
        <v>5</v>
      </c>
      <c r="F649" s="16" t="s">
        <v>87</v>
      </c>
      <c r="G649" s="15">
        <v>44927</v>
      </c>
      <c r="H649" s="15" t="s">
        <v>4</v>
      </c>
      <c r="I649" s="14">
        <v>44000</v>
      </c>
      <c r="J649" s="14">
        <v>1007.19</v>
      </c>
      <c r="K649" s="14">
        <v>0</v>
      </c>
      <c r="L649" s="14">
        <f>+I649*2.87%</f>
        <v>1262.8</v>
      </c>
      <c r="M649" s="14">
        <f>I649*7.1%</f>
        <v>3123.9999999999995</v>
      </c>
      <c r="N649" s="14">
        <f>I649*1.15%</f>
        <v>506</v>
      </c>
      <c r="O649" s="14">
        <f>+I649*3.04%</f>
        <v>1337.6</v>
      </c>
      <c r="P649" s="14">
        <f>I649*7.09%</f>
        <v>3119.6000000000004</v>
      </c>
      <c r="Q649" s="14"/>
      <c r="R649" s="14">
        <f>L649+M649+N649+O649+P649</f>
        <v>9350</v>
      </c>
      <c r="S649" s="14">
        <v>0</v>
      </c>
      <c r="T649" s="14">
        <f>+L649+O649+Q649+S649+J649+K649</f>
        <v>3607.5899999999997</v>
      </c>
      <c r="U649" s="14">
        <f>+P649+N649+M649</f>
        <v>6749.6</v>
      </c>
      <c r="V649" s="14">
        <f>+I649-T649</f>
        <v>40392.410000000003</v>
      </c>
      <c r="W649" s="9"/>
      <c r="X649"/>
      <c r="Y649"/>
      <c r="Z649"/>
      <c r="AA649" s="8"/>
      <c r="AB649"/>
      <c r="AC649" s="8"/>
      <c r="AD649" s="8"/>
      <c r="AE649" s="8"/>
      <c r="AF649" s="8"/>
      <c r="AG649"/>
      <c r="AH649" s="8"/>
      <c r="AI649" s="8"/>
    </row>
    <row r="650" spans="1:35" s="6" customFormat="1" ht="12" customHeight="1" x14ac:dyDescent="0.25">
      <c r="A650" s="18">
        <v>627</v>
      </c>
      <c r="B650" s="17" t="s">
        <v>6</v>
      </c>
      <c r="C650" s="16" t="s">
        <v>10</v>
      </c>
      <c r="D650" s="16" t="s">
        <v>2</v>
      </c>
      <c r="E650" s="16" t="s">
        <v>5</v>
      </c>
      <c r="F650" s="16" t="s">
        <v>87</v>
      </c>
      <c r="G650" s="15">
        <v>44927</v>
      </c>
      <c r="H650" s="15" t="s">
        <v>4</v>
      </c>
      <c r="I650" s="14">
        <v>14080</v>
      </c>
      <c r="J650" s="14">
        <v>0</v>
      </c>
      <c r="K650" s="14">
        <v>0</v>
      </c>
      <c r="L650" s="14">
        <f>+I650*2.87%</f>
        <v>404.096</v>
      </c>
      <c r="M650" s="14">
        <f>I650*7.1%</f>
        <v>999.68</v>
      </c>
      <c r="N650" s="14">
        <f>I650*1.15%</f>
        <v>161.91999999999999</v>
      </c>
      <c r="O650" s="14">
        <f>+I650*3.04%</f>
        <v>428.03199999999998</v>
      </c>
      <c r="P650" s="14">
        <f>I650*7.09%</f>
        <v>998.27200000000005</v>
      </c>
      <c r="Q650" s="14"/>
      <c r="R650" s="14">
        <f>L650+M650+N650+O650+P650</f>
        <v>2992</v>
      </c>
      <c r="S650" s="14">
        <v>0</v>
      </c>
      <c r="T650" s="14">
        <f>+L650+O650+Q650+S650+J650+K650</f>
        <v>832.12799999999993</v>
      </c>
      <c r="U650" s="14">
        <f>+P650+N650+M650</f>
        <v>2159.8719999999998</v>
      </c>
      <c r="V650" s="14">
        <f>+I650-T650</f>
        <v>13247.871999999999</v>
      </c>
      <c r="W650" s="9"/>
      <c r="X650"/>
      <c r="Y650"/>
      <c r="Z650"/>
      <c r="AA650" s="8"/>
      <c r="AB650"/>
      <c r="AC650" s="8"/>
      <c r="AD650"/>
      <c r="AE650"/>
      <c r="AF650"/>
      <c r="AG650"/>
      <c r="AH650"/>
      <c r="AI650" s="8"/>
    </row>
    <row r="651" spans="1:35" s="6" customFormat="1" ht="12" customHeight="1" x14ac:dyDescent="0.25">
      <c r="A651" s="18">
        <v>628</v>
      </c>
      <c r="B651" s="17" t="s">
        <v>6</v>
      </c>
      <c r="C651" s="16" t="s">
        <v>9</v>
      </c>
      <c r="D651" s="16" t="s">
        <v>2</v>
      </c>
      <c r="E651" s="16" t="s">
        <v>5</v>
      </c>
      <c r="F651" s="16" t="s">
        <v>87</v>
      </c>
      <c r="G651" s="15">
        <v>44927</v>
      </c>
      <c r="H651" s="15" t="s">
        <v>4</v>
      </c>
      <c r="I651" s="14">
        <v>14080</v>
      </c>
      <c r="J651" s="14">
        <v>0</v>
      </c>
      <c r="K651" s="14">
        <v>0</v>
      </c>
      <c r="L651" s="14">
        <f>+I651*2.87%</f>
        <v>404.096</v>
      </c>
      <c r="M651" s="14">
        <f>I651*7.1%</f>
        <v>999.68</v>
      </c>
      <c r="N651" s="14">
        <f>I651*1.15%</f>
        <v>161.91999999999999</v>
      </c>
      <c r="O651" s="14">
        <f>+I651*3.04%</f>
        <v>428.03199999999998</v>
      </c>
      <c r="P651" s="14">
        <f>I651*7.09%</f>
        <v>998.27200000000005</v>
      </c>
      <c r="Q651" s="14"/>
      <c r="R651" s="14">
        <f>L651+M651+N651+O651+P651</f>
        <v>2992</v>
      </c>
      <c r="S651" s="14">
        <v>0</v>
      </c>
      <c r="T651" s="14">
        <f>+L651+O651+Q651+S651+J651+K651</f>
        <v>832.12799999999993</v>
      </c>
      <c r="U651" s="14">
        <f>+P651+N651+M651</f>
        <v>2159.8719999999998</v>
      </c>
      <c r="V651" s="14">
        <f>+I651-T651</f>
        <v>13247.871999999999</v>
      </c>
      <c r="W651" s="9"/>
      <c r="X651"/>
      <c r="Y651"/>
      <c r="Z651"/>
      <c r="AA651" s="8"/>
      <c r="AB651"/>
      <c r="AC651" s="8"/>
      <c r="AD651"/>
      <c r="AE651"/>
      <c r="AF651"/>
      <c r="AG651"/>
      <c r="AH651"/>
      <c r="AI651" s="8"/>
    </row>
    <row r="652" spans="1:35" s="6" customFormat="1" ht="12" customHeight="1" x14ac:dyDescent="0.25">
      <c r="A652" s="18">
        <v>629</v>
      </c>
      <c r="B652" s="17" t="s">
        <v>6</v>
      </c>
      <c r="C652" s="16" t="s">
        <v>8</v>
      </c>
      <c r="D652" s="16" t="s">
        <v>2</v>
      </c>
      <c r="E652" s="16" t="s">
        <v>5</v>
      </c>
      <c r="F652" s="16" t="s">
        <v>87</v>
      </c>
      <c r="G652" s="15">
        <v>44927</v>
      </c>
      <c r="H652" s="15" t="s">
        <v>4</v>
      </c>
      <c r="I652" s="14">
        <v>14080</v>
      </c>
      <c r="J652" s="14">
        <v>0</v>
      </c>
      <c r="K652" s="14">
        <v>0</v>
      </c>
      <c r="L652" s="14">
        <f>+I652*2.87%</f>
        <v>404.096</v>
      </c>
      <c r="M652" s="14">
        <f>I652*7.1%</f>
        <v>999.68</v>
      </c>
      <c r="N652" s="14">
        <f>I652*1.15%</f>
        <v>161.91999999999999</v>
      </c>
      <c r="O652" s="14">
        <f>+I652*3.04%</f>
        <v>428.03199999999998</v>
      </c>
      <c r="P652" s="14">
        <f>I652*7.09%</f>
        <v>998.27200000000005</v>
      </c>
      <c r="Q652" s="14"/>
      <c r="R652" s="14">
        <f>L652+M652+N652+O652+P652</f>
        <v>2992</v>
      </c>
      <c r="S652" s="14">
        <v>0</v>
      </c>
      <c r="T652" s="14">
        <f>+L652+O652+Q652+S652+J652+K652</f>
        <v>832.12799999999993</v>
      </c>
      <c r="U652" s="14">
        <f>+P652+N652+M652</f>
        <v>2159.8719999999998</v>
      </c>
      <c r="V652" s="14">
        <f>+I652-T652</f>
        <v>13247.871999999999</v>
      </c>
      <c r="W652" s="9"/>
      <c r="X652"/>
      <c r="Y652"/>
      <c r="Z652"/>
      <c r="AA652" s="8"/>
      <c r="AB652"/>
      <c r="AC652" s="8"/>
      <c r="AD652"/>
      <c r="AE652"/>
      <c r="AF652"/>
      <c r="AG652"/>
      <c r="AH652"/>
      <c r="AI652" s="8"/>
    </row>
    <row r="653" spans="1:35" s="6" customFormat="1" ht="12" customHeight="1" x14ac:dyDescent="0.25">
      <c r="A653" s="18">
        <v>630</v>
      </c>
      <c r="B653" s="17" t="s">
        <v>6</v>
      </c>
      <c r="C653" s="16" t="s">
        <v>7</v>
      </c>
      <c r="D653" s="16" t="s">
        <v>2</v>
      </c>
      <c r="E653" s="16" t="s">
        <v>5</v>
      </c>
      <c r="F653" s="16" t="s">
        <v>87</v>
      </c>
      <c r="G653" s="15">
        <v>44927</v>
      </c>
      <c r="H653" s="15" t="s">
        <v>4</v>
      </c>
      <c r="I653" s="14">
        <v>10000</v>
      </c>
      <c r="J653" s="14">
        <v>0</v>
      </c>
      <c r="K653" s="14">
        <v>0</v>
      </c>
      <c r="L653" s="14">
        <f>+I653*2.87%</f>
        <v>287</v>
      </c>
      <c r="M653" s="14">
        <f>I653*7.1%</f>
        <v>709.99999999999989</v>
      </c>
      <c r="N653" s="14">
        <f>I653*1.15%</f>
        <v>115</v>
      </c>
      <c r="O653" s="14">
        <f>+I653*3.04%</f>
        <v>304</v>
      </c>
      <c r="P653" s="14">
        <f>I653*7.09%</f>
        <v>709</v>
      </c>
      <c r="Q653" s="14"/>
      <c r="R653" s="14">
        <f>L653+M653+N653+O653+P653</f>
        <v>2125</v>
      </c>
      <c r="S653" s="14">
        <v>0</v>
      </c>
      <c r="T653" s="14">
        <f>+L653+O653+Q653+S653+J653+K653</f>
        <v>591</v>
      </c>
      <c r="U653" s="14">
        <f>+P653+N653+M653</f>
        <v>1534</v>
      </c>
      <c r="V653" s="14">
        <f>+I653-T653</f>
        <v>9409</v>
      </c>
      <c r="W653" s="9"/>
      <c r="X653"/>
      <c r="Y653"/>
      <c r="Z653"/>
      <c r="AA653" s="8"/>
      <c r="AB653"/>
      <c r="AC653" s="8"/>
      <c r="AD653"/>
      <c r="AE653"/>
      <c r="AF653"/>
      <c r="AG653"/>
      <c r="AH653"/>
      <c r="AI653" s="8"/>
    </row>
    <row r="654" spans="1:35" s="6" customFormat="1" ht="12" customHeight="1" x14ac:dyDescent="0.25">
      <c r="A654" s="18">
        <v>631</v>
      </c>
      <c r="B654" s="17" t="s">
        <v>6</v>
      </c>
      <c r="C654" s="16" t="s">
        <v>3</v>
      </c>
      <c r="D654" s="16" t="s">
        <v>2</v>
      </c>
      <c r="E654" s="16" t="s">
        <v>5</v>
      </c>
      <c r="F654" s="16" t="s">
        <v>87</v>
      </c>
      <c r="G654" s="15">
        <v>44927</v>
      </c>
      <c r="H654" s="15" t="s">
        <v>4</v>
      </c>
      <c r="I654" s="14">
        <v>20800</v>
      </c>
      <c r="J654" s="14">
        <v>0</v>
      </c>
      <c r="K654" s="14">
        <v>0</v>
      </c>
      <c r="L654" s="14">
        <f>+I654*2.87%</f>
        <v>596.96</v>
      </c>
      <c r="M654" s="14">
        <f>I654*7.1%</f>
        <v>1476.8</v>
      </c>
      <c r="N654" s="14">
        <f>I654*1.15%</f>
        <v>239.2</v>
      </c>
      <c r="O654" s="14">
        <f>+I654*3.04%</f>
        <v>632.32000000000005</v>
      </c>
      <c r="P654" s="14">
        <f>I654*7.09%</f>
        <v>1474.72</v>
      </c>
      <c r="Q654" s="14"/>
      <c r="R654" s="14">
        <f>L654+M654+N654+O654+P654</f>
        <v>4420</v>
      </c>
      <c r="S654" s="14">
        <v>0</v>
      </c>
      <c r="T654" s="14">
        <f>+L654+O654+Q654+S654+J654+K654</f>
        <v>1229.2800000000002</v>
      </c>
      <c r="U654" s="14">
        <f>+P654+N654+M654</f>
        <v>3190.7200000000003</v>
      </c>
      <c r="V654" s="14">
        <f>+I654-T654</f>
        <v>19570.72</v>
      </c>
      <c r="W654" s="9"/>
      <c r="X654"/>
      <c r="Y654"/>
      <c r="Z654"/>
      <c r="AA654" s="8"/>
      <c r="AB654"/>
      <c r="AC654" s="8"/>
      <c r="AD654"/>
      <c r="AE654"/>
      <c r="AF654"/>
      <c r="AG654"/>
      <c r="AH654" s="8"/>
      <c r="AI654" s="8"/>
    </row>
    <row r="655" spans="1:35" s="6" customFormat="1" ht="12" x14ac:dyDescent="0.2">
      <c r="A655" s="13"/>
      <c r="B655" s="13"/>
      <c r="C655" s="12"/>
      <c r="D655" s="12"/>
      <c r="E655" s="11" t="s">
        <v>1</v>
      </c>
      <c r="F655" s="11"/>
      <c r="G655" s="11"/>
      <c r="H655" s="11"/>
      <c r="I655" s="10">
        <f t="shared" ref="I655:V655" si="0">SUM(I18:I654)</f>
        <v>30258830</v>
      </c>
      <c r="J655" s="10">
        <f t="shared" si="0"/>
        <v>1924569.969999999</v>
      </c>
      <c r="K655" s="10">
        <f t="shared" si="0"/>
        <v>0</v>
      </c>
      <c r="L655" s="10">
        <f t="shared" si="0"/>
        <v>868428.42100000195</v>
      </c>
      <c r="M655" s="10">
        <f t="shared" si="0"/>
        <v>2148376.9299999988</v>
      </c>
      <c r="N655" s="10">
        <f t="shared" si="0"/>
        <v>347976.54500000039</v>
      </c>
      <c r="O655" s="10">
        <f t="shared" si="0"/>
        <v>919868.43200000108</v>
      </c>
      <c r="P655" s="10">
        <f t="shared" si="0"/>
        <v>2145351.047000003</v>
      </c>
      <c r="Q655" s="10">
        <f t="shared" si="0"/>
        <v>39323.699999999997</v>
      </c>
      <c r="R655" s="10">
        <f t="shared" si="0"/>
        <v>6430001.375</v>
      </c>
      <c r="S655" s="10">
        <f t="shared" si="0"/>
        <v>420594.38</v>
      </c>
      <c r="T655" s="10">
        <f t="shared" si="0"/>
        <v>4172784.9029999999</v>
      </c>
      <c r="U655" s="10">
        <f t="shared" si="0"/>
        <v>4641704.5219999915</v>
      </c>
      <c r="V655" s="10">
        <f t="shared" si="0"/>
        <v>26086045.097000044</v>
      </c>
      <c r="AI655" s="9"/>
    </row>
    <row r="656" spans="1:35" s="6" customFormat="1" ht="12" x14ac:dyDescent="0.2"/>
    <row r="657" spans="2:33" s="6" customFormat="1" ht="12" x14ac:dyDescent="0.2"/>
    <row r="658" spans="2:33" s="6" customFormat="1" ht="15" x14ac:dyDescent="0.25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X658"/>
      <c r="Y658"/>
      <c r="Z658"/>
      <c r="AA658"/>
      <c r="AB658"/>
      <c r="AC658"/>
      <c r="AD658"/>
      <c r="AE658"/>
      <c r="AF658"/>
      <c r="AG658"/>
    </row>
    <row r="659" spans="2:33" s="6" customFormat="1" ht="15" x14ac:dyDescent="0.25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X659"/>
      <c r="Y659" s="8"/>
      <c r="Z659"/>
      <c r="AA659" s="8"/>
      <c r="AB659" s="8"/>
      <c r="AC659" s="8"/>
      <c r="AD659" s="8"/>
      <c r="AE659" s="8"/>
      <c r="AF659" s="8"/>
      <c r="AG659" s="8"/>
    </row>
    <row r="660" spans="2:33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33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33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33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33" s="6" customFormat="1" ht="15" x14ac:dyDescent="0.25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X664"/>
      <c r="Y664"/>
      <c r="Z664"/>
      <c r="AA664"/>
      <c r="AB664"/>
      <c r="AC664"/>
      <c r="AD664"/>
      <c r="AE664"/>
      <c r="AF664"/>
      <c r="AG664"/>
    </row>
    <row r="665" spans="2:33" s="6" customFormat="1" ht="15" x14ac:dyDescent="0.25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X665"/>
      <c r="Y665" s="8"/>
      <c r="Z665"/>
      <c r="AA665" s="8"/>
      <c r="AB665" s="8"/>
      <c r="AC665" s="8"/>
      <c r="AD665" s="8"/>
      <c r="AE665" s="8"/>
      <c r="AF665" s="8"/>
      <c r="AG665" s="8"/>
    </row>
    <row r="666" spans="2:33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33" s="6" customFormat="1" ht="12.75" customHeigh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33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33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33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33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33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ht="12" customHeigh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ht="12" customHeigh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ht="12" customHeigh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6" customFormat="1" ht="12" customHeigh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12.75" customHeight="1" x14ac:dyDescent="0.2">
      <c r="A718" s="6"/>
    </row>
    <row r="719" spans="1:22" s="7" customFormat="1" ht="12" customHeight="1" x14ac:dyDescent="0.2">
      <c r="A719" s="6"/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7" customFormat="1" ht="12" customHeight="1" x14ac:dyDescent="0.2">
      <c r="A720" s="6"/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s="7" customFormat="1" ht="12" customHeight="1" x14ac:dyDescent="0.2">
      <c r="A721" s="6"/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s="7" customFormat="1" x14ac:dyDescent="0.2">
      <c r="A724" s="6"/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ht="12" customHeigh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s="6" customFormat="1" ht="12" customHeigh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x14ac:dyDescent="0.2">
      <c r="A811" s="6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ht="12" customHeigh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s="6" customFormat="1" ht="12" customHeigh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s="6" customFormat="1" ht="12" customHeigh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ht="12" customHeigh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ht="12" customHeigh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ht="12" customHeigh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s="6" customFormat="1" ht="12" customHeigh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x14ac:dyDescent="0.2">
      <c r="A928" s="6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ht="12" customHeigh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ht="12" customHeigh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ht="12" customHeigh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ht="12" customHeigh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s="6" customFormat="1" ht="12" customHeigh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s="6" customFormat="1" ht="12" customHeigh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x14ac:dyDescent="0.2">
      <c r="A996" s="6"/>
    </row>
    <row r="997" spans="1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ht="11.25" customHeigh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ht="12" customHeigh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ht="15" customHeigh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ht="12.75" customHeigh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.75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.75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ht="12.75" customHeigh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ht="12.75" customHeight="1" x14ac:dyDescent="0.2"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ht="12.75" customHeigh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ht="12.75" customHeigh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ht="12.75" customHeigh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ht="12" customHeigh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ht="12" customHeight="1" x14ac:dyDescent="0.2"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x14ac:dyDescent="0.2">
      <c r="A1114" s="6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ht="12.75" customHeigh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2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2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2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2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2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2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2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2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2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2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2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2:22" s="6" customFormat="1" x14ac:dyDescent="0.2"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2:22" s="6" customFormat="1" x14ac:dyDescent="0.2"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2:22" s="6" customFormat="1" x14ac:dyDescent="0.2"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2:22" s="6" customFormat="1" x14ac:dyDescent="0.2"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2:22" s="6" customFormat="1" x14ac:dyDescent="0.2"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2:22" s="6" customFormat="1" x14ac:dyDescent="0.2"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2:22" s="6" customFormat="1" x14ac:dyDescent="0.2"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2:22" s="6" customFormat="1" x14ac:dyDescent="0.2"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2:22" s="6" customFormat="1" x14ac:dyDescent="0.2"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2:22" s="6" customFormat="1" x14ac:dyDescent="0.2"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2:22" s="6" customFormat="1" x14ac:dyDescent="0.2"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2:22" s="6" customFormat="1" x14ac:dyDescent="0.2"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2:22" s="6" customFormat="1" x14ac:dyDescent="0.2"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2:22" s="6" customFormat="1" x14ac:dyDescent="0.2"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2:22" s="6" customFormat="1" x14ac:dyDescent="0.2"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2:22" s="6" customFormat="1" x14ac:dyDescent="0.2"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2:22" s="6" customFormat="1" x14ac:dyDescent="0.2"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2:22" s="6" customFormat="1" x14ac:dyDescent="0.2"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2:22" s="6" customFormat="1" x14ac:dyDescent="0.2"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2:22" s="6" customFormat="1" x14ac:dyDescent="0.2"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2:22" s="6" customFormat="1" x14ac:dyDescent="0.2"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2:22" s="6" customFormat="1" x14ac:dyDescent="0.2"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2:22" s="6" customFormat="1" x14ac:dyDescent="0.2"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2:22" s="6" customFormat="1" x14ac:dyDescent="0.2"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2:22" s="6" customFormat="1" x14ac:dyDescent="0.2"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2:22" s="6" customFormat="1" x14ac:dyDescent="0.2"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2:22" s="6" customFormat="1" x14ac:dyDescent="0.2"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2:22" s="6" customFormat="1" x14ac:dyDescent="0.2"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08" spans="2:22" s="6" customFormat="1" x14ac:dyDescent="0.2">
      <c r="B1208" s="4"/>
      <c r="C1208" s="5"/>
      <c r="D1208" s="5"/>
      <c r="E1208" s="4"/>
      <c r="F1208" s="4"/>
      <c r="G1208" s="3"/>
      <c r="H1208" s="3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</row>
  </sheetData>
  <autoFilter ref="C14:D655" xr:uid="{1F4FC331-C61B-4934-916B-018D84B1D46C}"/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2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FEBRERO 2023</vt:lpstr>
      <vt:lpstr>'FEBRERO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dcterms:created xsi:type="dcterms:W3CDTF">2023-03-01T12:16:09Z</dcterms:created>
  <dcterms:modified xsi:type="dcterms:W3CDTF">2023-03-02T16:34:26Z</dcterms:modified>
</cp:coreProperties>
</file>