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enero 2024\"/>
    </mc:Choice>
  </mc:AlternateContent>
  <xr:revisionPtr revIDLastSave="0" documentId="13_ncr:1_{C5FA9EE2-4329-424C-88E4-B8C13B1F7405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Enero  2024" sheetId="8" r:id="rId1"/>
  </sheets>
  <definedNames>
    <definedName name="_xlnm._FilterDatabase" localSheetId="0" hidden="1">'Enero  2024'!$A$17:$V$481</definedName>
    <definedName name="_xlnm.Print_Titles" localSheetId="0">'Enero 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0" i="8" l="1"/>
  <c r="J480" i="8"/>
  <c r="K480" i="8"/>
  <c r="L480" i="8"/>
  <c r="M480" i="8"/>
  <c r="N480" i="8"/>
  <c r="O480" i="8"/>
  <c r="P480" i="8"/>
  <c r="Q480" i="8"/>
  <c r="R480" i="8"/>
  <c r="S480" i="8"/>
  <c r="T480" i="8"/>
  <c r="U480" i="8"/>
  <c r="V480" i="8"/>
  <c r="A405" i="8" l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04" i="8"/>
  <c r="A354" i="8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353" i="8"/>
  <c r="A313" i="8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12" i="8"/>
  <c r="A225" i="8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224" i="8"/>
  <c r="A166" i="8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165" i="8"/>
  <c r="A110" i="8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09" i="8"/>
  <c r="A20" i="8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9" i="8"/>
  <c r="Q388" i="8"/>
  <c r="Q27" i="8"/>
  <c r="Q372" i="8"/>
  <c r="Q160" i="8"/>
  <c r="Q364" i="8"/>
  <c r="Q426" i="8"/>
  <c r="Q165" i="8"/>
  <c r="L358" i="8"/>
  <c r="L76" i="8"/>
  <c r="L168" i="8"/>
  <c r="L315" i="8"/>
  <c r="L408" i="8"/>
  <c r="L165" i="8"/>
  <c r="L214" i="8"/>
  <c r="L18" i="8"/>
  <c r="L359" i="8"/>
  <c r="L453" i="8"/>
  <c r="L114" i="8"/>
  <c r="L174" i="8"/>
  <c r="L232" i="8"/>
  <c r="L26" i="8"/>
  <c r="L182" i="8"/>
  <c r="L30" i="8"/>
  <c r="L395" i="8"/>
  <c r="L409" i="8"/>
  <c r="L223" i="8"/>
  <c r="L344" i="8"/>
  <c r="L360" i="8"/>
  <c r="L138" i="8"/>
  <c r="L297" i="8"/>
  <c r="L410" i="8"/>
  <c r="L266" i="8"/>
  <c r="L133" i="8"/>
  <c r="L115" i="8"/>
  <c r="L150" i="8"/>
  <c r="L411" i="8"/>
  <c r="L233" i="8"/>
  <c r="L44" i="8"/>
  <c r="L139" i="8"/>
  <c r="L100" i="8"/>
  <c r="L262" i="8"/>
  <c r="L259" i="8"/>
  <c r="L102" i="8"/>
  <c r="L270" i="8"/>
  <c r="L234" i="8"/>
  <c r="L291" i="8"/>
  <c r="L229" i="8"/>
  <c r="L24" i="8"/>
  <c r="L171" i="8"/>
  <c r="L83" i="8"/>
  <c r="L393" i="8"/>
  <c r="L116" i="8"/>
  <c r="L412" i="8"/>
  <c r="L413" i="8"/>
  <c r="L196" i="8"/>
  <c r="L316" i="8"/>
  <c r="L117" i="8"/>
  <c r="L235" i="8"/>
  <c r="L314" i="8"/>
  <c r="L390" i="8"/>
  <c r="L236" i="8"/>
  <c r="L172" i="8"/>
  <c r="L282" i="8"/>
  <c r="L70" i="8"/>
  <c r="L97" i="8"/>
  <c r="L317" i="8"/>
  <c r="L109" i="8"/>
  <c r="L452" i="8"/>
  <c r="L318" i="8"/>
  <c r="L292" i="8"/>
  <c r="L45" i="8"/>
  <c r="L194" i="8"/>
  <c r="L175" i="8"/>
  <c r="L361" i="8"/>
  <c r="L334" i="8"/>
  <c r="L38" i="8"/>
  <c r="L205" i="8"/>
  <c r="L146" i="8"/>
  <c r="L414" i="8"/>
  <c r="L465" i="8"/>
  <c r="L304" i="8"/>
  <c r="L118" i="8"/>
  <c r="L152" i="8"/>
  <c r="L161" i="8"/>
  <c r="L186" i="8"/>
  <c r="L415" i="8"/>
  <c r="L99" i="8"/>
  <c r="L35" i="8"/>
  <c r="L416" i="8"/>
  <c r="L417" i="8"/>
  <c r="L362" i="8"/>
  <c r="L305" i="8"/>
  <c r="L59" i="8"/>
  <c r="L271" i="8"/>
  <c r="L405" i="8"/>
  <c r="L216" i="8"/>
  <c r="L474" i="8"/>
  <c r="L119" i="8"/>
  <c r="L306" i="8"/>
  <c r="L191" i="8"/>
  <c r="L473" i="8"/>
  <c r="L63" i="8"/>
  <c r="L345" i="8"/>
  <c r="L328" i="8"/>
  <c r="L71" i="8"/>
  <c r="L355" i="8"/>
  <c r="L96" i="8"/>
  <c r="L293" i="8"/>
  <c r="L153" i="8"/>
  <c r="L263" i="8"/>
  <c r="L418" i="8"/>
  <c r="L154" i="8"/>
  <c r="L145" i="8"/>
  <c r="L457" i="8"/>
  <c r="L188" i="8"/>
  <c r="L319" i="8"/>
  <c r="L121" i="8"/>
  <c r="L19" i="8"/>
  <c r="L79" i="8"/>
  <c r="L226" i="8"/>
  <c r="L447" i="8"/>
  <c r="L419" i="8"/>
  <c r="L307" i="8"/>
  <c r="L420" i="8"/>
  <c r="L67" i="8"/>
  <c r="L396" i="8"/>
  <c r="L354" i="8"/>
  <c r="L131" i="8"/>
  <c r="L106" i="8"/>
  <c r="L299" i="8"/>
  <c r="L407" i="8"/>
  <c r="L363" i="8"/>
  <c r="L237" i="8"/>
  <c r="L364" i="8"/>
  <c r="L84" i="8"/>
  <c r="L466" i="8"/>
  <c r="L365" i="8"/>
  <c r="L274" i="8"/>
  <c r="L467" i="8"/>
  <c r="L39" i="8"/>
  <c r="L335" i="8"/>
  <c r="L143" i="8"/>
  <c r="L401" i="8"/>
  <c r="L320" i="8"/>
  <c r="L366" i="8"/>
  <c r="L300" i="8"/>
  <c r="L286" i="8"/>
  <c r="L231" i="8"/>
  <c r="L66" i="8"/>
  <c r="L275" i="8"/>
  <c r="L464" i="8"/>
  <c r="L312" i="8"/>
  <c r="L195" i="8"/>
  <c r="L95" i="8"/>
  <c r="L185" i="8"/>
  <c r="L421" i="8"/>
  <c r="L34" i="8"/>
  <c r="L60" i="8"/>
  <c r="L122" i="8"/>
  <c r="L105" i="8"/>
  <c r="L155" i="8"/>
  <c r="L267" i="8"/>
  <c r="L92" i="8"/>
  <c r="L123" i="8"/>
  <c r="L336" i="8"/>
  <c r="L422" i="8"/>
  <c r="L423" i="8"/>
  <c r="L21" i="8"/>
  <c r="L404" i="8"/>
  <c r="L342" i="8"/>
  <c r="L313" i="8"/>
  <c r="L238" i="8"/>
  <c r="L87" i="8"/>
  <c r="L261" i="8"/>
  <c r="L276" i="8"/>
  <c r="L72" i="8"/>
  <c r="L156" i="8"/>
  <c r="L23" i="8"/>
  <c r="L394" i="8"/>
  <c r="L160" i="8"/>
  <c r="L230" i="8"/>
  <c r="L367" i="8"/>
  <c r="L212" i="8"/>
  <c r="L40" i="8"/>
  <c r="L28" i="8"/>
  <c r="L228" i="8"/>
  <c r="L287" i="8"/>
  <c r="L41" i="8"/>
  <c r="L140" i="8"/>
  <c r="L451" i="8"/>
  <c r="L301" i="8"/>
  <c r="L458" i="8"/>
  <c r="L475" i="8"/>
  <c r="L53" i="8"/>
  <c r="L46" i="8"/>
  <c r="L330" i="8"/>
  <c r="L391" i="8"/>
  <c r="L424" i="8"/>
  <c r="L173" i="8"/>
  <c r="L183" i="8"/>
  <c r="L134" i="8"/>
  <c r="L446" i="8"/>
  <c r="L135" i="8"/>
  <c r="L197" i="8"/>
  <c r="L141" i="8"/>
  <c r="L47" i="8"/>
  <c r="L368" i="8"/>
  <c r="L239" i="8"/>
  <c r="L54" i="8"/>
  <c r="L93" i="8"/>
  <c r="L454" i="8"/>
  <c r="L88" i="8"/>
  <c r="L198" i="8"/>
  <c r="L101" i="8"/>
  <c r="L294" i="8"/>
  <c r="L468" i="8"/>
  <c r="L302" i="8"/>
  <c r="L425" i="8"/>
  <c r="L321" i="8"/>
  <c r="L55" i="8"/>
  <c r="L49" i="8"/>
  <c r="L240" i="8"/>
  <c r="L31" i="8"/>
  <c r="L144" i="8"/>
  <c r="L322" i="8"/>
  <c r="L202" i="8"/>
  <c r="L356" i="8"/>
  <c r="L283" i="8"/>
  <c r="L369" i="8"/>
  <c r="L397" i="8"/>
  <c r="L162" i="8"/>
  <c r="L48" i="8"/>
  <c r="L241" i="8"/>
  <c r="L323" i="8"/>
  <c r="L349" i="8"/>
  <c r="L204" i="8"/>
  <c r="L268" i="8"/>
  <c r="L353" i="8"/>
  <c r="L90" i="8"/>
  <c r="L337" i="8"/>
  <c r="L338" i="8"/>
  <c r="L124" i="8"/>
  <c r="L227" i="8"/>
  <c r="L242" i="8"/>
  <c r="L56" i="8"/>
  <c r="L120" i="8"/>
  <c r="L426" i="8"/>
  <c r="L157" i="8"/>
  <c r="L370" i="8"/>
  <c r="L339" i="8"/>
  <c r="L108" i="8"/>
  <c r="L285" i="8"/>
  <c r="L371" i="8"/>
  <c r="L448" i="8"/>
  <c r="L82" i="8"/>
  <c r="L427" i="8"/>
  <c r="L372" i="8"/>
  <c r="L125" i="8"/>
  <c r="L81" i="8"/>
  <c r="L151" i="8"/>
  <c r="L264" i="8"/>
  <c r="L288" i="8"/>
  <c r="L126" i="8"/>
  <c r="L243" i="8"/>
  <c r="L176" i="8"/>
  <c r="L428" i="8"/>
  <c r="L324" i="8"/>
  <c r="L392" i="8"/>
  <c r="L406" i="8"/>
  <c r="L455" i="8"/>
  <c r="L206" i="8"/>
  <c r="L27" i="8"/>
  <c r="L289" i="8"/>
  <c r="L244" i="8"/>
  <c r="L104" i="8"/>
  <c r="L295" i="8"/>
  <c r="L111" i="8"/>
  <c r="L164" i="8"/>
  <c r="L311" i="8"/>
  <c r="L42" i="8"/>
  <c r="L177" i="8"/>
  <c r="L429" i="8"/>
  <c r="L430" i="8"/>
  <c r="L199" i="8"/>
  <c r="L245" i="8"/>
  <c r="L246" i="8"/>
  <c r="L65" i="8"/>
  <c r="L296" i="8"/>
  <c r="L347" i="8"/>
  <c r="L43" i="8"/>
  <c r="L350" i="8"/>
  <c r="L25" i="8"/>
  <c r="L247" i="8"/>
  <c r="L459" i="8"/>
  <c r="L272" i="8"/>
  <c r="L248" i="8"/>
  <c r="L210" i="8"/>
  <c r="L346" i="8"/>
  <c r="L170" i="8"/>
  <c r="L127" i="8"/>
  <c r="L329" i="8"/>
  <c r="L178" i="8"/>
  <c r="L52" i="8"/>
  <c r="L29" i="8"/>
  <c r="L373" i="8"/>
  <c r="L74" i="8"/>
  <c r="L249" i="8"/>
  <c r="L469" i="8"/>
  <c r="L374" i="8"/>
  <c r="L340" i="8"/>
  <c r="L460" i="8"/>
  <c r="L375" i="8"/>
  <c r="L250" i="8"/>
  <c r="L251" i="8"/>
  <c r="L431" i="8"/>
  <c r="L158" i="8"/>
  <c r="L32" i="8"/>
  <c r="L376" i="8"/>
  <c r="L64" i="8"/>
  <c r="L298" i="8"/>
  <c r="L432" i="8"/>
  <c r="L209" i="8"/>
  <c r="L69" i="8"/>
  <c r="L80" i="8"/>
  <c r="L377" i="8"/>
  <c r="L378" i="8"/>
  <c r="L403" i="8"/>
  <c r="L433" i="8"/>
  <c r="L51" i="8"/>
  <c r="L91" i="8"/>
  <c r="L200" i="8"/>
  <c r="L217" i="8"/>
  <c r="L61" i="8"/>
  <c r="L167" i="8"/>
  <c r="L215" i="8"/>
  <c r="L308" i="8"/>
  <c r="L273" i="8"/>
  <c r="L277" i="8"/>
  <c r="L456" i="8"/>
  <c r="L278" i="8"/>
  <c r="L379" i="8"/>
  <c r="L213" i="8"/>
  <c r="L225" i="8"/>
  <c r="L147" i="8"/>
  <c r="L325" i="8"/>
  <c r="L37" i="8"/>
  <c r="L434" i="8"/>
  <c r="L279" i="8"/>
  <c r="L398" i="8"/>
  <c r="L193" i="8"/>
  <c r="L435" i="8"/>
  <c r="L208" i="8"/>
  <c r="L380" i="8"/>
  <c r="L461" i="8"/>
  <c r="L381" i="8"/>
  <c r="L284" i="8"/>
  <c r="L73" i="8"/>
  <c r="L86" i="8"/>
  <c r="L132" i="8"/>
  <c r="L211" i="8"/>
  <c r="L179" i="8"/>
  <c r="L218" i="8"/>
  <c r="L128" i="8"/>
  <c r="L219" i="8"/>
  <c r="L449" i="8"/>
  <c r="L220" i="8"/>
  <c r="L252" i="8"/>
  <c r="L184" i="8"/>
  <c r="L269" i="8"/>
  <c r="L343" i="8"/>
  <c r="L382" i="8"/>
  <c r="L253" i="8"/>
  <c r="L476" i="8"/>
  <c r="L85" i="8"/>
  <c r="L254" i="8"/>
  <c r="L436" i="8"/>
  <c r="L89" i="8"/>
  <c r="L201" i="8"/>
  <c r="L437" i="8"/>
  <c r="L113" i="8"/>
  <c r="L20" i="8"/>
  <c r="L77" i="8"/>
  <c r="L166" i="8"/>
  <c r="L438" i="8"/>
  <c r="L280" i="8"/>
  <c r="L180" i="8"/>
  <c r="L98" i="8"/>
  <c r="L450" i="8"/>
  <c r="L439" i="8"/>
  <c r="L331" i="8"/>
  <c r="L440" i="8"/>
  <c r="L441" i="8"/>
  <c r="L148" i="8"/>
  <c r="L169" i="8"/>
  <c r="L470" i="8"/>
  <c r="L255" i="8"/>
  <c r="L326" i="8"/>
  <c r="L442" i="8"/>
  <c r="L203" i="8"/>
  <c r="L462" i="8"/>
  <c r="L256" i="8"/>
  <c r="L303" i="8"/>
  <c r="L68" i="8"/>
  <c r="L112" i="8"/>
  <c r="L443" i="8"/>
  <c r="L445" i="8"/>
  <c r="L189" i="8"/>
  <c r="L192" i="8"/>
  <c r="L257" i="8"/>
  <c r="L94" i="8"/>
  <c r="L221" i="8"/>
  <c r="L477" i="8"/>
  <c r="L471" i="8"/>
  <c r="L478" i="8"/>
  <c r="L50" i="8"/>
  <c r="L75" i="8"/>
  <c r="L136" i="8"/>
  <c r="L36" i="8"/>
  <c r="L187" i="8"/>
  <c r="L479" i="8"/>
  <c r="L290" i="8"/>
  <c r="L22" i="8"/>
  <c r="L383" i="8"/>
  <c r="L103" i="8"/>
  <c r="L463" i="8"/>
  <c r="L352" i="8"/>
  <c r="L149" i="8"/>
  <c r="L33" i="8"/>
  <c r="L281" i="8"/>
  <c r="L265" i="8"/>
  <c r="L309" i="8"/>
  <c r="L129" i="8"/>
  <c r="L399" i="8"/>
  <c r="L332" i="8"/>
  <c r="L260" i="8"/>
  <c r="L384" i="8"/>
  <c r="L348" i="8"/>
  <c r="L159" i="8"/>
  <c r="L190" i="8"/>
  <c r="L62" i="8"/>
  <c r="L130" i="8"/>
  <c r="L207" i="8"/>
  <c r="L385" i="8"/>
  <c r="L137" i="8"/>
  <c r="L78" i="8"/>
  <c r="L341" i="8"/>
  <c r="L258" i="8"/>
  <c r="L400" i="8"/>
  <c r="L142" i="8"/>
  <c r="L386" i="8"/>
  <c r="L333" i="8"/>
  <c r="L181" i="8"/>
  <c r="L58" i="8"/>
  <c r="L327" i="8"/>
  <c r="L472" i="8"/>
  <c r="L387" i="8"/>
  <c r="L444" i="8"/>
  <c r="L388" i="8"/>
  <c r="L57" i="8"/>
  <c r="L224" i="8"/>
  <c r="L110" i="8"/>
  <c r="L389" i="8"/>
  <c r="L357" i="8"/>
  <c r="V107" i="8"/>
  <c r="P358" i="8"/>
  <c r="P76" i="8"/>
  <c r="P168" i="8"/>
  <c r="P315" i="8"/>
  <c r="P408" i="8"/>
  <c r="P165" i="8"/>
  <c r="P214" i="8"/>
  <c r="P18" i="8"/>
  <c r="P359" i="8"/>
  <c r="P453" i="8"/>
  <c r="P114" i="8"/>
  <c r="P174" i="8"/>
  <c r="P232" i="8"/>
  <c r="P26" i="8"/>
  <c r="P182" i="8"/>
  <c r="P30" i="8"/>
  <c r="P395" i="8"/>
  <c r="P409" i="8"/>
  <c r="P223" i="8"/>
  <c r="P344" i="8"/>
  <c r="P360" i="8"/>
  <c r="P138" i="8"/>
  <c r="P297" i="8"/>
  <c r="P410" i="8"/>
  <c r="P266" i="8"/>
  <c r="P133" i="8"/>
  <c r="P115" i="8"/>
  <c r="P150" i="8"/>
  <c r="P411" i="8"/>
  <c r="P233" i="8"/>
  <c r="P44" i="8"/>
  <c r="P139" i="8"/>
  <c r="P100" i="8"/>
  <c r="P262" i="8"/>
  <c r="P259" i="8"/>
  <c r="P102" i="8"/>
  <c r="P270" i="8"/>
  <c r="P234" i="8"/>
  <c r="P291" i="8"/>
  <c r="P229" i="8"/>
  <c r="P24" i="8"/>
  <c r="P171" i="8"/>
  <c r="P83" i="8"/>
  <c r="P393" i="8"/>
  <c r="P116" i="8"/>
  <c r="P412" i="8"/>
  <c r="P413" i="8"/>
  <c r="P196" i="8"/>
  <c r="P316" i="8"/>
  <c r="P117" i="8"/>
  <c r="P235" i="8"/>
  <c r="P314" i="8"/>
  <c r="P390" i="8"/>
  <c r="P236" i="8"/>
  <c r="P172" i="8"/>
  <c r="P282" i="8"/>
  <c r="P70" i="8"/>
  <c r="P97" i="8"/>
  <c r="P317" i="8"/>
  <c r="P109" i="8"/>
  <c r="P452" i="8"/>
  <c r="P318" i="8"/>
  <c r="P292" i="8"/>
  <c r="P45" i="8"/>
  <c r="P194" i="8"/>
  <c r="P175" i="8"/>
  <c r="P361" i="8"/>
  <c r="P334" i="8"/>
  <c r="P38" i="8"/>
  <c r="P205" i="8"/>
  <c r="P146" i="8"/>
  <c r="P414" i="8"/>
  <c r="P465" i="8"/>
  <c r="P304" i="8"/>
  <c r="P118" i="8"/>
  <c r="P152" i="8"/>
  <c r="P161" i="8"/>
  <c r="P186" i="8"/>
  <c r="P415" i="8"/>
  <c r="P99" i="8"/>
  <c r="P35" i="8"/>
  <c r="P416" i="8"/>
  <c r="P417" i="8"/>
  <c r="P362" i="8"/>
  <c r="P305" i="8"/>
  <c r="P59" i="8"/>
  <c r="P271" i="8"/>
  <c r="P405" i="8"/>
  <c r="P216" i="8"/>
  <c r="P474" i="8"/>
  <c r="P119" i="8"/>
  <c r="P306" i="8"/>
  <c r="P191" i="8"/>
  <c r="P473" i="8"/>
  <c r="P63" i="8"/>
  <c r="P345" i="8"/>
  <c r="P328" i="8"/>
  <c r="P71" i="8"/>
  <c r="P355" i="8"/>
  <c r="P96" i="8"/>
  <c r="P293" i="8"/>
  <c r="P153" i="8"/>
  <c r="P263" i="8"/>
  <c r="P418" i="8"/>
  <c r="P154" i="8"/>
  <c r="P145" i="8"/>
  <c r="P457" i="8"/>
  <c r="P188" i="8"/>
  <c r="P319" i="8"/>
  <c r="P121" i="8"/>
  <c r="P19" i="8"/>
  <c r="P79" i="8"/>
  <c r="P226" i="8"/>
  <c r="P447" i="8"/>
  <c r="P419" i="8"/>
  <c r="P307" i="8"/>
  <c r="P420" i="8"/>
  <c r="P67" i="8"/>
  <c r="P396" i="8"/>
  <c r="P354" i="8"/>
  <c r="P131" i="8"/>
  <c r="P106" i="8"/>
  <c r="P299" i="8"/>
  <c r="P407" i="8"/>
  <c r="P363" i="8"/>
  <c r="P237" i="8"/>
  <c r="P364" i="8"/>
  <c r="P84" i="8"/>
  <c r="P466" i="8"/>
  <c r="P365" i="8"/>
  <c r="P274" i="8"/>
  <c r="P467" i="8"/>
  <c r="P39" i="8"/>
  <c r="P335" i="8"/>
  <c r="P143" i="8"/>
  <c r="P401" i="8"/>
  <c r="P320" i="8"/>
  <c r="P366" i="8"/>
  <c r="P300" i="8"/>
  <c r="P286" i="8"/>
  <c r="P231" i="8"/>
  <c r="P66" i="8"/>
  <c r="P275" i="8"/>
  <c r="P464" i="8"/>
  <c r="P312" i="8"/>
  <c r="P195" i="8"/>
  <c r="P95" i="8"/>
  <c r="P185" i="8"/>
  <c r="P421" i="8"/>
  <c r="P34" i="8"/>
  <c r="P60" i="8"/>
  <c r="P122" i="8"/>
  <c r="P105" i="8"/>
  <c r="P155" i="8"/>
  <c r="P267" i="8"/>
  <c r="P92" i="8"/>
  <c r="P123" i="8"/>
  <c r="P336" i="8"/>
  <c r="P422" i="8"/>
  <c r="P423" i="8"/>
  <c r="P21" i="8"/>
  <c r="P404" i="8"/>
  <c r="P342" i="8"/>
  <c r="P313" i="8"/>
  <c r="P238" i="8"/>
  <c r="P87" i="8"/>
  <c r="P261" i="8"/>
  <c r="P276" i="8"/>
  <c r="P72" i="8"/>
  <c r="P156" i="8"/>
  <c r="P23" i="8"/>
  <c r="P394" i="8"/>
  <c r="P160" i="8"/>
  <c r="P230" i="8"/>
  <c r="P367" i="8"/>
  <c r="P212" i="8"/>
  <c r="P40" i="8"/>
  <c r="P28" i="8"/>
  <c r="P228" i="8"/>
  <c r="P287" i="8"/>
  <c r="P41" i="8"/>
  <c r="P140" i="8"/>
  <c r="P451" i="8"/>
  <c r="P301" i="8"/>
  <c r="P458" i="8"/>
  <c r="P475" i="8"/>
  <c r="P53" i="8"/>
  <c r="P46" i="8"/>
  <c r="P330" i="8"/>
  <c r="P391" i="8"/>
  <c r="P424" i="8"/>
  <c r="P173" i="8"/>
  <c r="P183" i="8"/>
  <c r="P134" i="8"/>
  <c r="P446" i="8"/>
  <c r="P135" i="8"/>
  <c r="P197" i="8"/>
  <c r="P141" i="8"/>
  <c r="P47" i="8"/>
  <c r="P368" i="8"/>
  <c r="P239" i="8"/>
  <c r="P54" i="8"/>
  <c r="P93" i="8"/>
  <c r="P454" i="8"/>
  <c r="P88" i="8"/>
  <c r="P198" i="8"/>
  <c r="P101" i="8"/>
  <c r="P294" i="8"/>
  <c r="P468" i="8"/>
  <c r="P302" i="8"/>
  <c r="P425" i="8"/>
  <c r="P321" i="8"/>
  <c r="P55" i="8"/>
  <c r="P49" i="8"/>
  <c r="P240" i="8"/>
  <c r="P31" i="8"/>
  <c r="P144" i="8"/>
  <c r="P322" i="8"/>
  <c r="P202" i="8"/>
  <c r="P356" i="8"/>
  <c r="P283" i="8"/>
  <c r="P369" i="8"/>
  <c r="P397" i="8"/>
  <c r="P162" i="8"/>
  <c r="P48" i="8"/>
  <c r="P241" i="8"/>
  <c r="P323" i="8"/>
  <c r="P349" i="8"/>
  <c r="P204" i="8"/>
  <c r="P268" i="8"/>
  <c r="P353" i="8"/>
  <c r="P90" i="8"/>
  <c r="P337" i="8"/>
  <c r="P338" i="8"/>
  <c r="P124" i="8"/>
  <c r="P227" i="8"/>
  <c r="P242" i="8"/>
  <c r="P56" i="8"/>
  <c r="P120" i="8"/>
  <c r="P426" i="8"/>
  <c r="P157" i="8"/>
  <c r="P370" i="8"/>
  <c r="P339" i="8"/>
  <c r="P108" i="8"/>
  <c r="P285" i="8"/>
  <c r="P371" i="8"/>
  <c r="P448" i="8"/>
  <c r="P82" i="8"/>
  <c r="P427" i="8"/>
  <c r="P372" i="8"/>
  <c r="P125" i="8"/>
  <c r="P81" i="8"/>
  <c r="P151" i="8"/>
  <c r="P264" i="8"/>
  <c r="P288" i="8"/>
  <c r="P126" i="8"/>
  <c r="P243" i="8"/>
  <c r="P176" i="8"/>
  <c r="P428" i="8"/>
  <c r="P324" i="8"/>
  <c r="P392" i="8"/>
  <c r="P406" i="8"/>
  <c r="P455" i="8"/>
  <c r="P206" i="8"/>
  <c r="P27" i="8"/>
  <c r="P289" i="8"/>
  <c r="P244" i="8"/>
  <c r="P104" i="8"/>
  <c r="P295" i="8"/>
  <c r="P111" i="8"/>
  <c r="P164" i="8"/>
  <c r="P311" i="8"/>
  <c r="P42" i="8"/>
  <c r="P177" i="8"/>
  <c r="P429" i="8"/>
  <c r="P430" i="8"/>
  <c r="P199" i="8"/>
  <c r="P245" i="8"/>
  <c r="P246" i="8"/>
  <c r="P65" i="8"/>
  <c r="P296" i="8"/>
  <c r="P347" i="8"/>
  <c r="P43" i="8"/>
  <c r="P350" i="8"/>
  <c r="P25" i="8"/>
  <c r="P247" i="8"/>
  <c r="P459" i="8"/>
  <c r="P272" i="8"/>
  <c r="P248" i="8"/>
  <c r="P210" i="8"/>
  <c r="P346" i="8"/>
  <c r="P170" i="8"/>
  <c r="P127" i="8"/>
  <c r="P329" i="8"/>
  <c r="P178" i="8"/>
  <c r="P52" i="8"/>
  <c r="P29" i="8"/>
  <c r="P373" i="8"/>
  <c r="P74" i="8"/>
  <c r="P249" i="8"/>
  <c r="P469" i="8"/>
  <c r="P374" i="8"/>
  <c r="P340" i="8"/>
  <c r="P460" i="8"/>
  <c r="P375" i="8"/>
  <c r="P250" i="8"/>
  <c r="P251" i="8"/>
  <c r="P431" i="8"/>
  <c r="P158" i="8"/>
  <c r="P32" i="8"/>
  <c r="P376" i="8"/>
  <c r="P64" i="8"/>
  <c r="P298" i="8"/>
  <c r="P432" i="8"/>
  <c r="P209" i="8"/>
  <c r="P69" i="8"/>
  <c r="P80" i="8"/>
  <c r="P377" i="8"/>
  <c r="P378" i="8"/>
  <c r="P403" i="8"/>
  <c r="P433" i="8"/>
  <c r="P51" i="8"/>
  <c r="P91" i="8"/>
  <c r="P200" i="8"/>
  <c r="P217" i="8"/>
  <c r="P61" i="8"/>
  <c r="P167" i="8"/>
  <c r="P215" i="8"/>
  <c r="P308" i="8"/>
  <c r="P273" i="8"/>
  <c r="P277" i="8"/>
  <c r="P456" i="8"/>
  <c r="P278" i="8"/>
  <c r="P379" i="8"/>
  <c r="P213" i="8"/>
  <c r="P225" i="8"/>
  <c r="P147" i="8"/>
  <c r="P325" i="8"/>
  <c r="P37" i="8"/>
  <c r="P434" i="8"/>
  <c r="P279" i="8"/>
  <c r="P398" i="8"/>
  <c r="P193" i="8"/>
  <c r="P435" i="8"/>
  <c r="P208" i="8"/>
  <c r="P380" i="8"/>
  <c r="P461" i="8"/>
  <c r="P381" i="8"/>
  <c r="P284" i="8"/>
  <c r="P73" i="8"/>
  <c r="P86" i="8"/>
  <c r="P132" i="8"/>
  <c r="P211" i="8"/>
  <c r="P179" i="8"/>
  <c r="P218" i="8"/>
  <c r="P128" i="8"/>
  <c r="P219" i="8"/>
  <c r="P449" i="8"/>
  <c r="P220" i="8"/>
  <c r="P252" i="8"/>
  <c r="P184" i="8"/>
  <c r="P269" i="8"/>
  <c r="P343" i="8"/>
  <c r="P382" i="8"/>
  <c r="P253" i="8"/>
  <c r="P476" i="8"/>
  <c r="P85" i="8"/>
  <c r="P254" i="8"/>
  <c r="P436" i="8"/>
  <c r="P89" i="8"/>
  <c r="P201" i="8"/>
  <c r="P437" i="8"/>
  <c r="P113" i="8"/>
  <c r="P20" i="8"/>
  <c r="P77" i="8"/>
  <c r="P166" i="8"/>
  <c r="P438" i="8"/>
  <c r="P280" i="8"/>
  <c r="P180" i="8"/>
  <c r="P98" i="8"/>
  <c r="P450" i="8"/>
  <c r="P439" i="8"/>
  <c r="P331" i="8"/>
  <c r="P440" i="8"/>
  <c r="P441" i="8"/>
  <c r="P148" i="8"/>
  <c r="P169" i="8"/>
  <c r="P470" i="8"/>
  <c r="P255" i="8"/>
  <c r="P326" i="8"/>
  <c r="P442" i="8"/>
  <c r="P203" i="8"/>
  <c r="P462" i="8"/>
  <c r="P256" i="8"/>
  <c r="P303" i="8"/>
  <c r="P68" i="8"/>
  <c r="P112" i="8"/>
  <c r="P443" i="8"/>
  <c r="P445" i="8"/>
  <c r="P189" i="8"/>
  <c r="P192" i="8"/>
  <c r="P257" i="8"/>
  <c r="P94" i="8"/>
  <c r="P221" i="8"/>
  <c r="P477" i="8"/>
  <c r="P471" i="8"/>
  <c r="P478" i="8"/>
  <c r="P50" i="8"/>
  <c r="P75" i="8"/>
  <c r="P136" i="8"/>
  <c r="P36" i="8"/>
  <c r="P187" i="8"/>
  <c r="P479" i="8"/>
  <c r="P290" i="8"/>
  <c r="P22" i="8"/>
  <c r="P383" i="8"/>
  <c r="P103" i="8"/>
  <c r="P463" i="8"/>
  <c r="P352" i="8"/>
  <c r="P149" i="8"/>
  <c r="P33" i="8"/>
  <c r="P281" i="8"/>
  <c r="P265" i="8"/>
  <c r="P309" i="8"/>
  <c r="P129" i="8"/>
  <c r="P399" i="8"/>
  <c r="P332" i="8"/>
  <c r="P260" i="8"/>
  <c r="P384" i="8"/>
  <c r="P348" i="8"/>
  <c r="P159" i="8"/>
  <c r="P190" i="8"/>
  <c r="P62" i="8"/>
  <c r="P130" i="8"/>
  <c r="P207" i="8"/>
  <c r="P385" i="8"/>
  <c r="P137" i="8"/>
  <c r="P78" i="8"/>
  <c r="P341" i="8"/>
  <c r="P258" i="8"/>
  <c r="P400" i="8"/>
  <c r="P142" i="8"/>
  <c r="P386" i="8"/>
  <c r="P333" i="8"/>
  <c r="P181" i="8"/>
  <c r="P58" i="8"/>
  <c r="P327" i="8"/>
  <c r="P472" i="8"/>
  <c r="P387" i="8"/>
  <c r="P444" i="8"/>
  <c r="P388" i="8"/>
  <c r="P57" i="8"/>
  <c r="P224" i="8"/>
  <c r="P110" i="8"/>
  <c r="P389" i="8"/>
  <c r="O358" i="8"/>
  <c r="O76" i="8"/>
  <c r="O168" i="8"/>
  <c r="O315" i="8"/>
  <c r="O408" i="8"/>
  <c r="O165" i="8"/>
  <c r="O214" i="8"/>
  <c r="O18" i="8"/>
  <c r="O359" i="8"/>
  <c r="O453" i="8"/>
  <c r="O114" i="8"/>
  <c r="O174" i="8"/>
  <c r="O232" i="8"/>
  <c r="O26" i="8"/>
  <c r="O182" i="8"/>
  <c r="O30" i="8"/>
  <c r="O395" i="8"/>
  <c r="O409" i="8"/>
  <c r="O223" i="8"/>
  <c r="O344" i="8"/>
  <c r="O360" i="8"/>
  <c r="O138" i="8"/>
  <c r="O297" i="8"/>
  <c r="O410" i="8"/>
  <c r="O266" i="8"/>
  <c r="O133" i="8"/>
  <c r="O115" i="8"/>
  <c r="O150" i="8"/>
  <c r="O411" i="8"/>
  <c r="O233" i="8"/>
  <c r="O44" i="8"/>
  <c r="O139" i="8"/>
  <c r="O100" i="8"/>
  <c r="O262" i="8"/>
  <c r="O259" i="8"/>
  <c r="O102" i="8"/>
  <c r="O270" i="8"/>
  <c r="O234" i="8"/>
  <c r="O291" i="8"/>
  <c r="O229" i="8"/>
  <c r="O24" i="8"/>
  <c r="O171" i="8"/>
  <c r="O83" i="8"/>
  <c r="O393" i="8"/>
  <c r="O116" i="8"/>
  <c r="O412" i="8"/>
  <c r="O413" i="8"/>
  <c r="O196" i="8"/>
  <c r="O316" i="8"/>
  <c r="O117" i="8"/>
  <c r="O235" i="8"/>
  <c r="O314" i="8"/>
  <c r="O390" i="8"/>
  <c r="O236" i="8"/>
  <c r="O172" i="8"/>
  <c r="O282" i="8"/>
  <c r="O70" i="8"/>
  <c r="O97" i="8"/>
  <c r="O317" i="8"/>
  <c r="O109" i="8"/>
  <c r="O452" i="8"/>
  <c r="O318" i="8"/>
  <c r="O292" i="8"/>
  <c r="O45" i="8"/>
  <c r="O194" i="8"/>
  <c r="O175" i="8"/>
  <c r="O361" i="8"/>
  <c r="O334" i="8"/>
  <c r="O38" i="8"/>
  <c r="O205" i="8"/>
  <c r="O146" i="8"/>
  <c r="O414" i="8"/>
  <c r="O465" i="8"/>
  <c r="O304" i="8"/>
  <c r="O118" i="8"/>
  <c r="O152" i="8"/>
  <c r="O161" i="8"/>
  <c r="O186" i="8"/>
  <c r="O415" i="8"/>
  <c r="O99" i="8"/>
  <c r="O35" i="8"/>
  <c r="O416" i="8"/>
  <c r="O417" i="8"/>
  <c r="O362" i="8"/>
  <c r="O305" i="8"/>
  <c r="O59" i="8"/>
  <c r="O271" i="8"/>
  <c r="O405" i="8"/>
  <c r="O216" i="8"/>
  <c r="O474" i="8"/>
  <c r="O119" i="8"/>
  <c r="O306" i="8"/>
  <c r="O191" i="8"/>
  <c r="O473" i="8"/>
  <c r="O63" i="8"/>
  <c r="O345" i="8"/>
  <c r="O328" i="8"/>
  <c r="O71" i="8"/>
  <c r="O355" i="8"/>
  <c r="O96" i="8"/>
  <c r="O293" i="8"/>
  <c r="O153" i="8"/>
  <c r="O263" i="8"/>
  <c r="O418" i="8"/>
  <c r="O154" i="8"/>
  <c r="O145" i="8"/>
  <c r="O457" i="8"/>
  <c r="O188" i="8"/>
  <c r="O319" i="8"/>
  <c r="O121" i="8"/>
  <c r="O19" i="8"/>
  <c r="O79" i="8"/>
  <c r="O226" i="8"/>
  <c r="O447" i="8"/>
  <c r="O419" i="8"/>
  <c r="O307" i="8"/>
  <c r="O420" i="8"/>
  <c r="O67" i="8"/>
  <c r="O396" i="8"/>
  <c r="O354" i="8"/>
  <c r="O131" i="8"/>
  <c r="O106" i="8"/>
  <c r="O299" i="8"/>
  <c r="O407" i="8"/>
  <c r="O363" i="8"/>
  <c r="O237" i="8"/>
  <c r="O364" i="8"/>
  <c r="O84" i="8"/>
  <c r="O466" i="8"/>
  <c r="O365" i="8"/>
  <c r="O274" i="8"/>
  <c r="O467" i="8"/>
  <c r="O39" i="8"/>
  <c r="O335" i="8"/>
  <c r="O143" i="8"/>
  <c r="O401" i="8"/>
  <c r="O320" i="8"/>
  <c r="O366" i="8"/>
  <c r="O300" i="8"/>
  <c r="O286" i="8"/>
  <c r="O231" i="8"/>
  <c r="O66" i="8"/>
  <c r="O275" i="8"/>
  <c r="O464" i="8"/>
  <c r="O312" i="8"/>
  <c r="O195" i="8"/>
  <c r="O95" i="8"/>
  <c r="O185" i="8"/>
  <c r="O421" i="8"/>
  <c r="O34" i="8"/>
  <c r="O60" i="8"/>
  <c r="O122" i="8"/>
  <c r="O105" i="8"/>
  <c r="O155" i="8"/>
  <c r="O267" i="8"/>
  <c r="O92" i="8"/>
  <c r="O123" i="8"/>
  <c r="O336" i="8"/>
  <c r="O422" i="8"/>
  <c r="O423" i="8"/>
  <c r="O21" i="8"/>
  <c r="O404" i="8"/>
  <c r="O342" i="8"/>
  <c r="O313" i="8"/>
  <c r="O238" i="8"/>
  <c r="O87" i="8"/>
  <c r="O261" i="8"/>
  <c r="O276" i="8"/>
  <c r="O72" i="8"/>
  <c r="O156" i="8"/>
  <c r="O23" i="8"/>
  <c r="O394" i="8"/>
  <c r="O160" i="8"/>
  <c r="O230" i="8"/>
  <c r="O367" i="8"/>
  <c r="O212" i="8"/>
  <c r="O40" i="8"/>
  <c r="O28" i="8"/>
  <c r="O228" i="8"/>
  <c r="O287" i="8"/>
  <c r="O41" i="8"/>
  <c r="O140" i="8"/>
  <c r="O451" i="8"/>
  <c r="O301" i="8"/>
  <c r="O458" i="8"/>
  <c r="O475" i="8"/>
  <c r="O53" i="8"/>
  <c r="O46" i="8"/>
  <c r="O330" i="8"/>
  <c r="O391" i="8"/>
  <c r="O424" i="8"/>
  <c r="O173" i="8"/>
  <c r="O183" i="8"/>
  <c r="O134" i="8"/>
  <c r="O446" i="8"/>
  <c r="O135" i="8"/>
  <c r="O197" i="8"/>
  <c r="O141" i="8"/>
  <c r="O47" i="8"/>
  <c r="O368" i="8"/>
  <c r="O239" i="8"/>
  <c r="O54" i="8"/>
  <c r="O93" i="8"/>
  <c r="O454" i="8"/>
  <c r="O88" i="8"/>
  <c r="O198" i="8"/>
  <c r="O101" i="8"/>
  <c r="O294" i="8"/>
  <c r="O468" i="8"/>
  <c r="O302" i="8"/>
  <c r="O425" i="8"/>
  <c r="O321" i="8"/>
  <c r="O55" i="8"/>
  <c r="O49" i="8"/>
  <c r="O240" i="8"/>
  <c r="O31" i="8"/>
  <c r="O144" i="8"/>
  <c r="O322" i="8"/>
  <c r="O202" i="8"/>
  <c r="O356" i="8"/>
  <c r="O283" i="8"/>
  <c r="O369" i="8"/>
  <c r="O397" i="8"/>
  <c r="O162" i="8"/>
  <c r="O48" i="8"/>
  <c r="O241" i="8"/>
  <c r="O323" i="8"/>
  <c r="O349" i="8"/>
  <c r="O204" i="8"/>
  <c r="O268" i="8"/>
  <c r="O353" i="8"/>
  <c r="O90" i="8"/>
  <c r="O337" i="8"/>
  <c r="O338" i="8"/>
  <c r="O124" i="8"/>
  <c r="O227" i="8"/>
  <c r="O242" i="8"/>
  <c r="O56" i="8"/>
  <c r="O120" i="8"/>
  <c r="O426" i="8"/>
  <c r="O157" i="8"/>
  <c r="O370" i="8"/>
  <c r="O339" i="8"/>
  <c r="O108" i="8"/>
  <c r="O285" i="8"/>
  <c r="O371" i="8"/>
  <c r="O448" i="8"/>
  <c r="O82" i="8"/>
  <c r="O427" i="8"/>
  <c r="O372" i="8"/>
  <c r="O125" i="8"/>
  <c r="O81" i="8"/>
  <c r="O151" i="8"/>
  <c r="O264" i="8"/>
  <c r="O288" i="8"/>
  <c r="O126" i="8"/>
  <c r="O243" i="8"/>
  <c r="O176" i="8"/>
  <c r="O428" i="8"/>
  <c r="O324" i="8"/>
  <c r="O392" i="8"/>
  <c r="O406" i="8"/>
  <c r="O455" i="8"/>
  <c r="O206" i="8"/>
  <c r="O27" i="8"/>
  <c r="O289" i="8"/>
  <c r="O244" i="8"/>
  <c r="O104" i="8"/>
  <c r="O295" i="8"/>
  <c r="O111" i="8"/>
  <c r="O164" i="8"/>
  <c r="O311" i="8"/>
  <c r="O42" i="8"/>
  <c r="O177" i="8"/>
  <c r="O429" i="8"/>
  <c r="O430" i="8"/>
  <c r="O199" i="8"/>
  <c r="O245" i="8"/>
  <c r="O246" i="8"/>
  <c r="O65" i="8"/>
  <c r="O296" i="8"/>
  <c r="O347" i="8"/>
  <c r="O43" i="8"/>
  <c r="O350" i="8"/>
  <c r="O25" i="8"/>
  <c r="O247" i="8"/>
  <c r="O459" i="8"/>
  <c r="O272" i="8"/>
  <c r="O248" i="8"/>
  <c r="O210" i="8"/>
  <c r="O346" i="8"/>
  <c r="O170" i="8"/>
  <c r="O127" i="8"/>
  <c r="O329" i="8"/>
  <c r="O178" i="8"/>
  <c r="O52" i="8"/>
  <c r="O29" i="8"/>
  <c r="O373" i="8"/>
  <c r="O74" i="8"/>
  <c r="O249" i="8"/>
  <c r="O469" i="8"/>
  <c r="O374" i="8"/>
  <c r="O340" i="8"/>
  <c r="O460" i="8"/>
  <c r="O375" i="8"/>
  <c r="O250" i="8"/>
  <c r="O251" i="8"/>
  <c r="O431" i="8"/>
  <c r="O158" i="8"/>
  <c r="O32" i="8"/>
  <c r="O376" i="8"/>
  <c r="O64" i="8"/>
  <c r="O298" i="8"/>
  <c r="O432" i="8"/>
  <c r="O209" i="8"/>
  <c r="O69" i="8"/>
  <c r="O80" i="8"/>
  <c r="O377" i="8"/>
  <c r="O378" i="8"/>
  <c r="O403" i="8"/>
  <c r="O433" i="8"/>
  <c r="O51" i="8"/>
  <c r="O91" i="8"/>
  <c r="O200" i="8"/>
  <c r="O217" i="8"/>
  <c r="O61" i="8"/>
  <c r="O167" i="8"/>
  <c r="O215" i="8"/>
  <c r="O308" i="8"/>
  <c r="O273" i="8"/>
  <c r="O277" i="8"/>
  <c r="O456" i="8"/>
  <c r="O278" i="8"/>
  <c r="O379" i="8"/>
  <c r="O213" i="8"/>
  <c r="O225" i="8"/>
  <c r="O147" i="8"/>
  <c r="O325" i="8"/>
  <c r="O37" i="8"/>
  <c r="O434" i="8"/>
  <c r="O279" i="8"/>
  <c r="O398" i="8"/>
  <c r="O193" i="8"/>
  <c r="O435" i="8"/>
  <c r="O208" i="8"/>
  <c r="O380" i="8"/>
  <c r="O461" i="8"/>
  <c r="O381" i="8"/>
  <c r="O284" i="8"/>
  <c r="O73" i="8"/>
  <c r="O86" i="8"/>
  <c r="O132" i="8"/>
  <c r="O211" i="8"/>
  <c r="O179" i="8"/>
  <c r="O218" i="8"/>
  <c r="O128" i="8"/>
  <c r="O219" i="8"/>
  <c r="O449" i="8"/>
  <c r="O220" i="8"/>
  <c r="O252" i="8"/>
  <c r="O184" i="8"/>
  <c r="O269" i="8"/>
  <c r="O343" i="8"/>
  <c r="O382" i="8"/>
  <c r="O253" i="8"/>
  <c r="O476" i="8"/>
  <c r="O85" i="8"/>
  <c r="O254" i="8"/>
  <c r="O436" i="8"/>
  <c r="O89" i="8"/>
  <c r="O201" i="8"/>
  <c r="O437" i="8"/>
  <c r="O113" i="8"/>
  <c r="O20" i="8"/>
  <c r="O77" i="8"/>
  <c r="O166" i="8"/>
  <c r="O438" i="8"/>
  <c r="O280" i="8"/>
  <c r="O180" i="8"/>
  <c r="O98" i="8"/>
  <c r="O450" i="8"/>
  <c r="O439" i="8"/>
  <c r="O331" i="8"/>
  <c r="O440" i="8"/>
  <c r="O441" i="8"/>
  <c r="O148" i="8"/>
  <c r="O169" i="8"/>
  <c r="T169" i="8" s="1"/>
  <c r="O470" i="8"/>
  <c r="O255" i="8"/>
  <c r="O326" i="8"/>
  <c r="O442" i="8"/>
  <c r="O203" i="8"/>
  <c r="O462" i="8"/>
  <c r="O256" i="8"/>
  <c r="O303" i="8"/>
  <c r="O68" i="8"/>
  <c r="O112" i="8"/>
  <c r="O443" i="8"/>
  <c r="O445" i="8"/>
  <c r="O189" i="8"/>
  <c r="O192" i="8"/>
  <c r="O257" i="8"/>
  <c r="O94" i="8"/>
  <c r="O221" i="8"/>
  <c r="O477" i="8"/>
  <c r="O471" i="8"/>
  <c r="O478" i="8"/>
  <c r="O50" i="8"/>
  <c r="O75" i="8"/>
  <c r="O136" i="8"/>
  <c r="O36" i="8"/>
  <c r="O187" i="8"/>
  <c r="O479" i="8"/>
  <c r="O290" i="8"/>
  <c r="O22" i="8"/>
  <c r="O383" i="8"/>
  <c r="O103" i="8"/>
  <c r="O463" i="8"/>
  <c r="O352" i="8"/>
  <c r="O149" i="8"/>
  <c r="O33" i="8"/>
  <c r="O281" i="8"/>
  <c r="O265" i="8"/>
  <c r="O309" i="8"/>
  <c r="O129" i="8"/>
  <c r="O399" i="8"/>
  <c r="O332" i="8"/>
  <c r="O260" i="8"/>
  <c r="O384" i="8"/>
  <c r="O348" i="8"/>
  <c r="O159" i="8"/>
  <c r="O190" i="8"/>
  <c r="O62" i="8"/>
  <c r="O130" i="8"/>
  <c r="O207" i="8"/>
  <c r="O385" i="8"/>
  <c r="O137" i="8"/>
  <c r="O78" i="8"/>
  <c r="O341" i="8"/>
  <c r="O258" i="8"/>
  <c r="O400" i="8"/>
  <c r="O142" i="8"/>
  <c r="O386" i="8"/>
  <c r="O333" i="8"/>
  <c r="O181" i="8"/>
  <c r="O58" i="8"/>
  <c r="O327" i="8"/>
  <c r="O472" i="8"/>
  <c r="O387" i="8"/>
  <c r="O444" i="8"/>
  <c r="O388" i="8"/>
  <c r="O57" i="8"/>
  <c r="O224" i="8"/>
  <c r="O110" i="8"/>
  <c r="O389" i="8"/>
  <c r="N358" i="8"/>
  <c r="N76" i="8"/>
  <c r="N168" i="8"/>
  <c r="N315" i="8"/>
  <c r="N408" i="8"/>
  <c r="N165" i="8"/>
  <c r="N214" i="8"/>
  <c r="N18" i="8"/>
  <c r="N359" i="8"/>
  <c r="N453" i="8"/>
  <c r="N114" i="8"/>
  <c r="N174" i="8"/>
  <c r="N232" i="8"/>
  <c r="N26" i="8"/>
  <c r="N182" i="8"/>
  <c r="N30" i="8"/>
  <c r="N395" i="8"/>
  <c r="N409" i="8"/>
  <c r="N223" i="8"/>
  <c r="N344" i="8"/>
  <c r="N360" i="8"/>
  <c r="N138" i="8"/>
  <c r="N297" i="8"/>
  <c r="N410" i="8"/>
  <c r="N266" i="8"/>
  <c r="N133" i="8"/>
  <c r="N115" i="8"/>
  <c r="N150" i="8"/>
  <c r="N411" i="8"/>
  <c r="N233" i="8"/>
  <c r="N44" i="8"/>
  <c r="N139" i="8"/>
  <c r="N100" i="8"/>
  <c r="N262" i="8"/>
  <c r="N259" i="8"/>
  <c r="N102" i="8"/>
  <c r="N270" i="8"/>
  <c r="N234" i="8"/>
  <c r="N291" i="8"/>
  <c r="N229" i="8"/>
  <c r="N24" i="8"/>
  <c r="N171" i="8"/>
  <c r="N83" i="8"/>
  <c r="N393" i="8"/>
  <c r="N116" i="8"/>
  <c r="N412" i="8"/>
  <c r="N413" i="8"/>
  <c r="N196" i="8"/>
  <c r="N316" i="8"/>
  <c r="N117" i="8"/>
  <c r="N235" i="8"/>
  <c r="N314" i="8"/>
  <c r="N390" i="8"/>
  <c r="N236" i="8"/>
  <c r="N172" i="8"/>
  <c r="N282" i="8"/>
  <c r="N70" i="8"/>
  <c r="N97" i="8"/>
  <c r="N317" i="8"/>
  <c r="N109" i="8"/>
  <c r="N452" i="8"/>
  <c r="N318" i="8"/>
  <c r="N292" i="8"/>
  <c r="N45" i="8"/>
  <c r="N194" i="8"/>
  <c r="N175" i="8"/>
  <c r="N361" i="8"/>
  <c r="N334" i="8"/>
  <c r="N38" i="8"/>
  <c r="N205" i="8"/>
  <c r="N146" i="8"/>
  <c r="N414" i="8"/>
  <c r="N465" i="8"/>
  <c r="N304" i="8"/>
  <c r="N118" i="8"/>
  <c r="N152" i="8"/>
  <c r="N161" i="8"/>
  <c r="N186" i="8"/>
  <c r="N415" i="8"/>
  <c r="N99" i="8"/>
  <c r="N35" i="8"/>
  <c r="N416" i="8"/>
  <c r="N417" i="8"/>
  <c r="N362" i="8"/>
  <c r="N305" i="8"/>
  <c r="N59" i="8"/>
  <c r="N271" i="8"/>
  <c r="N405" i="8"/>
  <c r="N216" i="8"/>
  <c r="N474" i="8"/>
  <c r="N119" i="8"/>
  <c r="N306" i="8"/>
  <c r="N191" i="8"/>
  <c r="N473" i="8"/>
  <c r="N63" i="8"/>
  <c r="N345" i="8"/>
  <c r="N328" i="8"/>
  <c r="N71" i="8"/>
  <c r="N355" i="8"/>
  <c r="N96" i="8"/>
  <c r="N293" i="8"/>
  <c r="N153" i="8"/>
  <c r="N263" i="8"/>
  <c r="N418" i="8"/>
  <c r="N154" i="8"/>
  <c r="N145" i="8"/>
  <c r="N457" i="8"/>
  <c r="N188" i="8"/>
  <c r="N319" i="8"/>
  <c r="N121" i="8"/>
  <c r="N19" i="8"/>
  <c r="N79" i="8"/>
  <c r="N226" i="8"/>
  <c r="N447" i="8"/>
  <c r="N419" i="8"/>
  <c r="N307" i="8"/>
  <c r="N420" i="8"/>
  <c r="N67" i="8"/>
  <c r="N396" i="8"/>
  <c r="N354" i="8"/>
  <c r="N131" i="8"/>
  <c r="N106" i="8"/>
  <c r="N299" i="8"/>
  <c r="N407" i="8"/>
  <c r="N363" i="8"/>
  <c r="N237" i="8"/>
  <c r="N364" i="8"/>
  <c r="N84" i="8"/>
  <c r="N466" i="8"/>
  <c r="N365" i="8"/>
  <c r="N274" i="8"/>
  <c r="N467" i="8"/>
  <c r="N39" i="8"/>
  <c r="N335" i="8"/>
  <c r="N143" i="8"/>
  <c r="N401" i="8"/>
  <c r="N320" i="8"/>
  <c r="N366" i="8"/>
  <c r="N300" i="8"/>
  <c r="N286" i="8"/>
  <c r="N231" i="8"/>
  <c r="N66" i="8"/>
  <c r="N275" i="8"/>
  <c r="N464" i="8"/>
  <c r="N312" i="8"/>
  <c r="N195" i="8"/>
  <c r="N95" i="8"/>
  <c r="N185" i="8"/>
  <c r="N421" i="8"/>
  <c r="N34" i="8"/>
  <c r="N60" i="8"/>
  <c r="N122" i="8"/>
  <c r="N105" i="8"/>
  <c r="N155" i="8"/>
  <c r="N267" i="8"/>
  <c r="N92" i="8"/>
  <c r="N123" i="8"/>
  <c r="N336" i="8"/>
  <c r="N422" i="8"/>
  <c r="N423" i="8"/>
  <c r="N21" i="8"/>
  <c r="N404" i="8"/>
  <c r="N342" i="8"/>
  <c r="N313" i="8"/>
  <c r="N238" i="8"/>
  <c r="N87" i="8"/>
  <c r="N261" i="8"/>
  <c r="N276" i="8"/>
  <c r="N72" i="8"/>
  <c r="N156" i="8"/>
  <c r="N23" i="8"/>
  <c r="N394" i="8"/>
  <c r="N160" i="8"/>
  <c r="N230" i="8"/>
  <c r="N367" i="8"/>
  <c r="N212" i="8"/>
  <c r="N40" i="8"/>
  <c r="N28" i="8"/>
  <c r="N228" i="8"/>
  <c r="N287" i="8"/>
  <c r="N41" i="8"/>
  <c r="N140" i="8"/>
  <c r="N451" i="8"/>
  <c r="N301" i="8"/>
  <c r="N458" i="8"/>
  <c r="N475" i="8"/>
  <c r="N53" i="8"/>
  <c r="N46" i="8"/>
  <c r="N330" i="8"/>
  <c r="N391" i="8"/>
  <c r="N424" i="8"/>
  <c r="N173" i="8"/>
  <c r="N183" i="8"/>
  <c r="N134" i="8"/>
  <c r="N446" i="8"/>
  <c r="N135" i="8"/>
  <c r="N197" i="8"/>
  <c r="N141" i="8"/>
  <c r="N47" i="8"/>
  <c r="N368" i="8"/>
  <c r="N239" i="8"/>
  <c r="N54" i="8"/>
  <c r="N93" i="8"/>
  <c r="N454" i="8"/>
  <c r="N88" i="8"/>
  <c r="N198" i="8"/>
  <c r="N101" i="8"/>
  <c r="N294" i="8"/>
  <c r="N468" i="8"/>
  <c r="N302" i="8"/>
  <c r="N425" i="8"/>
  <c r="N321" i="8"/>
  <c r="N55" i="8"/>
  <c r="N49" i="8"/>
  <c r="N240" i="8"/>
  <c r="N31" i="8"/>
  <c r="N144" i="8"/>
  <c r="N322" i="8"/>
  <c r="N202" i="8"/>
  <c r="N356" i="8"/>
  <c r="N283" i="8"/>
  <c r="N369" i="8"/>
  <c r="N397" i="8"/>
  <c r="N162" i="8"/>
  <c r="N48" i="8"/>
  <c r="N241" i="8"/>
  <c r="N323" i="8"/>
  <c r="N349" i="8"/>
  <c r="N204" i="8"/>
  <c r="N268" i="8"/>
  <c r="N353" i="8"/>
  <c r="N90" i="8"/>
  <c r="N337" i="8"/>
  <c r="N338" i="8"/>
  <c r="N124" i="8"/>
  <c r="N227" i="8"/>
  <c r="N242" i="8"/>
  <c r="N56" i="8"/>
  <c r="N120" i="8"/>
  <c r="N426" i="8"/>
  <c r="N157" i="8"/>
  <c r="N370" i="8"/>
  <c r="N339" i="8"/>
  <c r="N108" i="8"/>
  <c r="N285" i="8"/>
  <c r="N371" i="8"/>
  <c r="N448" i="8"/>
  <c r="N82" i="8"/>
  <c r="N427" i="8"/>
  <c r="N372" i="8"/>
  <c r="N125" i="8"/>
  <c r="N81" i="8"/>
  <c r="N151" i="8"/>
  <c r="N264" i="8"/>
  <c r="N288" i="8"/>
  <c r="N126" i="8"/>
  <c r="N243" i="8"/>
  <c r="N176" i="8"/>
  <c r="N428" i="8"/>
  <c r="N324" i="8"/>
  <c r="N392" i="8"/>
  <c r="N406" i="8"/>
  <c r="N455" i="8"/>
  <c r="N206" i="8"/>
  <c r="N27" i="8"/>
  <c r="N289" i="8"/>
  <c r="N244" i="8"/>
  <c r="N104" i="8"/>
  <c r="N295" i="8"/>
  <c r="N111" i="8"/>
  <c r="N164" i="8"/>
  <c r="N311" i="8"/>
  <c r="N42" i="8"/>
  <c r="N177" i="8"/>
  <c r="N429" i="8"/>
  <c r="N430" i="8"/>
  <c r="N199" i="8"/>
  <c r="N245" i="8"/>
  <c r="N246" i="8"/>
  <c r="N65" i="8"/>
  <c r="N296" i="8"/>
  <c r="N347" i="8"/>
  <c r="N43" i="8"/>
  <c r="N350" i="8"/>
  <c r="N25" i="8"/>
  <c r="N247" i="8"/>
  <c r="N459" i="8"/>
  <c r="N272" i="8"/>
  <c r="N248" i="8"/>
  <c r="N210" i="8"/>
  <c r="N346" i="8"/>
  <c r="N170" i="8"/>
  <c r="N127" i="8"/>
  <c r="N329" i="8"/>
  <c r="N178" i="8"/>
  <c r="N52" i="8"/>
  <c r="N29" i="8"/>
  <c r="N373" i="8"/>
  <c r="N74" i="8"/>
  <c r="N249" i="8"/>
  <c r="N469" i="8"/>
  <c r="N374" i="8"/>
  <c r="N340" i="8"/>
  <c r="N460" i="8"/>
  <c r="N375" i="8"/>
  <c r="N250" i="8"/>
  <c r="N251" i="8"/>
  <c r="N431" i="8"/>
  <c r="N158" i="8"/>
  <c r="N32" i="8"/>
  <c r="N376" i="8"/>
  <c r="N64" i="8"/>
  <c r="N298" i="8"/>
  <c r="N432" i="8"/>
  <c r="N209" i="8"/>
  <c r="N69" i="8"/>
  <c r="N80" i="8"/>
  <c r="N377" i="8"/>
  <c r="N378" i="8"/>
  <c r="N403" i="8"/>
  <c r="N433" i="8"/>
  <c r="N51" i="8"/>
  <c r="N91" i="8"/>
  <c r="N200" i="8"/>
  <c r="N217" i="8"/>
  <c r="N61" i="8"/>
  <c r="N167" i="8"/>
  <c r="N215" i="8"/>
  <c r="N308" i="8"/>
  <c r="N273" i="8"/>
  <c r="N277" i="8"/>
  <c r="N456" i="8"/>
  <c r="N278" i="8"/>
  <c r="N379" i="8"/>
  <c r="N213" i="8"/>
  <c r="N225" i="8"/>
  <c r="N147" i="8"/>
  <c r="N325" i="8"/>
  <c r="N37" i="8"/>
  <c r="N434" i="8"/>
  <c r="N279" i="8"/>
  <c r="N398" i="8"/>
  <c r="N193" i="8"/>
  <c r="N435" i="8"/>
  <c r="N208" i="8"/>
  <c r="N380" i="8"/>
  <c r="N461" i="8"/>
  <c r="N381" i="8"/>
  <c r="N284" i="8"/>
  <c r="N73" i="8"/>
  <c r="N86" i="8"/>
  <c r="N132" i="8"/>
  <c r="N211" i="8"/>
  <c r="N179" i="8"/>
  <c r="N218" i="8"/>
  <c r="N128" i="8"/>
  <c r="N219" i="8"/>
  <c r="N449" i="8"/>
  <c r="N220" i="8"/>
  <c r="N252" i="8"/>
  <c r="N184" i="8"/>
  <c r="N269" i="8"/>
  <c r="N343" i="8"/>
  <c r="N382" i="8"/>
  <c r="N253" i="8"/>
  <c r="N476" i="8"/>
  <c r="N85" i="8"/>
  <c r="N254" i="8"/>
  <c r="N436" i="8"/>
  <c r="N89" i="8"/>
  <c r="N201" i="8"/>
  <c r="N437" i="8"/>
  <c r="N113" i="8"/>
  <c r="N20" i="8"/>
  <c r="N77" i="8"/>
  <c r="N166" i="8"/>
  <c r="N438" i="8"/>
  <c r="N280" i="8"/>
  <c r="N180" i="8"/>
  <c r="N98" i="8"/>
  <c r="N450" i="8"/>
  <c r="N439" i="8"/>
  <c r="N331" i="8"/>
  <c r="N440" i="8"/>
  <c r="N441" i="8"/>
  <c r="N148" i="8"/>
  <c r="N169" i="8"/>
  <c r="N470" i="8"/>
  <c r="N255" i="8"/>
  <c r="N326" i="8"/>
  <c r="N442" i="8"/>
  <c r="N203" i="8"/>
  <c r="N462" i="8"/>
  <c r="N256" i="8"/>
  <c r="N303" i="8"/>
  <c r="N68" i="8"/>
  <c r="N112" i="8"/>
  <c r="N443" i="8"/>
  <c r="N445" i="8"/>
  <c r="N189" i="8"/>
  <c r="N192" i="8"/>
  <c r="N257" i="8"/>
  <c r="N94" i="8"/>
  <c r="N221" i="8"/>
  <c r="N477" i="8"/>
  <c r="N471" i="8"/>
  <c r="N478" i="8"/>
  <c r="N50" i="8"/>
  <c r="N75" i="8"/>
  <c r="N136" i="8"/>
  <c r="N36" i="8"/>
  <c r="N187" i="8"/>
  <c r="N479" i="8"/>
  <c r="N290" i="8"/>
  <c r="N22" i="8"/>
  <c r="N383" i="8"/>
  <c r="N103" i="8"/>
  <c r="N463" i="8"/>
  <c r="N352" i="8"/>
  <c r="N149" i="8"/>
  <c r="N33" i="8"/>
  <c r="N281" i="8"/>
  <c r="N265" i="8"/>
  <c r="N309" i="8"/>
  <c r="N129" i="8"/>
  <c r="N399" i="8"/>
  <c r="N332" i="8"/>
  <c r="N260" i="8"/>
  <c r="N384" i="8"/>
  <c r="N348" i="8"/>
  <c r="N159" i="8"/>
  <c r="N190" i="8"/>
  <c r="N62" i="8"/>
  <c r="N130" i="8"/>
  <c r="N207" i="8"/>
  <c r="N385" i="8"/>
  <c r="N137" i="8"/>
  <c r="N78" i="8"/>
  <c r="N341" i="8"/>
  <c r="N258" i="8"/>
  <c r="N400" i="8"/>
  <c r="N142" i="8"/>
  <c r="N386" i="8"/>
  <c r="N333" i="8"/>
  <c r="N181" i="8"/>
  <c r="N58" i="8"/>
  <c r="N327" i="8"/>
  <c r="N472" i="8"/>
  <c r="N387" i="8"/>
  <c r="N444" i="8"/>
  <c r="N388" i="8"/>
  <c r="N57" i="8"/>
  <c r="N224" i="8"/>
  <c r="N110" i="8"/>
  <c r="N389" i="8"/>
  <c r="N357" i="8"/>
  <c r="M358" i="8"/>
  <c r="M76" i="8"/>
  <c r="M168" i="8"/>
  <c r="M315" i="8"/>
  <c r="M408" i="8"/>
  <c r="M165" i="8"/>
  <c r="M214" i="8"/>
  <c r="M18" i="8"/>
  <c r="M359" i="8"/>
  <c r="M453" i="8"/>
  <c r="M114" i="8"/>
  <c r="M174" i="8"/>
  <c r="M232" i="8"/>
  <c r="M26" i="8"/>
  <c r="M182" i="8"/>
  <c r="M30" i="8"/>
  <c r="M395" i="8"/>
  <c r="M409" i="8"/>
  <c r="M223" i="8"/>
  <c r="M344" i="8"/>
  <c r="M360" i="8"/>
  <c r="M138" i="8"/>
  <c r="M297" i="8"/>
  <c r="M410" i="8"/>
  <c r="M266" i="8"/>
  <c r="M133" i="8"/>
  <c r="M115" i="8"/>
  <c r="M150" i="8"/>
  <c r="M411" i="8"/>
  <c r="M233" i="8"/>
  <c r="M44" i="8"/>
  <c r="M139" i="8"/>
  <c r="M100" i="8"/>
  <c r="M262" i="8"/>
  <c r="M259" i="8"/>
  <c r="M102" i="8"/>
  <c r="M270" i="8"/>
  <c r="M234" i="8"/>
  <c r="M291" i="8"/>
  <c r="M229" i="8"/>
  <c r="M24" i="8"/>
  <c r="M171" i="8"/>
  <c r="M83" i="8"/>
  <c r="M393" i="8"/>
  <c r="M116" i="8"/>
  <c r="M412" i="8"/>
  <c r="M413" i="8"/>
  <c r="M196" i="8"/>
  <c r="M316" i="8"/>
  <c r="M117" i="8"/>
  <c r="M235" i="8"/>
  <c r="M314" i="8"/>
  <c r="M390" i="8"/>
  <c r="M236" i="8"/>
  <c r="M172" i="8"/>
  <c r="M282" i="8"/>
  <c r="M70" i="8"/>
  <c r="M97" i="8"/>
  <c r="M317" i="8"/>
  <c r="M109" i="8"/>
  <c r="M452" i="8"/>
  <c r="M318" i="8"/>
  <c r="M292" i="8"/>
  <c r="M45" i="8"/>
  <c r="M194" i="8"/>
  <c r="M175" i="8"/>
  <c r="M361" i="8"/>
  <c r="M334" i="8"/>
  <c r="M38" i="8"/>
  <c r="M205" i="8"/>
  <c r="M146" i="8"/>
  <c r="M414" i="8"/>
  <c r="M465" i="8"/>
  <c r="M304" i="8"/>
  <c r="M118" i="8"/>
  <c r="M152" i="8"/>
  <c r="M161" i="8"/>
  <c r="M186" i="8"/>
  <c r="M415" i="8"/>
  <c r="M99" i="8"/>
  <c r="M35" i="8"/>
  <c r="M416" i="8"/>
  <c r="M417" i="8"/>
  <c r="M362" i="8"/>
  <c r="M305" i="8"/>
  <c r="M59" i="8"/>
  <c r="M271" i="8"/>
  <c r="M405" i="8"/>
  <c r="M216" i="8"/>
  <c r="M474" i="8"/>
  <c r="M119" i="8"/>
  <c r="M306" i="8"/>
  <c r="M191" i="8"/>
  <c r="M473" i="8"/>
  <c r="M63" i="8"/>
  <c r="M345" i="8"/>
  <c r="M328" i="8"/>
  <c r="M71" i="8"/>
  <c r="M355" i="8"/>
  <c r="M96" i="8"/>
  <c r="M293" i="8"/>
  <c r="M153" i="8"/>
  <c r="M263" i="8"/>
  <c r="M418" i="8"/>
  <c r="M154" i="8"/>
  <c r="M145" i="8"/>
  <c r="M457" i="8"/>
  <c r="M188" i="8"/>
  <c r="M319" i="8"/>
  <c r="M121" i="8"/>
  <c r="M19" i="8"/>
  <c r="M79" i="8"/>
  <c r="M226" i="8"/>
  <c r="M447" i="8"/>
  <c r="M419" i="8"/>
  <c r="M307" i="8"/>
  <c r="M420" i="8"/>
  <c r="M67" i="8"/>
  <c r="M396" i="8"/>
  <c r="M354" i="8"/>
  <c r="M131" i="8"/>
  <c r="M106" i="8"/>
  <c r="M299" i="8"/>
  <c r="M407" i="8"/>
  <c r="M363" i="8"/>
  <c r="M237" i="8"/>
  <c r="M364" i="8"/>
  <c r="M84" i="8"/>
  <c r="M466" i="8"/>
  <c r="M365" i="8"/>
  <c r="M274" i="8"/>
  <c r="M467" i="8"/>
  <c r="M39" i="8"/>
  <c r="M335" i="8"/>
  <c r="M143" i="8"/>
  <c r="M401" i="8"/>
  <c r="M320" i="8"/>
  <c r="M366" i="8"/>
  <c r="M300" i="8"/>
  <c r="M286" i="8"/>
  <c r="M231" i="8"/>
  <c r="M66" i="8"/>
  <c r="M275" i="8"/>
  <c r="M464" i="8"/>
  <c r="M312" i="8"/>
  <c r="M195" i="8"/>
  <c r="M95" i="8"/>
  <c r="M185" i="8"/>
  <c r="M421" i="8"/>
  <c r="M34" i="8"/>
  <c r="M60" i="8"/>
  <c r="M122" i="8"/>
  <c r="M105" i="8"/>
  <c r="M155" i="8"/>
  <c r="M267" i="8"/>
  <c r="M92" i="8"/>
  <c r="M123" i="8"/>
  <c r="M336" i="8"/>
  <c r="M422" i="8"/>
  <c r="M423" i="8"/>
  <c r="M21" i="8"/>
  <c r="M404" i="8"/>
  <c r="M342" i="8"/>
  <c r="M313" i="8"/>
  <c r="M238" i="8"/>
  <c r="M87" i="8"/>
  <c r="M261" i="8"/>
  <c r="M276" i="8"/>
  <c r="M72" i="8"/>
  <c r="M156" i="8"/>
  <c r="M23" i="8"/>
  <c r="M394" i="8"/>
  <c r="M160" i="8"/>
  <c r="M230" i="8"/>
  <c r="M367" i="8"/>
  <c r="M212" i="8"/>
  <c r="M40" i="8"/>
  <c r="M28" i="8"/>
  <c r="M228" i="8"/>
  <c r="M287" i="8"/>
  <c r="M41" i="8"/>
  <c r="M140" i="8"/>
  <c r="M451" i="8"/>
  <c r="M301" i="8"/>
  <c r="M458" i="8"/>
  <c r="M475" i="8"/>
  <c r="M53" i="8"/>
  <c r="M46" i="8"/>
  <c r="M330" i="8"/>
  <c r="M391" i="8"/>
  <c r="M424" i="8"/>
  <c r="M173" i="8"/>
  <c r="M183" i="8"/>
  <c r="M134" i="8"/>
  <c r="M446" i="8"/>
  <c r="M135" i="8"/>
  <c r="M197" i="8"/>
  <c r="M141" i="8"/>
  <c r="M47" i="8"/>
  <c r="M368" i="8"/>
  <c r="M239" i="8"/>
  <c r="M54" i="8"/>
  <c r="M93" i="8"/>
  <c r="M454" i="8"/>
  <c r="M88" i="8"/>
  <c r="M198" i="8"/>
  <c r="M101" i="8"/>
  <c r="M294" i="8"/>
  <c r="M468" i="8"/>
  <c r="M302" i="8"/>
  <c r="M425" i="8"/>
  <c r="M321" i="8"/>
  <c r="M55" i="8"/>
  <c r="M49" i="8"/>
  <c r="M240" i="8"/>
  <c r="M31" i="8"/>
  <c r="M144" i="8"/>
  <c r="M322" i="8"/>
  <c r="M202" i="8"/>
  <c r="M356" i="8"/>
  <c r="M283" i="8"/>
  <c r="M369" i="8"/>
  <c r="M397" i="8"/>
  <c r="M162" i="8"/>
  <c r="M48" i="8"/>
  <c r="M241" i="8"/>
  <c r="M323" i="8"/>
  <c r="M349" i="8"/>
  <c r="M204" i="8"/>
  <c r="M268" i="8"/>
  <c r="M353" i="8"/>
  <c r="M90" i="8"/>
  <c r="M337" i="8"/>
  <c r="M338" i="8"/>
  <c r="M124" i="8"/>
  <c r="M227" i="8"/>
  <c r="M242" i="8"/>
  <c r="M56" i="8"/>
  <c r="M120" i="8"/>
  <c r="M426" i="8"/>
  <c r="M157" i="8"/>
  <c r="M370" i="8"/>
  <c r="M339" i="8"/>
  <c r="M108" i="8"/>
  <c r="M285" i="8"/>
  <c r="M371" i="8"/>
  <c r="M448" i="8"/>
  <c r="M82" i="8"/>
  <c r="M427" i="8"/>
  <c r="M372" i="8"/>
  <c r="M125" i="8"/>
  <c r="M81" i="8"/>
  <c r="M151" i="8"/>
  <c r="M264" i="8"/>
  <c r="M288" i="8"/>
  <c r="M126" i="8"/>
  <c r="M243" i="8"/>
  <c r="M176" i="8"/>
  <c r="M428" i="8"/>
  <c r="M324" i="8"/>
  <c r="M392" i="8"/>
  <c r="M406" i="8"/>
  <c r="M455" i="8"/>
  <c r="M206" i="8"/>
  <c r="M27" i="8"/>
  <c r="M289" i="8"/>
  <c r="M244" i="8"/>
  <c r="M104" i="8"/>
  <c r="M295" i="8"/>
  <c r="M111" i="8"/>
  <c r="M164" i="8"/>
  <c r="M311" i="8"/>
  <c r="M42" i="8"/>
  <c r="M177" i="8"/>
  <c r="M429" i="8"/>
  <c r="M430" i="8"/>
  <c r="M199" i="8"/>
  <c r="M245" i="8"/>
  <c r="M246" i="8"/>
  <c r="M65" i="8"/>
  <c r="M296" i="8"/>
  <c r="M347" i="8"/>
  <c r="M43" i="8"/>
  <c r="M350" i="8"/>
  <c r="M25" i="8"/>
  <c r="M247" i="8"/>
  <c r="M459" i="8"/>
  <c r="M272" i="8"/>
  <c r="M248" i="8"/>
  <c r="M210" i="8"/>
  <c r="M346" i="8"/>
  <c r="M170" i="8"/>
  <c r="M127" i="8"/>
  <c r="M329" i="8"/>
  <c r="M178" i="8"/>
  <c r="M52" i="8"/>
  <c r="M29" i="8"/>
  <c r="M373" i="8"/>
  <c r="M74" i="8"/>
  <c r="M249" i="8"/>
  <c r="M469" i="8"/>
  <c r="M374" i="8"/>
  <c r="M340" i="8"/>
  <c r="M460" i="8"/>
  <c r="M375" i="8"/>
  <c r="M250" i="8"/>
  <c r="M251" i="8"/>
  <c r="M431" i="8"/>
  <c r="M158" i="8"/>
  <c r="M32" i="8"/>
  <c r="M376" i="8"/>
  <c r="M64" i="8"/>
  <c r="M298" i="8"/>
  <c r="M432" i="8"/>
  <c r="M209" i="8"/>
  <c r="M69" i="8"/>
  <c r="M80" i="8"/>
  <c r="M377" i="8"/>
  <c r="M378" i="8"/>
  <c r="M403" i="8"/>
  <c r="M433" i="8"/>
  <c r="M51" i="8"/>
  <c r="M91" i="8"/>
  <c r="M200" i="8"/>
  <c r="M217" i="8"/>
  <c r="M61" i="8"/>
  <c r="M167" i="8"/>
  <c r="M215" i="8"/>
  <c r="M308" i="8"/>
  <c r="M273" i="8"/>
  <c r="M277" i="8"/>
  <c r="M456" i="8"/>
  <c r="M278" i="8"/>
  <c r="M379" i="8"/>
  <c r="M213" i="8"/>
  <c r="M225" i="8"/>
  <c r="M147" i="8"/>
  <c r="M325" i="8"/>
  <c r="M37" i="8"/>
  <c r="M434" i="8"/>
  <c r="M279" i="8"/>
  <c r="M398" i="8"/>
  <c r="M193" i="8"/>
  <c r="M435" i="8"/>
  <c r="M208" i="8"/>
  <c r="M380" i="8"/>
  <c r="M461" i="8"/>
  <c r="M381" i="8"/>
  <c r="M284" i="8"/>
  <c r="M73" i="8"/>
  <c r="M86" i="8"/>
  <c r="M132" i="8"/>
  <c r="M211" i="8"/>
  <c r="M179" i="8"/>
  <c r="M218" i="8"/>
  <c r="M128" i="8"/>
  <c r="M219" i="8"/>
  <c r="M449" i="8"/>
  <c r="M220" i="8"/>
  <c r="M252" i="8"/>
  <c r="M184" i="8"/>
  <c r="M269" i="8"/>
  <c r="M343" i="8"/>
  <c r="M382" i="8"/>
  <c r="M253" i="8"/>
  <c r="M476" i="8"/>
  <c r="M85" i="8"/>
  <c r="M254" i="8"/>
  <c r="M436" i="8"/>
  <c r="M89" i="8"/>
  <c r="M201" i="8"/>
  <c r="M437" i="8"/>
  <c r="M113" i="8"/>
  <c r="M20" i="8"/>
  <c r="M77" i="8"/>
  <c r="M166" i="8"/>
  <c r="M438" i="8"/>
  <c r="M280" i="8"/>
  <c r="M180" i="8"/>
  <c r="M98" i="8"/>
  <c r="M450" i="8"/>
  <c r="M439" i="8"/>
  <c r="M331" i="8"/>
  <c r="M440" i="8"/>
  <c r="M441" i="8"/>
  <c r="M148" i="8"/>
  <c r="M169" i="8"/>
  <c r="M470" i="8"/>
  <c r="M255" i="8"/>
  <c r="M326" i="8"/>
  <c r="M442" i="8"/>
  <c r="M203" i="8"/>
  <c r="M462" i="8"/>
  <c r="M256" i="8"/>
  <c r="M303" i="8"/>
  <c r="M68" i="8"/>
  <c r="M112" i="8"/>
  <c r="M443" i="8"/>
  <c r="M445" i="8"/>
  <c r="M189" i="8"/>
  <c r="M192" i="8"/>
  <c r="M257" i="8"/>
  <c r="M94" i="8"/>
  <c r="M221" i="8"/>
  <c r="M477" i="8"/>
  <c r="M471" i="8"/>
  <c r="M478" i="8"/>
  <c r="M50" i="8"/>
  <c r="M75" i="8"/>
  <c r="M136" i="8"/>
  <c r="M36" i="8"/>
  <c r="M187" i="8"/>
  <c r="M479" i="8"/>
  <c r="M290" i="8"/>
  <c r="M22" i="8"/>
  <c r="M383" i="8"/>
  <c r="M103" i="8"/>
  <c r="M463" i="8"/>
  <c r="M352" i="8"/>
  <c r="M149" i="8"/>
  <c r="M33" i="8"/>
  <c r="M281" i="8"/>
  <c r="M265" i="8"/>
  <c r="M309" i="8"/>
  <c r="M129" i="8"/>
  <c r="M399" i="8"/>
  <c r="M332" i="8"/>
  <c r="M260" i="8"/>
  <c r="M384" i="8"/>
  <c r="M348" i="8"/>
  <c r="M159" i="8"/>
  <c r="M190" i="8"/>
  <c r="M62" i="8"/>
  <c r="M130" i="8"/>
  <c r="M207" i="8"/>
  <c r="M385" i="8"/>
  <c r="M137" i="8"/>
  <c r="M78" i="8"/>
  <c r="M341" i="8"/>
  <c r="M258" i="8"/>
  <c r="M400" i="8"/>
  <c r="M142" i="8"/>
  <c r="M386" i="8"/>
  <c r="M333" i="8"/>
  <c r="M181" i="8"/>
  <c r="M58" i="8"/>
  <c r="M327" i="8"/>
  <c r="M472" i="8"/>
  <c r="M387" i="8"/>
  <c r="M444" i="8"/>
  <c r="M388" i="8"/>
  <c r="M57" i="8"/>
  <c r="M224" i="8"/>
  <c r="M110" i="8"/>
  <c r="M389" i="8"/>
  <c r="M357" i="8"/>
  <c r="U203" i="8" l="1"/>
  <c r="T215" i="8"/>
  <c r="V215" i="8" s="1"/>
  <c r="T45" i="8"/>
  <c r="T58" i="8"/>
  <c r="V58" i="8" s="1"/>
  <c r="T130" i="8"/>
  <c r="V130" i="8" s="1"/>
  <c r="T281" i="8"/>
  <c r="V281" i="8" s="1"/>
  <c r="T136" i="8"/>
  <c r="V136" i="8" s="1"/>
  <c r="T443" i="8"/>
  <c r="V443" i="8" s="1"/>
  <c r="T148" i="8"/>
  <c r="V148" i="8" s="1"/>
  <c r="T20" i="8"/>
  <c r="V20" i="8" s="1"/>
  <c r="T269" i="8"/>
  <c r="V269" i="8" s="1"/>
  <c r="T73" i="8"/>
  <c r="V73" i="8" s="1"/>
  <c r="T325" i="8"/>
  <c r="V325" i="8" s="1"/>
  <c r="T61" i="8"/>
  <c r="V61" i="8" s="1"/>
  <c r="T432" i="8"/>
  <c r="T374" i="8"/>
  <c r="V374" i="8" s="1"/>
  <c r="T210" i="8"/>
  <c r="V210" i="8" s="1"/>
  <c r="T245" i="8"/>
  <c r="V245" i="8" s="1"/>
  <c r="T289" i="8"/>
  <c r="V289" i="8" s="1"/>
  <c r="T264" i="8"/>
  <c r="V264" i="8" s="1"/>
  <c r="T370" i="8"/>
  <c r="V370" i="8" s="1"/>
  <c r="T268" i="8"/>
  <c r="T322" i="8"/>
  <c r="V322" i="8" s="1"/>
  <c r="T198" i="8"/>
  <c r="V198" i="8" s="1"/>
  <c r="T134" i="8"/>
  <c r="T140" i="8"/>
  <c r="V140" i="8" s="1"/>
  <c r="T156" i="8"/>
  <c r="T336" i="8"/>
  <c r="V336" i="8" s="1"/>
  <c r="T195" i="8"/>
  <c r="V195" i="8" s="1"/>
  <c r="T335" i="8"/>
  <c r="V335" i="8" s="1"/>
  <c r="T106" i="8"/>
  <c r="T121" i="8"/>
  <c r="T71" i="8"/>
  <c r="V71" i="8" s="1"/>
  <c r="T59" i="8"/>
  <c r="V59" i="8" s="1"/>
  <c r="T304" i="8"/>
  <c r="V304" i="8" s="1"/>
  <c r="T318" i="8"/>
  <c r="V318" i="8" s="1"/>
  <c r="T117" i="8"/>
  <c r="V117" i="8" s="1"/>
  <c r="T234" i="8"/>
  <c r="V234" i="8" s="1"/>
  <c r="T133" i="8"/>
  <c r="V133" i="8" s="1"/>
  <c r="T26" i="8"/>
  <c r="V26" i="8" s="1"/>
  <c r="T76" i="8"/>
  <c r="V76" i="8" s="1"/>
  <c r="T72" i="8"/>
  <c r="V72" i="8" s="1"/>
  <c r="T328" i="8"/>
  <c r="T279" i="8"/>
  <c r="V279" i="8" s="1"/>
  <c r="T161" i="8"/>
  <c r="T62" i="8"/>
  <c r="V62" i="8" s="1"/>
  <c r="T33" i="8"/>
  <c r="V33" i="8" s="1"/>
  <c r="T75" i="8"/>
  <c r="V75" i="8" s="1"/>
  <c r="T112" i="8"/>
  <c r="V112" i="8" s="1"/>
  <c r="T441" i="8"/>
  <c r="V441" i="8" s="1"/>
  <c r="T113" i="8"/>
  <c r="T184" i="8"/>
  <c r="V184" i="8" s="1"/>
  <c r="T284" i="8"/>
  <c r="V284" i="8" s="1"/>
  <c r="T147" i="8"/>
  <c r="V147" i="8" s="1"/>
  <c r="T217" i="8"/>
  <c r="T298" i="8"/>
  <c r="V298" i="8" s="1"/>
  <c r="T469" i="8"/>
  <c r="T248" i="8"/>
  <c r="V248" i="8" s="1"/>
  <c r="U440" i="8"/>
  <c r="T31" i="8"/>
  <c r="V31" i="8" s="1"/>
  <c r="T424" i="8"/>
  <c r="V424" i="8" s="1"/>
  <c r="T261" i="8"/>
  <c r="V261" i="8" s="1"/>
  <c r="T18" i="8"/>
  <c r="U187" i="8"/>
  <c r="U470" i="8"/>
  <c r="U166" i="8"/>
  <c r="U90" i="8"/>
  <c r="U45" i="8"/>
  <c r="U314" i="8"/>
  <c r="T207" i="8"/>
  <c r="V207" i="8" s="1"/>
  <c r="T23" i="8"/>
  <c r="V23" i="8" s="1"/>
  <c r="T115" i="8"/>
  <c r="V115" i="8" s="1"/>
  <c r="T87" i="8"/>
  <c r="V87" i="8" s="1"/>
  <c r="T181" i="8"/>
  <c r="V181" i="8" s="1"/>
  <c r="U189" i="8"/>
  <c r="U126" i="8"/>
  <c r="U121" i="8"/>
  <c r="U232" i="8"/>
  <c r="T416" i="8"/>
  <c r="V416" i="8" s="1"/>
  <c r="T110" i="8"/>
  <c r="V110" i="8" s="1"/>
  <c r="T415" i="8"/>
  <c r="T301" i="8"/>
  <c r="T315" i="8"/>
  <c r="V315" i="8" s="1"/>
  <c r="T380" i="8"/>
  <c r="V380" i="8" s="1"/>
  <c r="U458" i="8"/>
  <c r="T340" i="8"/>
  <c r="V340" i="8" s="1"/>
  <c r="T292" i="8"/>
  <c r="V292" i="8" s="1"/>
  <c r="T235" i="8"/>
  <c r="V235" i="8" s="1"/>
  <c r="U183" i="8"/>
  <c r="U72" i="8"/>
  <c r="U123" i="8"/>
  <c r="T389" i="8"/>
  <c r="V389" i="8" s="1"/>
  <c r="T386" i="8"/>
  <c r="V386" i="8" s="1"/>
  <c r="T159" i="8"/>
  <c r="V159" i="8" s="1"/>
  <c r="T352" i="8"/>
  <c r="T478" i="8"/>
  <c r="V478" i="8" s="1"/>
  <c r="T303" i="8"/>
  <c r="V303" i="8" s="1"/>
  <c r="T331" i="8"/>
  <c r="V331" i="8" s="1"/>
  <c r="T201" i="8"/>
  <c r="V201" i="8" s="1"/>
  <c r="T220" i="8"/>
  <c r="V220" i="8" s="1"/>
  <c r="T461" i="8"/>
  <c r="V461" i="8" s="1"/>
  <c r="T213" i="8"/>
  <c r="V213" i="8" s="1"/>
  <c r="T91" i="8"/>
  <c r="V91" i="8" s="1"/>
  <c r="T376" i="8"/>
  <c r="V376" i="8" s="1"/>
  <c r="T74" i="8"/>
  <c r="V74" i="8" s="1"/>
  <c r="T459" i="8"/>
  <c r="V459" i="8" s="1"/>
  <c r="T429" i="8"/>
  <c r="V429" i="8" s="1"/>
  <c r="T455" i="8"/>
  <c r="V455" i="8" s="1"/>
  <c r="T125" i="8"/>
  <c r="V125" i="8" s="1"/>
  <c r="T120" i="8"/>
  <c r="V120" i="8" s="1"/>
  <c r="T323" i="8"/>
  <c r="V323" i="8" s="1"/>
  <c r="T240" i="8"/>
  <c r="T93" i="8"/>
  <c r="V93" i="8" s="1"/>
  <c r="T228" i="8"/>
  <c r="V228" i="8" s="1"/>
  <c r="T267" i="8"/>
  <c r="T275" i="8"/>
  <c r="V275" i="8" s="1"/>
  <c r="T274" i="8"/>
  <c r="V274" i="8" s="1"/>
  <c r="T396" i="8"/>
  <c r="V396" i="8" s="1"/>
  <c r="T457" i="8"/>
  <c r="V457" i="8" s="1"/>
  <c r="T63" i="8"/>
  <c r="V63" i="8" s="1"/>
  <c r="T417" i="8"/>
  <c r="V417" i="8" s="1"/>
  <c r="T146" i="8"/>
  <c r="V146" i="8" s="1"/>
  <c r="T317" i="8"/>
  <c r="V317" i="8" s="1"/>
  <c r="T413" i="8"/>
  <c r="V413" i="8" s="1"/>
  <c r="T259" i="8"/>
  <c r="V259" i="8" s="1"/>
  <c r="T297" i="8"/>
  <c r="V297" i="8" s="1"/>
  <c r="T114" i="8"/>
  <c r="V114" i="8" s="1"/>
  <c r="U456" i="8"/>
  <c r="U403" i="8"/>
  <c r="U162" i="8"/>
  <c r="T116" i="8"/>
  <c r="V116" i="8" s="1"/>
  <c r="T360" i="8"/>
  <c r="V360" i="8" s="1"/>
  <c r="U192" i="8"/>
  <c r="U308" i="8"/>
  <c r="U295" i="8"/>
  <c r="U421" i="8"/>
  <c r="T332" i="8"/>
  <c r="V332" i="8" s="1"/>
  <c r="T85" i="8"/>
  <c r="V85" i="8" s="1"/>
  <c r="T378" i="8"/>
  <c r="V378" i="8" s="1"/>
  <c r="T178" i="8"/>
  <c r="T164" i="8"/>
  <c r="V164" i="8" s="1"/>
  <c r="T448" i="8"/>
  <c r="V448" i="8" s="1"/>
  <c r="T419" i="8"/>
  <c r="V419" i="8" s="1"/>
  <c r="T223" i="8"/>
  <c r="V223" i="8" s="1"/>
  <c r="U104" i="8"/>
  <c r="U294" i="8"/>
  <c r="T327" i="8"/>
  <c r="V327" i="8" s="1"/>
  <c r="T445" i="8"/>
  <c r="V445" i="8" s="1"/>
  <c r="T343" i="8"/>
  <c r="V343" i="8" s="1"/>
  <c r="T167" i="8"/>
  <c r="V167" i="8" s="1"/>
  <c r="T209" i="8"/>
  <c r="T346" i="8"/>
  <c r="V346" i="8" s="1"/>
  <c r="T244" i="8"/>
  <c r="T288" i="8"/>
  <c r="V288" i="8" s="1"/>
  <c r="T339" i="8"/>
  <c r="V339" i="8" s="1"/>
  <c r="T353" i="8"/>
  <c r="T202" i="8"/>
  <c r="V202" i="8" s="1"/>
  <c r="T446" i="8"/>
  <c r="V446" i="8" s="1"/>
  <c r="T451" i="8"/>
  <c r="T422" i="8"/>
  <c r="V422" i="8" s="1"/>
  <c r="T95" i="8"/>
  <c r="V95" i="8" s="1"/>
  <c r="T299" i="8"/>
  <c r="V299" i="8" s="1"/>
  <c r="T19" i="8"/>
  <c r="V19" i="8" s="1"/>
  <c r="T355" i="8"/>
  <c r="V355" i="8" s="1"/>
  <c r="T271" i="8"/>
  <c r="T291" i="8"/>
  <c r="V291" i="8" s="1"/>
  <c r="T182" i="8"/>
  <c r="V182" i="8" s="1"/>
  <c r="T168" i="8"/>
  <c r="V168" i="8" s="1"/>
  <c r="U130" i="8"/>
  <c r="U264" i="8"/>
  <c r="U195" i="8"/>
  <c r="U59" i="8"/>
  <c r="T444" i="8"/>
  <c r="V444" i="8" s="1"/>
  <c r="T399" i="8"/>
  <c r="V399" i="8" s="1"/>
  <c r="T290" i="8"/>
  <c r="V290" i="8" s="1"/>
  <c r="T257" i="8"/>
  <c r="V257" i="8" s="1"/>
  <c r="T326" i="8"/>
  <c r="T398" i="8"/>
  <c r="V398" i="8" s="1"/>
  <c r="T273" i="8"/>
  <c r="V273" i="8" s="1"/>
  <c r="T111" i="8"/>
  <c r="V111" i="8" s="1"/>
  <c r="T176" i="8"/>
  <c r="V176" i="8" s="1"/>
  <c r="T371" i="8"/>
  <c r="V371" i="8" s="1"/>
  <c r="T338" i="8"/>
  <c r="V338" i="8" s="1"/>
  <c r="T141" i="8"/>
  <c r="V141" i="8" s="1"/>
  <c r="T475" i="8"/>
  <c r="V475" i="8" s="1"/>
  <c r="T404" i="8"/>
  <c r="V404" i="8" s="1"/>
  <c r="T34" i="8"/>
  <c r="V34" i="8" s="1"/>
  <c r="T366" i="8"/>
  <c r="V366" i="8" s="1"/>
  <c r="T237" i="8"/>
  <c r="V237" i="8" s="1"/>
  <c r="T447" i="8"/>
  <c r="V447" i="8" s="1"/>
  <c r="T474" i="8"/>
  <c r="V474" i="8" s="1"/>
  <c r="T175" i="8"/>
  <c r="V175" i="8" s="1"/>
  <c r="T236" i="8"/>
  <c r="V236" i="8" s="1"/>
  <c r="T171" i="8"/>
  <c r="V171" i="8" s="1"/>
  <c r="T409" i="8"/>
  <c r="V409" i="8" s="1"/>
  <c r="T36" i="8"/>
  <c r="V36" i="8" s="1"/>
  <c r="T77" i="8"/>
  <c r="V77" i="8" s="1"/>
  <c r="T37" i="8"/>
  <c r="V37" i="8" s="1"/>
  <c r="T129" i="8"/>
  <c r="V129" i="8" s="1"/>
  <c r="T438" i="8"/>
  <c r="T243" i="8"/>
  <c r="T337" i="8"/>
  <c r="V337" i="8" s="1"/>
  <c r="T165" i="8"/>
  <c r="U108" i="8"/>
  <c r="T199" i="8"/>
  <c r="V199" i="8" s="1"/>
  <c r="T27" i="8"/>
  <c r="V27" i="8" s="1"/>
  <c r="T151" i="8"/>
  <c r="T157" i="8"/>
  <c r="V157" i="8" s="1"/>
  <c r="T204" i="8"/>
  <c r="V204" i="8" s="1"/>
  <c r="T144" i="8"/>
  <c r="T88" i="8"/>
  <c r="V88" i="8" s="1"/>
  <c r="T183" i="8"/>
  <c r="V183" i="8" s="1"/>
  <c r="T41" i="8"/>
  <c r="V41" i="8" s="1"/>
  <c r="T123" i="8"/>
  <c r="V123" i="8" s="1"/>
  <c r="T312" i="8"/>
  <c r="T39" i="8"/>
  <c r="V39" i="8" s="1"/>
  <c r="T131" i="8"/>
  <c r="T319" i="8"/>
  <c r="V319" i="8" s="1"/>
  <c r="T305" i="8"/>
  <c r="T465" i="8"/>
  <c r="V465" i="8" s="1"/>
  <c r="T452" i="8"/>
  <c r="V452" i="8" s="1"/>
  <c r="T316" i="8"/>
  <c r="T270" i="8"/>
  <c r="V270" i="8" s="1"/>
  <c r="T266" i="8"/>
  <c r="T232" i="8"/>
  <c r="V232" i="8" s="1"/>
  <c r="T358" i="8"/>
  <c r="V358" i="8" s="1"/>
  <c r="U272" i="8"/>
  <c r="V328" i="8"/>
  <c r="U305" i="8"/>
  <c r="U157" i="8"/>
  <c r="U144" i="8"/>
  <c r="U41" i="8"/>
  <c r="U312" i="8"/>
  <c r="U452" i="8"/>
  <c r="V169" i="8"/>
  <c r="V178" i="8"/>
  <c r="T128" i="8"/>
  <c r="T311" i="8"/>
  <c r="T84" i="8"/>
  <c r="T99" i="8"/>
  <c r="T139" i="8"/>
  <c r="T383" i="8"/>
  <c r="T122" i="8"/>
  <c r="T260" i="8"/>
  <c r="T350" i="8"/>
  <c r="T307" i="8"/>
  <c r="T393" i="8"/>
  <c r="T344" i="8"/>
  <c r="U99" i="8"/>
  <c r="U39" i="8"/>
  <c r="U131" i="8"/>
  <c r="U319" i="8"/>
  <c r="U328" i="8"/>
  <c r="U465" i="8"/>
  <c r="U270" i="8"/>
  <c r="U358" i="8"/>
  <c r="U68" i="8"/>
  <c r="U64" i="8"/>
  <c r="U430" i="8"/>
  <c r="U81" i="8"/>
  <c r="U426" i="8"/>
  <c r="U276" i="8"/>
  <c r="U464" i="8"/>
  <c r="U188" i="8"/>
  <c r="U345" i="8"/>
  <c r="U410" i="8"/>
  <c r="V352" i="8"/>
  <c r="T103" i="8"/>
  <c r="T208" i="8"/>
  <c r="T29" i="8"/>
  <c r="T25" i="8"/>
  <c r="T42" i="8"/>
  <c r="T239" i="8"/>
  <c r="T40" i="8"/>
  <c r="U387" i="8"/>
  <c r="U137" i="8"/>
  <c r="U375" i="8"/>
  <c r="U24" i="8"/>
  <c r="U408" i="8"/>
  <c r="T382" i="8"/>
  <c r="T152" i="8"/>
  <c r="T387" i="8"/>
  <c r="T375" i="8"/>
  <c r="T295" i="8"/>
  <c r="T197" i="8"/>
  <c r="T458" i="8"/>
  <c r="U132" i="8"/>
  <c r="U434" i="8"/>
  <c r="U135" i="8"/>
  <c r="U407" i="8"/>
  <c r="U79" i="8"/>
  <c r="U96" i="8"/>
  <c r="U405" i="8"/>
  <c r="U58" i="8"/>
  <c r="U148" i="8"/>
  <c r="U73" i="8"/>
  <c r="U325" i="8"/>
  <c r="U61" i="8"/>
  <c r="U432" i="8"/>
  <c r="U374" i="8"/>
  <c r="U370" i="8"/>
  <c r="U268" i="8"/>
  <c r="U198" i="8"/>
  <c r="U134" i="8"/>
  <c r="U140" i="8"/>
  <c r="U156" i="8"/>
  <c r="U336" i="8"/>
  <c r="U71" i="8"/>
  <c r="U318" i="8"/>
  <c r="U117" i="8"/>
  <c r="U234" i="8"/>
  <c r="U133" i="8"/>
  <c r="U26" i="8"/>
  <c r="U76" i="8"/>
  <c r="U207" i="8"/>
  <c r="U209" i="8"/>
  <c r="U346" i="8"/>
  <c r="U246" i="8"/>
  <c r="U101" i="8"/>
  <c r="U451" i="8"/>
  <c r="U95" i="8"/>
  <c r="U143" i="8"/>
  <c r="U292" i="8"/>
  <c r="U291" i="8"/>
  <c r="U115" i="8"/>
  <c r="U168" i="8"/>
  <c r="V432" i="8"/>
  <c r="V268" i="8"/>
  <c r="V134" i="8"/>
  <c r="V156" i="8"/>
  <c r="V106" i="8"/>
  <c r="V121" i="8"/>
  <c r="U181" i="8"/>
  <c r="U62" i="8"/>
  <c r="U33" i="8"/>
  <c r="U75" i="8"/>
  <c r="U112" i="8"/>
  <c r="U441" i="8"/>
  <c r="U113" i="8"/>
  <c r="U184" i="8"/>
  <c r="U284" i="8"/>
  <c r="U147" i="8"/>
  <c r="U217" i="8"/>
  <c r="U298" i="8"/>
  <c r="U469" i="8"/>
  <c r="U248" i="8"/>
  <c r="U199" i="8"/>
  <c r="U27" i="8"/>
  <c r="U151" i="8"/>
  <c r="U204" i="8"/>
  <c r="U88" i="8"/>
  <c r="U316" i="8"/>
  <c r="U266" i="8"/>
  <c r="T354" i="8"/>
  <c r="U265" i="8"/>
  <c r="U86" i="8"/>
  <c r="U167" i="8"/>
  <c r="U23" i="8"/>
  <c r="U136" i="8"/>
  <c r="U443" i="8"/>
  <c r="U20" i="8"/>
  <c r="U269" i="8"/>
  <c r="U210" i="8"/>
  <c r="U289" i="8"/>
  <c r="U322" i="8"/>
  <c r="U106" i="8"/>
  <c r="U304" i="8"/>
  <c r="V113" i="8"/>
  <c r="V217" i="8"/>
  <c r="V151" i="8"/>
  <c r="V312" i="8"/>
  <c r="U190" i="8"/>
  <c r="U149" i="8"/>
  <c r="U467" i="8"/>
  <c r="U129" i="8"/>
  <c r="U479" i="8"/>
  <c r="U255" i="8"/>
  <c r="U438" i="8"/>
  <c r="U253" i="8"/>
  <c r="U211" i="8"/>
  <c r="U279" i="8"/>
  <c r="U80" i="8"/>
  <c r="U127" i="8"/>
  <c r="U296" i="8"/>
  <c r="U243" i="8"/>
  <c r="U285" i="8"/>
  <c r="U337" i="8"/>
  <c r="U283" i="8"/>
  <c r="U468" i="8"/>
  <c r="U197" i="8"/>
  <c r="U160" i="8"/>
  <c r="U21" i="8"/>
  <c r="U320" i="8"/>
  <c r="U363" i="8"/>
  <c r="U226" i="8"/>
  <c r="U293" i="8"/>
  <c r="U216" i="8"/>
  <c r="U161" i="8"/>
  <c r="U194" i="8"/>
  <c r="U390" i="8"/>
  <c r="U411" i="8"/>
  <c r="U395" i="8"/>
  <c r="T21" i="8"/>
  <c r="T363" i="8"/>
  <c r="T226" i="8"/>
  <c r="T216" i="8"/>
  <c r="T24" i="8"/>
  <c r="T411" i="8"/>
  <c r="T395" i="8"/>
  <c r="U472" i="8"/>
  <c r="U385" i="8"/>
  <c r="U309" i="8"/>
  <c r="U382" i="8"/>
  <c r="U215" i="8"/>
  <c r="U69" i="8"/>
  <c r="U460" i="8"/>
  <c r="U170" i="8"/>
  <c r="U65" i="8"/>
  <c r="U356" i="8"/>
  <c r="U301" i="8"/>
  <c r="U394" i="8"/>
  <c r="U423" i="8"/>
  <c r="U185" i="8"/>
  <c r="U401" i="8"/>
  <c r="U152" i="8"/>
  <c r="U229" i="8"/>
  <c r="U150" i="8"/>
  <c r="U30" i="8"/>
  <c r="U315" i="8"/>
  <c r="U57" i="8"/>
  <c r="U258" i="8"/>
  <c r="U260" i="8"/>
  <c r="U383" i="8"/>
  <c r="U221" i="8"/>
  <c r="U98" i="8"/>
  <c r="U254" i="8"/>
  <c r="U128" i="8"/>
  <c r="U435" i="8"/>
  <c r="U431" i="8"/>
  <c r="U52" i="8"/>
  <c r="U350" i="8"/>
  <c r="U311" i="8"/>
  <c r="U324" i="8"/>
  <c r="U82" i="8"/>
  <c r="U227" i="8"/>
  <c r="U321" i="8"/>
  <c r="U368" i="8"/>
  <c r="U46" i="8"/>
  <c r="U212" i="8"/>
  <c r="U313" i="8"/>
  <c r="U122" i="8"/>
  <c r="U286" i="8"/>
  <c r="U84" i="8"/>
  <c r="U307" i="8"/>
  <c r="U418" i="8"/>
  <c r="U306" i="8"/>
  <c r="U334" i="8"/>
  <c r="U282" i="8"/>
  <c r="U393" i="8"/>
  <c r="U139" i="8"/>
  <c r="U344" i="8"/>
  <c r="U18" i="8"/>
  <c r="U388" i="8"/>
  <c r="U341" i="8"/>
  <c r="U332" i="8"/>
  <c r="U22" i="8"/>
  <c r="U94" i="8"/>
  <c r="U442" i="8"/>
  <c r="U180" i="8"/>
  <c r="U85" i="8"/>
  <c r="U218" i="8"/>
  <c r="U193" i="8"/>
  <c r="U277" i="8"/>
  <c r="U378" i="8"/>
  <c r="U251" i="8"/>
  <c r="U178" i="8"/>
  <c r="U43" i="8"/>
  <c r="U164" i="8"/>
  <c r="U428" i="8"/>
  <c r="U448" i="8"/>
  <c r="U124" i="8"/>
  <c r="U397" i="8"/>
  <c r="U425" i="8"/>
  <c r="U47" i="8"/>
  <c r="U53" i="8"/>
  <c r="U367" i="8"/>
  <c r="U342" i="8"/>
  <c r="U60" i="8"/>
  <c r="U300" i="8"/>
  <c r="U364" i="8"/>
  <c r="U419" i="8"/>
  <c r="U263" i="8"/>
  <c r="U119" i="8"/>
  <c r="U415" i="8"/>
  <c r="U361" i="8"/>
  <c r="U172" i="8"/>
  <c r="U83" i="8"/>
  <c r="U44" i="8"/>
  <c r="U223" i="8"/>
  <c r="U214" i="8"/>
  <c r="T190" i="8"/>
  <c r="T437" i="8"/>
  <c r="T200" i="8"/>
  <c r="T249" i="8"/>
  <c r="T272" i="8"/>
  <c r="T81" i="8"/>
  <c r="T426" i="8"/>
  <c r="T287" i="8"/>
  <c r="T276" i="8"/>
  <c r="T188" i="8"/>
  <c r="T362" i="8"/>
  <c r="T414" i="8"/>
  <c r="T109" i="8"/>
  <c r="T196" i="8"/>
  <c r="T102" i="8"/>
  <c r="T252" i="8"/>
  <c r="T464" i="8"/>
  <c r="T94" i="8"/>
  <c r="T64" i="8"/>
  <c r="T300" i="8"/>
  <c r="T224" i="8"/>
  <c r="T462" i="8"/>
  <c r="T450" i="8"/>
  <c r="T219" i="8"/>
  <c r="T278" i="8"/>
  <c r="T158" i="8"/>
  <c r="T392" i="8"/>
  <c r="T427" i="8"/>
  <c r="T48" i="8"/>
  <c r="T55" i="8"/>
  <c r="T330" i="8"/>
  <c r="T238" i="8"/>
  <c r="U327" i="8"/>
  <c r="U36" i="8"/>
  <c r="U445" i="8"/>
  <c r="U169" i="8"/>
  <c r="U77" i="8"/>
  <c r="U343" i="8"/>
  <c r="U340" i="8"/>
  <c r="U244" i="8"/>
  <c r="U288" i="8"/>
  <c r="U339" i="8"/>
  <c r="U353" i="8"/>
  <c r="U202" i="8"/>
  <c r="U422" i="8"/>
  <c r="U299" i="8"/>
  <c r="U19" i="8"/>
  <c r="U355" i="8"/>
  <c r="U271" i="8"/>
  <c r="U118" i="8"/>
  <c r="U182" i="8"/>
  <c r="T68" i="8"/>
  <c r="T153" i="8"/>
  <c r="T388" i="8"/>
  <c r="T22" i="8"/>
  <c r="T442" i="8"/>
  <c r="T180" i="8"/>
  <c r="T218" i="8"/>
  <c r="T193" i="8"/>
  <c r="T277" i="8"/>
  <c r="T251" i="8"/>
  <c r="T43" i="8"/>
  <c r="T124" i="8"/>
  <c r="T397" i="8"/>
  <c r="T425" i="8"/>
  <c r="T47" i="8"/>
  <c r="T53" i="8"/>
  <c r="T367" i="8"/>
  <c r="T342" i="8"/>
  <c r="T60" i="8"/>
  <c r="T364" i="8"/>
  <c r="T263" i="8"/>
  <c r="T78" i="8"/>
  <c r="T476" i="8"/>
  <c r="T377" i="8"/>
  <c r="T302" i="8"/>
  <c r="U281" i="8"/>
  <c r="U245" i="8"/>
  <c r="U335" i="8"/>
  <c r="U333" i="8"/>
  <c r="U50" i="8"/>
  <c r="U437" i="8"/>
  <c r="U252" i="8"/>
  <c r="U381" i="8"/>
  <c r="U225" i="8"/>
  <c r="U200" i="8"/>
  <c r="U249" i="8"/>
  <c r="U206" i="8"/>
  <c r="U349" i="8"/>
  <c r="U31" i="8"/>
  <c r="T410" i="8"/>
  <c r="U37" i="8"/>
  <c r="T385" i="8"/>
  <c r="U235" i="8"/>
  <c r="T472" i="8"/>
  <c r="U287" i="8"/>
  <c r="U414" i="8"/>
  <c r="U196" i="8"/>
  <c r="U110" i="8"/>
  <c r="U348" i="8"/>
  <c r="U471" i="8"/>
  <c r="U439" i="8"/>
  <c r="U449" i="8"/>
  <c r="U379" i="8"/>
  <c r="U32" i="8"/>
  <c r="U373" i="8"/>
  <c r="U177" i="8"/>
  <c r="U406" i="8"/>
  <c r="U372" i="8"/>
  <c r="U56" i="8"/>
  <c r="U241" i="8"/>
  <c r="U49" i="8"/>
  <c r="U54" i="8"/>
  <c r="U391" i="8"/>
  <c r="U28" i="8"/>
  <c r="U87" i="8"/>
  <c r="U155" i="8"/>
  <c r="U66" i="8"/>
  <c r="U365" i="8"/>
  <c r="U67" i="8"/>
  <c r="U473" i="8"/>
  <c r="U416" i="8"/>
  <c r="U205" i="8"/>
  <c r="U97" i="8"/>
  <c r="U412" i="8"/>
  <c r="U262" i="8"/>
  <c r="U138" i="8"/>
  <c r="U453" i="8"/>
  <c r="T333" i="8"/>
  <c r="T345" i="8"/>
  <c r="T174" i="8"/>
  <c r="U446" i="8"/>
  <c r="T187" i="8"/>
  <c r="U173" i="8"/>
  <c r="U92" i="8"/>
  <c r="U354" i="8"/>
  <c r="U362" i="8"/>
  <c r="U109" i="8"/>
  <c r="U102" i="8"/>
  <c r="U174" i="8"/>
  <c r="U142" i="8"/>
  <c r="U463" i="8"/>
  <c r="U256" i="8"/>
  <c r="U89" i="8"/>
  <c r="U380" i="8"/>
  <c r="U51" i="8"/>
  <c r="U247" i="8"/>
  <c r="U145" i="8"/>
  <c r="T341" i="8"/>
  <c r="T309" i="8"/>
  <c r="U454" i="8"/>
  <c r="T428" i="8"/>
  <c r="U389" i="8"/>
  <c r="U386" i="8"/>
  <c r="U159" i="8"/>
  <c r="U352" i="8"/>
  <c r="U478" i="8"/>
  <c r="U303" i="8"/>
  <c r="U331" i="8"/>
  <c r="U201" i="8"/>
  <c r="U220" i="8"/>
  <c r="U461" i="8"/>
  <c r="U213" i="8"/>
  <c r="U91" i="8"/>
  <c r="U376" i="8"/>
  <c r="U74" i="8"/>
  <c r="U459" i="8"/>
  <c r="U429" i="8"/>
  <c r="U455" i="8"/>
  <c r="U125" i="8"/>
  <c r="U120" i="8"/>
  <c r="U323" i="8"/>
  <c r="U240" i="8"/>
  <c r="U93" i="8"/>
  <c r="U424" i="8"/>
  <c r="U228" i="8"/>
  <c r="U261" i="8"/>
  <c r="U267" i="8"/>
  <c r="U275" i="8"/>
  <c r="U274" i="8"/>
  <c r="U396" i="8"/>
  <c r="U457" i="8"/>
  <c r="U63" i="8"/>
  <c r="U417" i="8"/>
  <c r="U146" i="8"/>
  <c r="U317" i="8"/>
  <c r="U413" i="8"/>
  <c r="U259" i="8"/>
  <c r="U297" i="8"/>
  <c r="U114" i="8"/>
  <c r="T214" i="8"/>
  <c r="T105" i="8"/>
  <c r="T420" i="8"/>
  <c r="T231" i="8"/>
  <c r="T466" i="8"/>
  <c r="T154" i="8"/>
  <c r="T38" i="8"/>
  <c r="T359" i="8"/>
  <c r="U224" i="8"/>
  <c r="U400" i="8"/>
  <c r="U384" i="8"/>
  <c r="U103" i="8"/>
  <c r="U477" i="8"/>
  <c r="U462" i="8"/>
  <c r="U450" i="8"/>
  <c r="U436" i="8"/>
  <c r="U219" i="8"/>
  <c r="U208" i="8"/>
  <c r="U278" i="8"/>
  <c r="U433" i="8"/>
  <c r="U158" i="8"/>
  <c r="U29" i="8"/>
  <c r="U25" i="8"/>
  <c r="U42" i="8"/>
  <c r="U392" i="8"/>
  <c r="U427" i="8"/>
  <c r="U242" i="8"/>
  <c r="U48" i="8"/>
  <c r="U55" i="8"/>
  <c r="U239" i="8"/>
  <c r="U330" i="8"/>
  <c r="U40" i="8"/>
  <c r="U238" i="8"/>
  <c r="U105" i="8"/>
  <c r="U231" i="8"/>
  <c r="U466" i="8"/>
  <c r="U420" i="8"/>
  <c r="U154" i="8"/>
  <c r="U191" i="8"/>
  <c r="U35" i="8"/>
  <c r="U38" i="8"/>
  <c r="U70" i="8"/>
  <c r="U116" i="8"/>
  <c r="U100" i="8"/>
  <c r="U360" i="8"/>
  <c r="U359" i="8"/>
  <c r="T100" i="8"/>
  <c r="T191" i="8"/>
  <c r="T203" i="8"/>
  <c r="T435" i="8"/>
  <c r="T119" i="8"/>
  <c r="T361" i="8"/>
  <c r="T83" i="8"/>
  <c r="T44" i="8"/>
  <c r="T233" i="8"/>
  <c r="U444" i="8"/>
  <c r="U78" i="8"/>
  <c r="U399" i="8"/>
  <c r="U290" i="8"/>
  <c r="U257" i="8"/>
  <c r="U326" i="8"/>
  <c r="U280" i="8"/>
  <c r="U476" i="8"/>
  <c r="U179" i="8"/>
  <c r="U398" i="8"/>
  <c r="U273" i="8"/>
  <c r="U377" i="8"/>
  <c r="U250" i="8"/>
  <c r="U329" i="8"/>
  <c r="U347" i="8"/>
  <c r="U111" i="8"/>
  <c r="U176" i="8"/>
  <c r="U371" i="8"/>
  <c r="U338" i="8"/>
  <c r="U369" i="8"/>
  <c r="U302" i="8"/>
  <c r="U141" i="8"/>
  <c r="U475" i="8"/>
  <c r="U230" i="8"/>
  <c r="U404" i="8"/>
  <c r="U34" i="8"/>
  <c r="U366" i="8"/>
  <c r="U237" i="8"/>
  <c r="U447" i="8"/>
  <c r="U153" i="8"/>
  <c r="U474" i="8"/>
  <c r="U186" i="8"/>
  <c r="U175" i="8"/>
  <c r="U236" i="8"/>
  <c r="U171" i="8"/>
  <c r="U233" i="8"/>
  <c r="U409" i="8"/>
  <c r="U165" i="8"/>
  <c r="T172" i="8"/>
  <c r="T255" i="8"/>
  <c r="T126" i="8"/>
  <c r="T135" i="8"/>
  <c r="T79" i="8"/>
  <c r="T470" i="8"/>
  <c r="T434" i="8"/>
  <c r="T35" i="8"/>
  <c r="T104" i="8"/>
  <c r="T471" i="8"/>
  <c r="T256" i="8"/>
  <c r="T439" i="8"/>
  <c r="T379" i="8"/>
  <c r="T51" i="8"/>
  <c r="T373" i="8"/>
  <c r="T247" i="8"/>
  <c r="T406" i="8"/>
  <c r="T372" i="8"/>
  <c r="T49" i="8"/>
  <c r="T391" i="8"/>
  <c r="T28" i="8"/>
  <c r="T66" i="8"/>
  <c r="T67" i="8"/>
  <c r="T145" i="8"/>
  <c r="T205" i="8"/>
  <c r="T412" i="8"/>
  <c r="T262" i="8"/>
  <c r="T453" i="8"/>
  <c r="T57" i="8"/>
  <c r="T258" i="8"/>
  <c r="T221" i="8"/>
  <c r="T98" i="8"/>
  <c r="T456" i="8"/>
  <c r="T403" i="8"/>
  <c r="T431" i="8"/>
  <c r="T52" i="8"/>
  <c r="T137" i="8"/>
  <c r="T253" i="8"/>
  <c r="T211" i="8"/>
  <c r="T308" i="8"/>
  <c r="T80" i="8"/>
  <c r="T127" i="8"/>
  <c r="T296" i="8"/>
  <c r="T285" i="8"/>
  <c r="T283" i="8"/>
  <c r="T468" i="8"/>
  <c r="T160" i="8"/>
  <c r="T421" i="8"/>
  <c r="T320" i="8"/>
  <c r="T293" i="8"/>
  <c r="T194" i="8"/>
  <c r="T390" i="8"/>
  <c r="T408" i="8"/>
  <c r="T479" i="8"/>
  <c r="T192" i="8"/>
  <c r="T324" i="8"/>
  <c r="T241" i="8"/>
  <c r="T294" i="8"/>
  <c r="T394" i="8"/>
  <c r="T334" i="8"/>
  <c r="T477" i="8"/>
  <c r="T369" i="8"/>
  <c r="T149" i="8"/>
  <c r="T50" i="8"/>
  <c r="T381" i="8"/>
  <c r="T225" i="8"/>
  <c r="T430" i="8"/>
  <c r="T206" i="8"/>
  <c r="T454" i="8"/>
  <c r="T173" i="8"/>
  <c r="T463" i="8"/>
  <c r="T189" i="8"/>
  <c r="T440" i="8"/>
  <c r="T162" i="8"/>
  <c r="T46" i="8"/>
  <c r="T155" i="8"/>
  <c r="T401" i="8"/>
  <c r="T96" i="8"/>
  <c r="T250" i="8"/>
  <c r="T177" i="8"/>
  <c r="T138" i="8"/>
  <c r="T329" i="8"/>
  <c r="T54" i="8"/>
  <c r="T280" i="8"/>
  <c r="T227" i="8"/>
  <c r="T313" i="8"/>
  <c r="T306" i="8"/>
  <c r="T32" i="8"/>
  <c r="T348" i="8"/>
  <c r="T56" i="8"/>
  <c r="T368" i="8"/>
  <c r="T365" i="8"/>
  <c r="T436" i="8"/>
  <c r="T347" i="8"/>
  <c r="T230" i="8"/>
  <c r="T186" i="8"/>
  <c r="T449" i="8"/>
  <c r="T97" i="8"/>
  <c r="T473" i="8"/>
  <c r="T179" i="8"/>
  <c r="T166" i="8"/>
  <c r="T460" i="8"/>
  <c r="T170" i="8"/>
  <c r="T90" i="8"/>
  <c r="T423" i="8"/>
  <c r="T185" i="8"/>
  <c r="T314" i="8"/>
  <c r="T142" i="8"/>
  <c r="T321" i="8"/>
  <c r="T407" i="8"/>
  <c r="T282" i="8"/>
  <c r="T229" i="8"/>
  <c r="T150" i="8"/>
  <c r="T30" i="8"/>
  <c r="T242" i="8"/>
  <c r="T89" i="8"/>
  <c r="T132" i="8"/>
  <c r="T69" i="8"/>
  <c r="T349" i="8"/>
  <c r="T212" i="8"/>
  <c r="T286" i="8"/>
  <c r="T384" i="8"/>
  <c r="T433" i="8"/>
  <c r="T400" i="8"/>
  <c r="T356" i="8"/>
  <c r="T405" i="8"/>
  <c r="T82" i="8"/>
  <c r="T254" i="8"/>
  <c r="T65" i="8"/>
  <c r="T108" i="8"/>
  <c r="T92" i="8"/>
  <c r="T418" i="8"/>
  <c r="T467" i="8"/>
  <c r="T118" i="8"/>
  <c r="T265" i="8"/>
  <c r="T86" i="8"/>
  <c r="T246" i="8"/>
  <c r="T101" i="8"/>
  <c r="T143" i="8"/>
  <c r="V131" i="8" l="1"/>
  <c r="V326" i="8"/>
  <c r="V469" i="8"/>
  <c r="V438" i="8"/>
  <c r="V244" i="8"/>
  <c r="V144" i="8"/>
  <c r="V243" i="8"/>
  <c r="V266" i="8"/>
  <c r="V301" i="8"/>
  <c r="V353" i="8"/>
  <c r="V267" i="8"/>
  <c r="V271" i="8"/>
  <c r="V305" i="8"/>
  <c r="V240" i="8"/>
  <c r="V451" i="8"/>
  <c r="V209" i="8"/>
  <c r="V316" i="8"/>
  <c r="V194" i="8"/>
  <c r="V97" i="8"/>
  <c r="V449" i="8"/>
  <c r="V293" i="8"/>
  <c r="V218" i="8"/>
  <c r="V188" i="8"/>
  <c r="V226" i="8"/>
  <c r="V458" i="8"/>
  <c r="V139" i="8"/>
  <c r="V405" i="8"/>
  <c r="V460" i="8"/>
  <c r="V250" i="8"/>
  <c r="V192" i="8"/>
  <c r="V98" i="8"/>
  <c r="V35" i="8"/>
  <c r="V397" i="8"/>
  <c r="V252" i="8"/>
  <c r="V382" i="8"/>
  <c r="V356" i="8"/>
  <c r="V166" i="8"/>
  <c r="V96" i="8"/>
  <c r="V479" i="8"/>
  <c r="V221" i="8"/>
  <c r="V434" i="8"/>
  <c r="V124" i="8"/>
  <c r="V392" i="8"/>
  <c r="V102" i="8"/>
  <c r="V200" i="8"/>
  <c r="V25" i="8"/>
  <c r="V46" i="8"/>
  <c r="V369" i="8"/>
  <c r="V203" i="8"/>
  <c r="V174" i="8"/>
  <c r="V362" i="8"/>
  <c r="V212" i="8"/>
  <c r="V253" i="8"/>
  <c r="V246" i="8"/>
  <c r="V30" i="8"/>
  <c r="V368" i="8"/>
  <c r="V430" i="8"/>
  <c r="V285" i="8"/>
  <c r="V391" i="8"/>
  <c r="V83" i="8"/>
  <c r="V154" i="8"/>
  <c r="V302" i="8"/>
  <c r="V68" i="8"/>
  <c r="V427" i="8"/>
  <c r="V249" i="8"/>
  <c r="V42" i="8"/>
  <c r="V86" i="8"/>
  <c r="V150" i="8"/>
  <c r="V56" i="8"/>
  <c r="V225" i="8"/>
  <c r="V296" i="8"/>
  <c r="V49" i="8"/>
  <c r="V361" i="8"/>
  <c r="V466" i="8"/>
  <c r="V377" i="8"/>
  <c r="V265" i="8"/>
  <c r="V400" i="8"/>
  <c r="V229" i="8"/>
  <c r="V179" i="8"/>
  <c r="V348" i="8"/>
  <c r="V401" i="8"/>
  <c r="V381" i="8"/>
  <c r="V408" i="8"/>
  <c r="V127" i="8"/>
  <c r="V258" i="8"/>
  <c r="V372" i="8"/>
  <c r="V470" i="8"/>
  <c r="V415" i="8"/>
  <c r="V231" i="8"/>
  <c r="V476" i="8"/>
  <c r="V43" i="8"/>
  <c r="V158" i="8"/>
  <c r="V196" i="8"/>
  <c r="V437" i="8"/>
  <c r="V395" i="8"/>
  <c r="V29" i="8"/>
  <c r="V18" i="8"/>
  <c r="V306" i="8"/>
  <c r="V118" i="8"/>
  <c r="V433" i="8"/>
  <c r="V282" i="8"/>
  <c r="V473" i="8"/>
  <c r="V32" i="8"/>
  <c r="V155" i="8"/>
  <c r="V50" i="8"/>
  <c r="V390" i="8"/>
  <c r="V80" i="8"/>
  <c r="V57" i="8"/>
  <c r="V406" i="8"/>
  <c r="V79" i="8"/>
  <c r="V119" i="8"/>
  <c r="V420" i="8"/>
  <c r="V187" i="8"/>
  <c r="V78" i="8"/>
  <c r="V251" i="8"/>
  <c r="V278" i="8"/>
  <c r="V109" i="8"/>
  <c r="V190" i="8"/>
  <c r="V411" i="8"/>
  <c r="V208" i="8"/>
  <c r="V344" i="8"/>
  <c r="V122" i="8"/>
  <c r="V219" i="8"/>
  <c r="V407" i="8"/>
  <c r="V135" i="8"/>
  <c r="V105" i="8"/>
  <c r="V162" i="8"/>
  <c r="V364" i="8"/>
  <c r="V307" i="8"/>
  <c r="V384" i="8"/>
  <c r="V247" i="8"/>
  <c r="V277" i="8"/>
  <c r="V103" i="8"/>
  <c r="V393" i="8"/>
  <c r="V383" i="8"/>
  <c r="V161" i="8"/>
  <c r="V308" i="8"/>
  <c r="V286" i="8"/>
  <c r="V373" i="8"/>
  <c r="V214" i="8"/>
  <c r="V450" i="8"/>
  <c r="V467" i="8"/>
  <c r="V453" i="8"/>
  <c r="V414" i="8"/>
  <c r="V321" i="8"/>
  <c r="V126" i="8"/>
  <c r="V193" i="8"/>
  <c r="V216" i="8"/>
  <c r="V142" i="8"/>
  <c r="V477" i="8"/>
  <c r="V51" i="8"/>
  <c r="V191" i="8"/>
  <c r="V345" i="8"/>
  <c r="V350" i="8"/>
  <c r="V108" i="8"/>
  <c r="V186" i="8"/>
  <c r="V334" i="8"/>
  <c r="V205" i="8"/>
  <c r="V172" i="8"/>
  <c r="V342" i="8"/>
  <c r="V276" i="8"/>
  <c r="V260" i="8"/>
  <c r="V185" i="8"/>
  <c r="V463" i="8"/>
  <c r="V52" i="8"/>
  <c r="V442" i="8"/>
  <c r="V238" i="8"/>
  <c r="V287" i="8"/>
  <c r="V21" i="8"/>
  <c r="V254" i="8"/>
  <c r="V423" i="8"/>
  <c r="V329" i="8"/>
  <c r="V294" i="8"/>
  <c r="V431" i="8"/>
  <c r="V67" i="8"/>
  <c r="V410" i="8"/>
  <c r="V53" i="8"/>
  <c r="V22" i="8"/>
  <c r="V330" i="8"/>
  <c r="V64" i="8"/>
  <c r="V426" i="8"/>
  <c r="V375" i="8"/>
  <c r="V311" i="8"/>
  <c r="V165" i="8"/>
  <c r="V263" i="8"/>
  <c r="V211" i="8"/>
  <c r="V472" i="8"/>
  <c r="V92" i="8"/>
  <c r="V440" i="8"/>
  <c r="V412" i="8"/>
  <c r="V462" i="8"/>
  <c r="V314" i="8"/>
  <c r="V189" i="8"/>
  <c r="V320" i="8"/>
  <c r="V379" i="8"/>
  <c r="V100" i="8"/>
  <c r="V333" i="8"/>
  <c r="V385" i="8"/>
  <c r="V180" i="8"/>
  <c r="V224" i="8"/>
  <c r="V363" i="8"/>
  <c r="V99" i="8"/>
  <c r="V69" i="8"/>
  <c r="V54" i="8"/>
  <c r="V421" i="8"/>
  <c r="V439" i="8"/>
  <c r="V367" i="8"/>
  <c r="V300" i="8"/>
  <c r="V295" i="8"/>
  <c r="V84" i="8"/>
  <c r="V132" i="8"/>
  <c r="V347" i="8"/>
  <c r="V173" i="8"/>
  <c r="V160" i="8"/>
  <c r="V256" i="8"/>
  <c r="V143" i="8"/>
  <c r="V82" i="8"/>
  <c r="V89" i="8"/>
  <c r="V90" i="8"/>
  <c r="V436" i="8"/>
  <c r="V138" i="8"/>
  <c r="V454" i="8"/>
  <c r="V241" i="8"/>
  <c r="V468" i="8"/>
  <c r="V403" i="8"/>
  <c r="V66" i="8"/>
  <c r="V471" i="8"/>
  <c r="V233" i="8"/>
  <c r="V359" i="8"/>
  <c r="V309" i="8"/>
  <c r="V47" i="8"/>
  <c r="V388" i="8"/>
  <c r="V55" i="8"/>
  <c r="V94" i="8"/>
  <c r="V81" i="8"/>
  <c r="V387" i="8"/>
  <c r="V40" i="8"/>
  <c r="V128" i="8"/>
  <c r="V149" i="8"/>
  <c r="V435" i="8"/>
  <c r="V24" i="8"/>
  <c r="V418" i="8"/>
  <c r="V313" i="8"/>
  <c r="V262" i="8"/>
  <c r="V227" i="8"/>
  <c r="V255" i="8"/>
  <c r="V60" i="8"/>
  <c r="V349" i="8"/>
  <c r="V280" i="8"/>
  <c r="V137" i="8"/>
  <c r="V354" i="8"/>
  <c r="V197" i="8"/>
  <c r="V65" i="8"/>
  <c r="V230" i="8"/>
  <c r="V394" i="8"/>
  <c r="V145" i="8"/>
  <c r="V428" i="8"/>
  <c r="V101" i="8"/>
  <c r="V45" i="8"/>
  <c r="V242" i="8"/>
  <c r="V170" i="8"/>
  <c r="V365" i="8"/>
  <c r="V177" i="8"/>
  <c r="V206" i="8"/>
  <c r="V324" i="8"/>
  <c r="V283" i="8"/>
  <c r="V456" i="8"/>
  <c r="V28" i="8"/>
  <c r="V104" i="8"/>
  <c r="V44" i="8"/>
  <c r="V38" i="8"/>
  <c r="V341" i="8"/>
  <c r="V425" i="8"/>
  <c r="V153" i="8"/>
  <c r="V48" i="8"/>
  <c r="V464" i="8"/>
  <c r="V272" i="8"/>
  <c r="V152" i="8"/>
  <c r="V239" i="8"/>
  <c r="P357" i="8" l="1"/>
  <c r="O357" i="8"/>
  <c r="R357" i="8" l="1"/>
  <c r="T357" i="8"/>
  <c r="R341" i="8"/>
  <c r="R46" i="8"/>
  <c r="R302" i="8"/>
  <c r="R353" i="8"/>
  <c r="R137" i="8"/>
  <c r="R70" i="8"/>
  <c r="R130" i="8"/>
  <c r="R50" i="8"/>
  <c r="R324" i="8"/>
  <c r="R336" i="8"/>
  <c r="R153" i="8"/>
  <c r="R197" i="8"/>
  <c r="R250" i="8"/>
  <c r="R384" i="8"/>
  <c r="R450" i="8"/>
  <c r="R78" i="8"/>
  <c r="R100" i="8"/>
  <c r="R81" i="8"/>
  <c r="R112" i="8"/>
  <c r="R115" i="8"/>
  <c r="R140" i="8"/>
  <c r="R154" i="8"/>
  <c r="R394" i="8"/>
  <c r="R173" i="8"/>
  <c r="R464" i="8"/>
  <c r="R474" i="8"/>
  <c r="R85" i="8"/>
  <c r="R129" i="8"/>
  <c r="R166" i="8"/>
  <c r="R128" i="8"/>
  <c r="R322" i="8"/>
  <c r="R83" i="8"/>
  <c r="R95" i="8"/>
  <c r="R178" i="8"/>
  <c r="R243" i="8"/>
  <c r="R430" i="8"/>
  <c r="R60" i="8"/>
  <c r="R31" i="8"/>
  <c r="R237" i="8"/>
  <c r="R445" i="8"/>
  <c r="R34" i="8"/>
  <c r="R44" i="8"/>
  <c r="R58" i="8"/>
  <c r="R105" i="8"/>
  <c r="R398" i="8"/>
  <c r="R120" i="8"/>
  <c r="R215" i="8"/>
  <c r="R233" i="8"/>
  <c r="R235" i="8"/>
  <c r="R264" i="8"/>
  <c r="R374" i="8"/>
  <c r="R90" i="8"/>
  <c r="R103" i="8"/>
  <c r="R226" i="8"/>
  <c r="R313" i="8"/>
  <c r="R342" i="8"/>
  <c r="R372" i="8"/>
  <c r="R20" i="8"/>
  <c r="R24" i="8"/>
  <c r="R37" i="8"/>
  <c r="R52" i="8"/>
  <c r="R64" i="8"/>
  <c r="R106" i="8"/>
  <c r="R126" i="8"/>
  <c r="R175" i="8"/>
  <c r="R195" i="8"/>
  <c r="R221" i="8"/>
  <c r="R289" i="8"/>
  <c r="R306" i="8"/>
  <c r="R378" i="8"/>
  <c r="R401" i="8"/>
  <c r="R425" i="8"/>
  <c r="R436" i="8"/>
  <c r="R442" i="8"/>
  <c r="R26" i="8"/>
  <c r="R30" i="8"/>
  <c r="R119" i="8"/>
  <c r="R176" i="8"/>
  <c r="R230" i="8"/>
  <c r="R245" i="8"/>
  <c r="R303" i="8"/>
  <c r="R307" i="8"/>
  <c r="R340" i="8"/>
  <c r="R420" i="8"/>
  <c r="R432" i="8"/>
  <c r="R438" i="8"/>
  <c r="R476" i="8"/>
  <c r="R22" i="8"/>
  <c r="R32" i="8"/>
  <c r="R36" i="8"/>
  <c r="R143" i="8"/>
  <c r="R316" i="8"/>
  <c r="R414" i="8"/>
  <c r="R460" i="8"/>
  <c r="R28" i="8"/>
  <c r="R38" i="8"/>
  <c r="R161" i="8"/>
  <c r="R192" i="8"/>
  <c r="R249" i="8"/>
  <c r="R297" i="8"/>
  <c r="R363" i="8"/>
  <c r="R426" i="8"/>
  <c r="R434" i="8"/>
  <c r="R454" i="8"/>
  <c r="R84" i="8"/>
  <c r="R97" i="8"/>
  <c r="R117" i="8"/>
  <c r="R146" i="8"/>
  <c r="R232" i="8"/>
  <c r="R287" i="8"/>
  <c r="R371" i="8"/>
  <c r="R409" i="8"/>
  <c r="R446" i="8"/>
  <c r="R465" i="8"/>
  <c r="R40" i="8"/>
  <c r="R111" i="8"/>
  <c r="R134" i="8"/>
  <c r="R148" i="8"/>
  <c r="R156" i="8"/>
  <c r="R181" i="8"/>
  <c r="R67" i="8"/>
  <c r="R170" i="8"/>
  <c r="R231" i="8"/>
  <c r="R241" i="8"/>
  <c r="R247" i="8"/>
  <c r="R253" i="8"/>
  <c r="R255" i="8"/>
  <c r="R404" i="8"/>
  <c r="R443" i="8"/>
  <c r="R447" i="8"/>
  <c r="R448" i="8"/>
  <c r="R453" i="8"/>
  <c r="R68" i="8"/>
  <c r="R74" i="8"/>
  <c r="R92" i="8"/>
  <c r="R189" i="8"/>
  <c r="R200" i="8"/>
  <c r="R225" i="8"/>
  <c r="R261" i="8"/>
  <c r="R273" i="8"/>
  <c r="R355" i="8"/>
  <c r="R386" i="8"/>
  <c r="R387" i="8"/>
  <c r="R61" i="8"/>
  <c r="R75" i="8"/>
  <c r="R214" i="8"/>
  <c r="R315" i="8"/>
  <c r="R317" i="8"/>
  <c r="R410" i="8"/>
  <c r="R19" i="8"/>
  <c r="R55" i="8"/>
  <c r="R159" i="8"/>
  <c r="R206" i="8"/>
  <c r="R220" i="8"/>
  <c r="R281" i="8"/>
  <c r="R329" i="8"/>
  <c r="R350" i="8"/>
  <c r="R472" i="8"/>
  <c r="R25" i="8"/>
  <c r="R43" i="8"/>
  <c r="R62" i="8"/>
  <c r="R109" i="8"/>
  <c r="R165" i="8"/>
  <c r="R201" i="8"/>
  <c r="R218" i="8"/>
  <c r="R268" i="8"/>
  <c r="R294" i="8"/>
  <c r="R308" i="8"/>
  <c r="R333" i="8"/>
  <c r="R405" i="8"/>
  <c r="R89" i="8"/>
  <c r="R125" i="8"/>
  <c r="R132" i="8"/>
  <c r="R149" i="8"/>
  <c r="R171" i="8"/>
  <c r="R244" i="8"/>
  <c r="R274" i="8"/>
  <c r="R327" i="8"/>
  <c r="R396" i="8"/>
  <c r="R47" i="8"/>
  <c r="R48" i="8"/>
  <c r="R71" i="8"/>
  <c r="R72" i="8"/>
  <c r="R93" i="8"/>
  <c r="R122" i="8"/>
  <c r="R158" i="8"/>
  <c r="R183" i="8"/>
  <c r="R186" i="8"/>
  <c r="R252" i="8"/>
  <c r="R254" i="8"/>
  <c r="R325" i="8"/>
  <c r="R91" i="8"/>
  <c r="R21" i="8"/>
  <c r="R27" i="8"/>
  <c r="R33" i="8"/>
  <c r="R39" i="8"/>
  <c r="R63" i="8"/>
  <c r="R86" i="8"/>
  <c r="R116" i="8"/>
  <c r="R138" i="8"/>
  <c r="R193" i="8"/>
  <c r="R228" i="8"/>
  <c r="R69" i="8"/>
  <c r="R276" i="8"/>
  <c r="R124" i="8"/>
  <c r="R177" i="8"/>
  <c r="R295" i="8"/>
  <c r="R358" i="8"/>
  <c r="R360" i="8"/>
  <c r="R452" i="8"/>
  <c r="R162" i="8"/>
  <c r="R41" i="8"/>
  <c r="R42" i="8"/>
  <c r="R65" i="8"/>
  <c r="R66" i="8"/>
  <c r="R87" i="8"/>
  <c r="R88" i="8"/>
  <c r="R133" i="8"/>
  <c r="R135" i="8"/>
  <c r="R174" i="8"/>
  <c r="R224" i="8"/>
  <c r="R278" i="8"/>
  <c r="R18" i="8"/>
  <c r="R57" i="8"/>
  <c r="R80" i="8"/>
  <c r="R102" i="8"/>
  <c r="R114" i="8"/>
  <c r="R167" i="8"/>
  <c r="R172" i="8"/>
  <c r="R223" i="8"/>
  <c r="R311" i="8"/>
  <c r="R131" i="8"/>
  <c r="R150" i="8"/>
  <c r="R160" i="8"/>
  <c r="R286" i="8"/>
  <c r="R59" i="8"/>
  <c r="R104" i="8"/>
  <c r="R121" i="8"/>
  <c r="R145" i="8"/>
  <c r="R180" i="8"/>
  <c r="R51" i="8"/>
  <c r="R96" i="8"/>
  <c r="R141" i="8"/>
  <c r="R152" i="8"/>
  <c r="R210" i="8"/>
  <c r="R45" i="8"/>
  <c r="R299" i="8"/>
  <c r="R82" i="8"/>
  <c r="R196" i="8"/>
  <c r="R23" i="8"/>
  <c r="R29" i="8"/>
  <c r="R35" i="8"/>
  <c r="R49" i="8"/>
  <c r="R56" i="8"/>
  <c r="R73" i="8"/>
  <c r="R79" i="8"/>
  <c r="R94" i="8"/>
  <c r="R101" i="8"/>
  <c r="R110" i="8"/>
  <c r="R164" i="8"/>
  <c r="R259" i="8"/>
  <c r="R418" i="8"/>
  <c r="R53" i="8"/>
  <c r="R54" i="8"/>
  <c r="R76" i="8"/>
  <c r="R77" i="8"/>
  <c r="R98" i="8"/>
  <c r="R99" i="8"/>
  <c r="R147" i="8"/>
  <c r="R188" i="8"/>
  <c r="R407" i="8"/>
  <c r="R282" i="8"/>
  <c r="R301" i="8"/>
  <c r="R413" i="8"/>
  <c r="R211" i="8"/>
  <c r="R212" i="8"/>
  <c r="R266" i="8"/>
  <c r="R383" i="8"/>
  <c r="R393" i="8"/>
  <c r="R337" i="8"/>
  <c r="R345" i="8"/>
  <c r="R179" i="8"/>
  <c r="R185" i="8"/>
  <c r="R199" i="8"/>
  <c r="R204" i="8"/>
  <c r="R213" i="8"/>
  <c r="R260" i="8"/>
  <c r="R263" i="8"/>
  <c r="R285" i="8"/>
  <c r="R293" i="8"/>
  <c r="R458" i="8"/>
  <c r="R169" i="8"/>
  <c r="R182" i="8"/>
  <c r="R187" i="8"/>
  <c r="R194" i="8"/>
  <c r="R236" i="8"/>
  <c r="R240" i="8"/>
  <c r="R267" i="8"/>
  <c r="R326" i="8"/>
  <c r="R332" i="8"/>
  <c r="R269" i="8"/>
  <c r="R338" i="8"/>
  <c r="R123" i="8"/>
  <c r="R139" i="8"/>
  <c r="R142" i="8"/>
  <c r="R151" i="8"/>
  <c r="R209" i="8"/>
  <c r="R246" i="8"/>
  <c r="R270" i="8"/>
  <c r="R279" i="8"/>
  <c r="R284" i="8"/>
  <c r="R108" i="8"/>
  <c r="R113" i="8"/>
  <c r="R118" i="8"/>
  <c r="R136" i="8"/>
  <c r="R168" i="8"/>
  <c r="R184" i="8"/>
  <c r="R190" i="8"/>
  <c r="R205" i="8"/>
  <c r="R262" i="8"/>
  <c r="R320" i="8"/>
  <c r="R366" i="8"/>
  <c r="R127" i="8"/>
  <c r="R144" i="8"/>
  <c r="R155" i="8"/>
  <c r="R157" i="8"/>
  <c r="R217" i="8"/>
  <c r="R219" i="8"/>
  <c r="R229" i="8"/>
  <c r="R238" i="8"/>
  <c r="R328" i="8"/>
  <c r="R422" i="8"/>
  <c r="R428" i="8"/>
  <c r="R208" i="8"/>
  <c r="R257" i="8"/>
  <c r="R291" i="8"/>
  <c r="R323" i="8"/>
  <c r="R346" i="8"/>
  <c r="R365" i="8"/>
  <c r="R191" i="8"/>
  <c r="R251" i="8"/>
  <c r="R271" i="8"/>
  <c r="R309" i="8"/>
  <c r="R466" i="8"/>
  <c r="R248" i="8"/>
  <c r="R356" i="8"/>
  <c r="R362" i="8"/>
  <c r="R376" i="8"/>
  <c r="R382" i="8"/>
  <c r="R395" i="8"/>
  <c r="R412" i="8"/>
  <c r="R417" i="8"/>
  <c r="R449" i="8"/>
  <c r="R202" i="8"/>
  <c r="R242" i="8"/>
  <c r="R265" i="8"/>
  <c r="R305" i="8"/>
  <c r="R318" i="8"/>
  <c r="R335" i="8"/>
  <c r="R198" i="8"/>
  <c r="R203" i="8"/>
  <c r="R216" i="8"/>
  <c r="R234" i="8"/>
  <c r="R258" i="8"/>
  <c r="R298" i="8"/>
  <c r="R347" i="8"/>
  <c r="R369" i="8"/>
  <c r="R370" i="8"/>
  <c r="R385" i="8"/>
  <c r="R207" i="8"/>
  <c r="R227" i="8"/>
  <c r="R239" i="8"/>
  <c r="R256" i="8"/>
  <c r="R275" i="8"/>
  <c r="R280" i="8"/>
  <c r="R300" i="8"/>
  <c r="R304" i="8"/>
  <c r="R392" i="8"/>
  <c r="R427" i="8"/>
  <c r="R470" i="8"/>
  <c r="R478" i="8"/>
  <c r="R277" i="8"/>
  <c r="R344" i="8"/>
  <c r="R352" i="8"/>
  <c r="R361" i="8"/>
  <c r="R403" i="8"/>
  <c r="R419" i="8"/>
  <c r="R444" i="8"/>
  <c r="R463" i="8"/>
  <c r="R272" i="8"/>
  <c r="R288" i="8"/>
  <c r="R354" i="8"/>
  <c r="R367" i="8"/>
  <c r="R373" i="8"/>
  <c r="R389" i="8"/>
  <c r="R433" i="8"/>
  <c r="R471" i="8"/>
  <c r="R312" i="8"/>
  <c r="R334" i="8"/>
  <c r="U357" i="8"/>
  <c r="R359" i="8"/>
  <c r="R364" i="8"/>
  <c r="R424" i="8"/>
  <c r="R440" i="8"/>
  <c r="R457" i="8"/>
  <c r="R283" i="8"/>
  <c r="R292" i="8"/>
  <c r="R296" i="8"/>
  <c r="R314" i="8"/>
  <c r="R319" i="8"/>
  <c r="R330" i="8"/>
  <c r="R343" i="8"/>
  <c r="R348" i="8"/>
  <c r="R375" i="8"/>
  <c r="R377" i="8"/>
  <c r="R380" i="8"/>
  <c r="R468" i="8"/>
  <c r="R477" i="8"/>
  <c r="R290" i="8"/>
  <c r="R331" i="8"/>
  <c r="R349" i="8"/>
  <c r="R368" i="8"/>
  <c r="R379" i="8"/>
  <c r="R390" i="8"/>
  <c r="R391" i="8"/>
  <c r="R400" i="8"/>
  <c r="R408" i="8"/>
  <c r="R415" i="8"/>
  <c r="R423" i="8"/>
  <c r="R441" i="8"/>
  <c r="R406" i="8"/>
  <c r="R411" i="8"/>
  <c r="R416" i="8"/>
  <c r="R421" i="8"/>
  <c r="R439" i="8"/>
  <c r="R451" i="8"/>
  <c r="R475" i="8"/>
  <c r="R435" i="8"/>
  <c r="R459" i="8"/>
  <c r="R388" i="8"/>
  <c r="R397" i="8"/>
  <c r="R429" i="8"/>
  <c r="R437" i="8"/>
  <c r="R467" i="8"/>
  <c r="R479" i="8"/>
  <c r="R321" i="8"/>
  <c r="R339" i="8"/>
  <c r="R381" i="8"/>
  <c r="R399" i="8"/>
  <c r="R431" i="8"/>
  <c r="R461" i="8"/>
  <c r="R462" i="8"/>
  <c r="R473" i="8"/>
  <c r="R455" i="8"/>
  <c r="R456" i="8"/>
  <c r="R469" i="8"/>
  <c r="V357" i="8" l="1"/>
  <c r="T70" i="8" l="1"/>
  <c r="V70" i="8" s="1"/>
</calcChain>
</file>

<file path=xl/sharedStrings.xml><?xml version="1.0" encoding="utf-8"?>
<sst xmlns="http://schemas.openxmlformats.org/spreadsheetml/2006/main" count="2672" uniqueCount="615">
  <si>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</si>
  <si>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</si>
  <si>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</si>
  <si>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</si>
  <si>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</si>
  <si>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</si>
  <si>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</si>
  <si>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</si>
  <si>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</si>
  <si>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</si>
  <si>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</si>
  <si>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</si>
  <si>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</si>
  <si>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</si>
  <si>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</si>
  <si>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</si>
  <si>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</si>
  <si>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</si>
  <si>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</si>
  <si>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</si>
  <si>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</si>
  <si>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</si>
  <si>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</si>
  <si>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</si>
  <si>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</si>
  <si>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</si>
  <si>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</si>
  <si>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</si>
  <si>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</si>
  <si>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</si>
  <si>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</si>
  <si>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</si>
  <si>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</si>
  <si>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</si>
  <si>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</si>
  <si>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</si>
  <si>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</si>
  <si>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</si>
  <si>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</si>
  <si>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</si>
  <si>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</si>
  <si>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</si>
  <si>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</si>
  <si>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</si>
  <si>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</si>
  <si>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</si>
  <si>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</si>
  <si>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</si>
  <si>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</si>
  <si>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</si>
  <si>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</si>
  <si>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</si>
  <si>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</si>
  <si>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</si>
  <si>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</si>
  <si>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</si>
  <si>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</si>
  <si>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</si>
  <si>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</si>
  <si>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</si>
  <si>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</si>
  <si>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</si>
  <si>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</si>
  <si>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</si>
  <si>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</si>
  <si>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</si>
  <si>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</si>
  <si>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</si>
  <si>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</si>
  <si>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</si>
  <si>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</si>
  <si>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</si>
  <si>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</si>
  <si>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</si>
  <si>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</si>
  <si>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</si>
  <si>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</si>
  <si>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</si>
  <si>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</si>
  <si>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</si>
  <si>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</si>
  <si>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</si>
  <si>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</si>
  <si>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</si>
  <si>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</si>
  <si>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</si>
  <si>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</si>
  <si>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</si>
  <si>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</si>
  <si>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</si>
  <si>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</si>
  <si>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</si>
  <si>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</si>
  <si>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</si>
  <si>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</si>
  <si>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</si>
  <si>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</si>
  <si>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</si>
  <si>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</si>
  <si>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</si>
  <si>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</si>
  <si>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</si>
  <si>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</si>
  <si>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</si>
  <si>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</si>
  <si>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</si>
  <si>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</si>
  <si>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</si>
  <si>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</si>
  <si>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</si>
  <si>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</si>
  <si>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</si>
  <si>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</si>
  <si>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</si>
  <si>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</si>
  <si>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</si>
  <si>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</si>
  <si>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</si>
  <si>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</si>
  <si>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</si>
  <si>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</si>
  <si>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</si>
  <si>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EDDY VALENTIN BETANCES SALCEDO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</si>
  <si>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</si>
  <si>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</si>
  <si>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</si>
  <si>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</si>
  <si>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</si>
  <si>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</si>
  <si>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</si>
  <si>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</si>
  <si>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</si>
  <si>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</si>
  <si>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</si>
  <si>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</si>
  <si>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</si>
  <si>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</si>
  <si>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</si>
  <si>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</si>
  <si>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</si>
  <si>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</si>
  <si>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</si>
  <si>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</si>
  <si>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</si>
  <si>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</si>
  <si>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</si>
  <si>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</si>
  <si>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</si>
  <si>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</si>
  <si>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</si>
  <si>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</si>
  <si>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</si>
  <si>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</si>
  <si>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</si>
  <si>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</si>
  <si>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</si>
  <si>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</si>
  <si>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</si>
  <si>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</si>
  <si>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</si>
  <si>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</si>
  <si>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</si>
  <si>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</si>
  <si>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</si>
  <si>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</si>
  <si>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</si>
  <si>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</si>
  <si>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</si>
  <si>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</si>
  <si>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</si>
  <si>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</si>
  <si>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</si>
  <si>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</si>
  <si>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</si>
  <si>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</si>
  <si>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</si>
  <si>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</si>
  <si>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</si>
  <si>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</si>
  <si>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</si>
  <si>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</si>
  <si>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</si>
  <si>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</si>
  <si>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</si>
  <si>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</si>
  <si>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</si>
  <si>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</si>
  <si>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</si>
  <si>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</si>
  <si>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</si>
  <si>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</si>
  <si>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</si>
  <si>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</si>
  <si>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</si>
  <si>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</si>
  <si>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</si>
  <si>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</si>
  <si>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GENESIS RADHAISA LOPEZ</t>
  </si>
  <si>
    <t>FRANCISCO ANTONIO PIMENTEL</t>
  </si>
  <si>
    <t>FELIX EMILIO LARA ANGELES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</si>
  <si>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</si>
  <si>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</si>
  <si>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</si>
  <si>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</si>
  <si>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</si>
  <si>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</si>
  <si>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</si>
  <si>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</si>
  <si>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</si>
  <si>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</si>
  <si>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</si>
  <si>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</si>
  <si>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</si>
  <si>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</si>
  <si>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</si>
  <si>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</si>
  <si>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</si>
  <si>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</si>
  <si>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</si>
  <si>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</si>
  <si>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</si>
  <si>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</si>
  <si>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</si>
  <si>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</si>
  <si>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</si>
  <si>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</si>
  <si>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</si>
  <si>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</si>
  <si>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</si>
  <si>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</si>
  <si>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</si>
  <si>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</si>
  <si>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</si>
  <si>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</si>
  <si>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</si>
  <si>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</si>
  <si>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</si>
  <si>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</si>
  <si>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</si>
  <si>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</si>
  <si>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</si>
  <si>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</si>
  <si>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</si>
  <si>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</si>
  <si>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</si>
  <si>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</si>
  <si>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</si>
  <si>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</si>
  <si>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</si>
  <si>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</si>
  <si>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</si>
  <si>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</si>
  <si>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</si>
  <si>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</si>
  <si>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</si>
  <si>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</si>
  <si>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</si>
  <si>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</si>
  <si>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</si>
  <si>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</si>
  <si>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</si>
  <si>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</si>
  <si>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</si>
  <si>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</si>
  <si>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</si>
  <si>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</si>
  <si>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</si>
  <si>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</si>
  <si>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</si>
  <si>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</si>
  <si>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</si>
  <si>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</si>
  <si>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</si>
  <si>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</si>
  <si>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</si>
  <si>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</si>
  <si>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</si>
  <si>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</si>
  <si>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</si>
  <si>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</si>
  <si>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</si>
  <si>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</si>
  <si>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</si>
  <si>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</si>
  <si>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</si>
  <si>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</si>
  <si>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</si>
  <si>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</si>
  <si>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</si>
  <si>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</si>
  <si>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</si>
  <si>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</si>
  <si>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</si>
  <si>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</si>
  <si>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</si>
  <si>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</si>
  <si>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</si>
  <si>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</si>
  <si>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</si>
  <si>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</si>
  <si>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</si>
  <si>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</si>
  <si>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</si>
  <si>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</si>
  <si>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</si>
  <si>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</si>
  <si>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</si>
  <si>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</si>
  <si>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</si>
  <si>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</si>
  <si>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</si>
  <si>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</si>
  <si>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</si>
  <si>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</si>
  <si>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</si>
  <si>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</si>
  <si>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</si>
  <si>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</si>
  <si>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</si>
  <si>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</si>
  <si>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</si>
  <si>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</si>
  <si>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</si>
  <si>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</si>
  <si>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</si>
  <si>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</si>
  <si>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</si>
  <si>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</si>
  <si>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</si>
  <si>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</si>
  <si>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</si>
  <si>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</si>
  <si>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</si>
  <si>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</si>
  <si>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</si>
  <si>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</si>
  <si>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</si>
  <si>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</si>
  <si>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</si>
  <si>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</si>
  <si>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</si>
  <si>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</si>
  <si>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</si>
  <si>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</si>
  <si>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</si>
  <si>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</si>
  <si>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</si>
  <si>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</si>
  <si>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</si>
  <si>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</si>
  <si>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</si>
  <si>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</si>
  <si>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</si>
  <si>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</si>
  <si>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</si>
  <si>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</si>
  <si>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</si>
  <si>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</si>
  <si>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</si>
  <si>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</si>
  <si>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</si>
  <si>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</si>
  <si>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</si>
  <si>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</si>
  <si>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</si>
  <si>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</si>
  <si>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</si>
  <si>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</si>
  <si>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</si>
  <si>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</si>
  <si>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</si>
  <si>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</si>
  <si>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</si>
  <si>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</si>
  <si>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</si>
  <si>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</si>
  <si>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</si>
  <si>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</si>
  <si>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</si>
  <si>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</si>
  <si>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</si>
  <si>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</si>
  <si>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</si>
  <si>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</si>
  <si>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</si>
  <si>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</si>
  <si>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</si>
  <si>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</si>
  <si>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</si>
  <si>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</si>
  <si>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</si>
  <si>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</si>
  <si>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</si>
  <si>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</si>
  <si>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</si>
  <si>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</si>
  <si>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</si>
  <si>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</si>
  <si>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</si>
  <si>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</si>
  <si>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</si>
  <si>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</si>
  <si>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</si>
  <si>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</si>
  <si>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</si>
  <si>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</si>
  <si>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</si>
  <si>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</si>
  <si>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</si>
  <si>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</si>
  <si>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</si>
  <si>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</si>
  <si>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</si>
  <si>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</si>
  <si>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</si>
  <si>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</si>
  <si>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</si>
  <si>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</si>
  <si>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</si>
  <si>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</si>
  <si>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</si>
  <si>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</si>
  <si>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</si>
  <si>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</si>
  <si>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</si>
  <si>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</si>
  <si>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</si>
  <si>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</si>
  <si>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</si>
  <si>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</si>
  <si>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</si>
  <si>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</si>
  <si>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</si>
  <si>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</si>
  <si>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</si>
  <si>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</si>
  <si>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</si>
  <si>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</si>
  <si>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</si>
  <si>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</si>
  <si>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</si>
  <si>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</si>
  <si>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</si>
  <si>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</si>
  <si>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</si>
  <si>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</si>
  <si>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</si>
  <si>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</si>
  <si>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</si>
  <si>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</si>
  <si>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</si>
  <si>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</si>
  <si>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</si>
  <si>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</si>
  <si>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</si>
  <si>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</si>
  <si>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</si>
  <si>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</si>
  <si>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</si>
  <si>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</si>
  <si>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</si>
  <si>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</si>
  <si>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</si>
  <si>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</si>
  <si>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</si>
  <si>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</si>
  <si>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</si>
  <si>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</si>
  <si>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</si>
  <si>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</si>
  <si>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</si>
  <si>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</si>
  <si>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</si>
  <si>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</si>
  <si>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</si>
  <si>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</si>
  <si>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</si>
  <si>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</si>
  <si>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</si>
  <si>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</si>
  <si>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</si>
  <si>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</si>
  <si>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</si>
  <si>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</si>
  <si>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</si>
  <si>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</si>
  <si>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</si>
  <si>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</si>
  <si>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</si>
  <si>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</si>
  <si>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</si>
  <si>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</si>
  <si>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</si>
  <si>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</si>
  <si>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</si>
  <si>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</si>
  <si>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</si>
  <si>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</si>
  <si>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</si>
  <si>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</si>
  <si>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</si>
  <si>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</si>
  <si>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</si>
  <si>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</si>
  <si>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</si>
  <si>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</si>
  <si>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</si>
  <si>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</si>
  <si>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</si>
  <si>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</si>
  <si>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</si>
  <si>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</si>
  <si>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</si>
  <si>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</si>
  <si>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</si>
  <si>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</si>
  <si>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</si>
  <si>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</si>
  <si>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</si>
  <si>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</si>
  <si>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</si>
  <si>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</si>
  <si>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</si>
  <si>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</si>
  <si>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</si>
  <si>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</si>
  <si>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</si>
  <si>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</si>
  <si>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</si>
  <si>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</si>
  <si>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</si>
  <si>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</si>
  <si>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 xml:space="preserve">ENC. DEL DPTO. DE EVALUACION 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</si>
  <si>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</si>
  <si>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</si>
  <si>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</si>
  <si>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</si>
  <si>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</si>
  <si>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</si>
  <si>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</si>
  <si>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</si>
  <si>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</si>
  <si>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</si>
  <si>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TÉCNICO DE PROGRAMACIÓN DE BI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</si>
  <si>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</si>
  <si>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</si>
  <si>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</si>
  <si>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</si>
  <si>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</si>
  <si>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</si>
  <si>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</si>
  <si>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</si>
  <si>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</si>
  <si>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</si>
  <si>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</si>
  <si>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</si>
  <si>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</si>
  <si>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</si>
  <si>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</si>
  <si>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</si>
  <si>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</si>
  <si>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</si>
  <si>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</si>
  <si>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</si>
  <si>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</si>
  <si>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</si>
  <si>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</si>
  <si>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</si>
  <si>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</si>
  <si>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</si>
  <si>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</si>
  <si>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</si>
  <si>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</si>
  <si>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</si>
  <si>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</si>
  <si>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</si>
  <si>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</si>
  <si>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</si>
  <si>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</si>
  <si>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</si>
  <si>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</si>
  <si>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</si>
  <si>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</si>
  <si>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</si>
  <si>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</si>
  <si>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</si>
  <si>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</si>
  <si>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</si>
  <si>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</si>
  <si>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</si>
  <si>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</si>
  <si>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</si>
  <si>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</si>
  <si>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</si>
  <si>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</si>
  <si>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</si>
  <si>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</si>
  <si>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</si>
  <si>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</si>
  <si>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</si>
  <si>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</si>
  <si>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</si>
  <si>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</si>
  <si>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</si>
  <si>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</si>
  <si>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ANA YANNI SANCHEZ TERRERO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</si>
  <si>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</si>
  <si>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</si>
  <si>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</si>
  <si>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</si>
  <si>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</si>
  <si>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</si>
  <si>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</si>
  <si>
    <t>Nómina Temporal Enero  2024</t>
  </si>
  <si>
    <t>6/31/2024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</si>
</sst>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2" fillId="4" borderId="0" xfId="0" applyFont="1" applyFill="1" applyAlignment="1">
      <alignment horizontal="center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  <xf numFmtId="164" fontId="8" fillId="4" borderId="5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3" borderId="4" xfId="0" applyFont="1" applyFill="1" applyBorder="1" applyAlignment="1">
      <alignment horizontal="left"/>
    </xf>
  </cellXfs>
  <cellStyles count="2">
    <cellStyle name="Millares 2" xfId="1" xr:uid="{A81822A7-FF5D-43E1-BD16-D4E055BFABCC}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57C93236-BA26-48FF-826C-7B7FD2958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7FF4-C6CB-45CC-85C0-4FEDD1570D7A}">
  <sheetPr>
    <tabColor rgb="FF92D050"/>
    <pageSetUpPr fitToPage="1"/>
  </sheetPr>
  <dimension ref="A9:V1192"/>
  <sheetViews>
    <sheetView showGridLines="0" tabSelected="1" zoomScale="80" zoomScaleNormal="80" workbookViewId="0">
      <selection activeCell="A2" sqref="A2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3"/>
      <c r="B9" s="43"/>
      <c r="C9" s="43"/>
      <c r="D9" s="43"/>
      <c r="E9" s="43"/>
      <c r="F9" s="43"/>
      <c r="G9" s="44"/>
      <c r="H9" s="44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18" x14ac:dyDescent="0.25">
      <c r="A10" s="49" t="s">
        <v>131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ht="18" customHeight="1" x14ac:dyDescent="0.2">
      <c r="A11" s="50" t="s">
        <v>501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18" x14ac:dyDescent="0.25">
      <c r="A12" s="42"/>
      <c r="B12" s="42"/>
      <c r="C12"/>
      <c r="D1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ht="15.75" x14ac:dyDescent="0.25">
      <c r="A13" s="51" t="s">
        <v>613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</row>
    <row r="14" spans="1:22" s="6" customFormat="1" ht="14.45" customHeight="1" x14ac:dyDescent="0.2">
      <c r="A14" s="52" t="s">
        <v>500</v>
      </c>
      <c r="B14" s="41"/>
      <c r="C14" s="53" t="s">
        <v>499</v>
      </c>
      <c r="D14" s="53" t="s">
        <v>0</v>
      </c>
      <c r="E14" s="52" t="s">
        <v>498</v>
      </c>
      <c r="F14" s="52" t="s">
        <v>497</v>
      </c>
      <c r="G14" s="54" t="s">
        <v>496</v>
      </c>
      <c r="H14" s="55"/>
      <c r="I14" s="58" t="s">
        <v>495</v>
      </c>
      <c r="J14" s="58" t="s">
        <v>494</v>
      </c>
      <c r="K14" s="58" t="s">
        <v>493</v>
      </c>
      <c r="L14" s="52" t="s">
        <v>492</v>
      </c>
      <c r="M14" s="52"/>
      <c r="N14" s="52"/>
      <c r="O14" s="52"/>
      <c r="P14" s="52"/>
      <c r="Q14" s="52"/>
      <c r="R14" s="52"/>
      <c r="S14" s="40"/>
      <c r="T14" s="61" t="s">
        <v>491</v>
      </c>
      <c r="U14" s="61"/>
      <c r="V14" s="58" t="s">
        <v>490</v>
      </c>
    </row>
    <row r="15" spans="1:22" s="6" customFormat="1" ht="23.25" customHeight="1" x14ac:dyDescent="0.2">
      <c r="A15" s="52"/>
      <c r="B15" s="39"/>
      <c r="C15" s="53"/>
      <c r="D15" s="53"/>
      <c r="E15" s="52"/>
      <c r="F15" s="52"/>
      <c r="G15" s="56"/>
      <c r="H15" s="57"/>
      <c r="I15" s="58"/>
      <c r="J15" s="58"/>
      <c r="K15" s="58"/>
      <c r="L15" s="59" t="s">
        <v>489</v>
      </c>
      <c r="M15" s="59"/>
      <c r="N15" s="38"/>
      <c r="O15" s="59" t="s">
        <v>488</v>
      </c>
      <c r="P15" s="59"/>
      <c r="Q15" s="60" t="s">
        <v>487</v>
      </c>
      <c r="R15" s="60" t="s">
        <v>486</v>
      </c>
      <c r="S15" s="60" t="s">
        <v>485</v>
      </c>
      <c r="T15" s="60" t="s">
        <v>484</v>
      </c>
      <c r="U15" s="60" t="s">
        <v>483</v>
      </c>
      <c r="V15" s="58"/>
    </row>
    <row r="16" spans="1:22" s="33" customFormat="1" ht="24" x14ac:dyDescent="0.2">
      <c r="A16" s="52"/>
      <c r="B16" s="37" t="s">
        <v>482</v>
      </c>
      <c r="C16" s="53"/>
      <c r="D16" s="53"/>
      <c r="E16" s="52"/>
      <c r="F16" s="52"/>
      <c r="G16" s="36" t="s">
        <v>481</v>
      </c>
      <c r="H16" s="36" t="s">
        <v>480</v>
      </c>
      <c r="I16" s="58"/>
      <c r="J16" s="58"/>
      <c r="K16" s="58"/>
      <c r="L16" s="34" t="s">
        <v>479</v>
      </c>
      <c r="M16" s="34" t="s">
        <v>478</v>
      </c>
      <c r="N16" s="35" t="s">
        <v>477</v>
      </c>
      <c r="O16" s="34" t="s">
        <v>476</v>
      </c>
      <c r="P16" s="34" t="s">
        <v>475</v>
      </c>
      <c r="Q16" s="60"/>
      <c r="R16" s="60"/>
      <c r="S16" s="60"/>
      <c r="T16" s="60"/>
      <c r="U16" s="60"/>
      <c r="V16" s="58"/>
    </row>
    <row r="17" spans="1:22" x14ac:dyDescent="0.2">
      <c r="A17" s="45"/>
      <c r="B17" s="32" t="s">
        <v>474</v>
      </c>
      <c r="C17" s="31"/>
      <c r="D17" s="31"/>
      <c r="E17" s="30"/>
      <c r="F17" s="30"/>
      <c r="G17" s="29"/>
      <c r="H17" s="29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7"/>
      <c r="V17" s="26"/>
    </row>
    <row r="18" spans="1:22" s="6" customFormat="1" ht="12" x14ac:dyDescent="0.2">
      <c r="A18" s="16">
        <v>1</v>
      </c>
      <c r="B18" s="25" t="s">
        <v>471</v>
      </c>
      <c r="C18" s="14" t="s">
        <v>473</v>
      </c>
      <c r="D18" s="14" t="s">
        <v>258</v>
      </c>
      <c r="E18" s="14" t="s">
        <v>3</v>
      </c>
      <c r="F18" s="14" t="s">
        <v>6</v>
      </c>
      <c r="G18" s="13">
        <v>44938</v>
      </c>
      <c r="H18" s="13" t="s">
        <v>612</v>
      </c>
      <c r="I18" s="12">
        <v>45000</v>
      </c>
      <c r="J18" s="12">
        <v>891.01</v>
      </c>
      <c r="K18" s="12">
        <v>0</v>
      </c>
      <c r="L18" s="12">
        <f>I18*2.87%</f>
        <v>1291.5</v>
      </c>
      <c r="M18" s="12">
        <f>I18*7.1%</f>
        <v>3194.9999999999995</v>
      </c>
      <c r="N18" s="12">
        <f>I18*1.15%</f>
        <v>517.5</v>
      </c>
      <c r="O18" s="12">
        <f>I18*3.04%</f>
        <v>1368</v>
      </c>
      <c r="P18" s="12">
        <f>I18*7.09%</f>
        <v>3190.5</v>
      </c>
      <c r="Q18" s="12">
        <v>1715.46</v>
      </c>
      <c r="R18" s="12">
        <f>L18+M18+N18+O18+P18</f>
        <v>9562.5</v>
      </c>
      <c r="S18" s="12">
        <v>0</v>
      </c>
      <c r="T18" s="12">
        <f>+L18+O18+Q18+S18+J18+K18</f>
        <v>5265.97</v>
      </c>
      <c r="U18" s="12">
        <f>+P18+N18+M18</f>
        <v>6903</v>
      </c>
      <c r="V18" s="12">
        <f>+I18-T18</f>
        <v>39734.03</v>
      </c>
    </row>
    <row r="19" spans="1:22" s="6" customFormat="1" ht="12" x14ac:dyDescent="0.2">
      <c r="A19" s="16">
        <f>1+A18</f>
        <v>2</v>
      </c>
      <c r="B19" s="25" t="s">
        <v>471</v>
      </c>
      <c r="C19" s="14" t="s">
        <v>472</v>
      </c>
      <c r="D19" s="14" t="s">
        <v>258</v>
      </c>
      <c r="E19" s="14" t="s">
        <v>3</v>
      </c>
      <c r="F19" s="14" t="s">
        <v>2</v>
      </c>
      <c r="G19" s="13">
        <v>44938</v>
      </c>
      <c r="H19" s="13" t="s">
        <v>612</v>
      </c>
      <c r="I19" s="12">
        <v>50000</v>
      </c>
      <c r="J19" s="12">
        <v>1596.68</v>
      </c>
      <c r="K19" s="12">
        <v>0</v>
      </c>
      <c r="L19" s="12">
        <f>I19*2.87%</f>
        <v>1435</v>
      </c>
      <c r="M19" s="12">
        <f>I19*7.1%</f>
        <v>3549.9999999999995</v>
      </c>
      <c r="N19" s="12">
        <f>I19*1.15%</f>
        <v>575</v>
      </c>
      <c r="O19" s="12">
        <f>I19*3.04%</f>
        <v>1520</v>
      </c>
      <c r="P19" s="12">
        <f>I19*7.09%</f>
        <v>3545.0000000000005</v>
      </c>
      <c r="Q19" s="12">
        <v>1715.46</v>
      </c>
      <c r="R19" s="12">
        <f>L19+M19+N19+O19+P19</f>
        <v>10625</v>
      </c>
      <c r="S19" s="12">
        <v>0</v>
      </c>
      <c r="T19" s="12">
        <f>+L19+O19+Q19+S19+J19+K19</f>
        <v>6267.14</v>
      </c>
      <c r="U19" s="12">
        <f>+P19+N19+M19</f>
        <v>7670</v>
      </c>
      <c r="V19" s="12">
        <f>+I19-T19</f>
        <v>43732.86</v>
      </c>
    </row>
    <row r="20" spans="1:22" s="6" customFormat="1" ht="12" x14ac:dyDescent="0.2">
      <c r="A20" s="16">
        <f t="shared" ref="A20:A83" si="0">1+A19</f>
        <v>3</v>
      </c>
      <c r="B20" s="25" t="s">
        <v>471</v>
      </c>
      <c r="C20" s="14" t="s">
        <v>470</v>
      </c>
      <c r="D20" s="14" t="s">
        <v>506</v>
      </c>
      <c r="E20" s="14" t="s">
        <v>3</v>
      </c>
      <c r="F20" s="14" t="s">
        <v>6</v>
      </c>
      <c r="G20" s="13">
        <v>44938</v>
      </c>
      <c r="H20" s="13" t="s">
        <v>612</v>
      </c>
      <c r="I20" s="12">
        <v>115000</v>
      </c>
      <c r="J20" s="12">
        <v>15633.74</v>
      </c>
      <c r="K20" s="12"/>
      <c r="L20" s="12">
        <f>I20*2.87%</f>
        <v>3300.5</v>
      </c>
      <c r="M20" s="12">
        <f>I20*7.1%</f>
        <v>8164.9999999999991</v>
      </c>
      <c r="N20" s="12">
        <f>I20*1.15%</f>
        <v>1322.5</v>
      </c>
      <c r="O20" s="12">
        <f>I20*3.04%</f>
        <v>3496</v>
      </c>
      <c r="P20" s="12">
        <f>I20*7.09%</f>
        <v>8153.5000000000009</v>
      </c>
      <c r="Q20" s="12"/>
      <c r="R20" s="12">
        <f>L20+M20+N20+O20+P20</f>
        <v>24437.5</v>
      </c>
      <c r="S20" s="12">
        <v>0</v>
      </c>
      <c r="T20" s="12">
        <f>+L20+O20+Q20+S20+J20+K20</f>
        <v>22430.239999999998</v>
      </c>
      <c r="U20" s="12">
        <f>+P20+N20+M20</f>
        <v>17641</v>
      </c>
      <c r="V20" s="12">
        <f>+I20-T20</f>
        <v>92569.760000000009</v>
      </c>
    </row>
    <row r="21" spans="1:22" s="6" customFormat="1" ht="12" x14ac:dyDescent="0.2">
      <c r="A21" s="16">
        <f t="shared" si="0"/>
        <v>4</v>
      </c>
      <c r="B21" s="25" t="s">
        <v>467</v>
      </c>
      <c r="C21" s="14" t="s">
        <v>468</v>
      </c>
      <c r="D21" s="14" t="s">
        <v>515</v>
      </c>
      <c r="E21" s="14" t="s">
        <v>3</v>
      </c>
      <c r="F21" s="14" t="s">
        <v>6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>I21*2.87%</f>
        <v>1865.5</v>
      </c>
      <c r="M21" s="12">
        <f>I21*7.1%</f>
        <v>4615</v>
      </c>
      <c r="N21" s="12">
        <f>I21*1.15%</f>
        <v>747.5</v>
      </c>
      <c r="O21" s="12">
        <f>I21*3.04%</f>
        <v>1976</v>
      </c>
      <c r="P21" s="12">
        <f>I21*7.09%</f>
        <v>4608.5</v>
      </c>
      <c r="Q21" s="12"/>
      <c r="R21" s="12">
        <f>L21+M21+N21+O21+P21</f>
        <v>13812.5</v>
      </c>
      <c r="S21" s="12">
        <v>0</v>
      </c>
      <c r="T21" s="12">
        <f>+L21+O21+Q21+S21+J21+K21</f>
        <v>8269.08</v>
      </c>
      <c r="U21" s="12">
        <f>+P21+N21+M21</f>
        <v>9971</v>
      </c>
      <c r="V21" s="12">
        <f>+I21-T21</f>
        <v>56730.92</v>
      </c>
    </row>
    <row r="22" spans="1:22" s="6" customFormat="1" ht="12" x14ac:dyDescent="0.2">
      <c r="A22" s="16">
        <f t="shared" si="0"/>
        <v>5</v>
      </c>
      <c r="B22" s="25" t="s">
        <v>467</v>
      </c>
      <c r="C22" s="14" t="s">
        <v>466</v>
      </c>
      <c r="D22" s="14" t="s">
        <v>515</v>
      </c>
      <c r="E22" s="14" t="s">
        <v>3</v>
      </c>
      <c r="F22" s="14" t="s">
        <v>6</v>
      </c>
      <c r="G22" s="13">
        <v>44938</v>
      </c>
      <c r="H22" s="13" t="s">
        <v>612</v>
      </c>
      <c r="I22" s="12">
        <v>85000</v>
      </c>
      <c r="J22" s="12">
        <v>8576.99</v>
      </c>
      <c r="K22" s="12">
        <v>0</v>
      </c>
      <c r="L22" s="12">
        <f>I22*2.87%</f>
        <v>2439.5</v>
      </c>
      <c r="M22" s="12">
        <f>I22*7.1%</f>
        <v>6034.9999999999991</v>
      </c>
      <c r="N22" s="12">
        <f>I22*1.15%</f>
        <v>977.5</v>
      </c>
      <c r="O22" s="12">
        <f>I22*3.04%</f>
        <v>2584</v>
      </c>
      <c r="P22" s="12">
        <f>I22*7.09%</f>
        <v>6026.5</v>
      </c>
      <c r="Q22" s="12"/>
      <c r="R22" s="12">
        <f>L22+M22+N22+O22+P22</f>
        <v>18062.5</v>
      </c>
      <c r="S22" s="12">
        <v>0</v>
      </c>
      <c r="T22" s="12">
        <f>+L22+O22+Q22+S22+J22+K22</f>
        <v>13600.49</v>
      </c>
      <c r="U22" s="12">
        <f>+P22+N22+M22</f>
        <v>13039</v>
      </c>
      <c r="V22" s="12">
        <f>+I22-T22</f>
        <v>71399.509999999995</v>
      </c>
    </row>
    <row r="23" spans="1:22" s="6" customFormat="1" ht="12" x14ac:dyDescent="0.2">
      <c r="A23" s="16">
        <f t="shared" si="0"/>
        <v>6</v>
      </c>
      <c r="B23" s="47" t="s">
        <v>467</v>
      </c>
      <c r="C23" s="14" t="s">
        <v>597</v>
      </c>
      <c r="D23" s="14" t="s">
        <v>515</v>
      </c>
      <c r="E23" s="14" t="s">
        <v>3</v>
      </c>
      <c r="F23" s="14" t="s">
        <v>6</v>
      </c>
      <c r="G23" s="13">
        <v>45231</v>
      </c>
      <c r="H23" s="13">
        <v>45412</v>
      </c>
      <c r="I23" s="12">
        <v>65000</v>
      </c>
      <c r="J23" s="12">
        <v>4427.58</v>
      </c>
      <c r="K23" s="12">
        <v>0</v>
      </c>
      <c r="L23" s="12">
        <f>I23*2.87%</f>
        <v>1865.5</v>
      </c>
      <c r="M23" s="12">
        <f>I23*7.1%</f>
        <v>4615</v>
      </c>
      <c r="N23" s="12">
        <f>I23*1.15%</f>
        <v>747.5</v>
      </c>
      <c r="O23" s="12">
        <f>I23*3.04%</f>
        <v>1976</v>
      </c>
      <c r="P23" s="12">
        <f>I23*7.09%</f>
        <v>4608.5</v>
      </c>
      <c r="Q23" s="12"/>
      <c r="R23" s="12">
        <f>L23+M23+N23+O23+P23</f>
        <v>13812.5</v>
      </c>
      <c r="S23" s="12">
        <v>0</v>
      </c>
      <c r="T23" s="12">
        <f>+L23+O23+Q23+S23+J23+K23</f>
        <v>8269.08</v>
      </c>
      <c r="U23" s="12">
        <f>+P23+N23+M23</f>
        <v>9971</v>
      </c>
      <c r="V23" s="12">
        <f>+I23-T23</f>
        <v>56730.92</v>
      </c>
    </row>
    <row r="24" spans="1:22" s="6" customFormat="1" ht="12" x14ac:dyDescent="0.2">
      <c r="A24" s="16">
        <f t="shared" si="0"/>
        <v>7</v>
      </c>
      <c r="B24" s="25" t="s">
        <v>462</v>
      </c>
      <c r="C24" s="14" t="s">
        <v>465</v>
      </c>
      <c r="D24" s="14" t="s">
        <v>463</v>
      </c>
      <c r="E24" s="14" t="s">
        <v>3</v>
      </c>
      <c r="F24" s="14" t="s">
        <v>6</v>
      </c>
      <c r="G24" s="13">
        <v>44938</v>
      </c>
      <c r="H24" s="13" t="s">
        <v>612</v>
      </c>
      <c r="I24" s="12">
        <v>75000</v>
      </c>
      <c r="J24" s="12">
        <v>6309.38</v>
      </c>
      <c r="K24" s="12">
        <v>0</v>
      </c>
      <c r="L24" s="12">
        <f>I24*2.87%</f>
        <v>2152.5</v>
      </c>
      <c r="M24" s="12">
        <f>I24*7.1%</f>
        <v>5324.9999999999991</v>
      </c>
      <c r="N24" s="12">
        <f>I24*1.15%</f>
        <v>862.5</v>
      </c>
      <c r="O24" s="12">
        <f>I24*3.04%</f>
        <v>2280</v>
      </c>
      <c r="P24" s="12">
        <f>I24*7.09%</f>
        <v>5317.5</v>
      </c>
      <c r="Q24" s="12"/>
      <c r="R24" s="12">
        <f>L24+M24+N24+O24+P24</f>
        <v>15937.5</v>
      </c>
      <c r="S24" s="12">
        <v>0</v>
      </c>
      <c r="T24" s="12">
        <f>+L24+O24+Q24+S24+J24+K24</f>
        <v>10741.880000000001</v>
      </c>
      <c r="U24" s="12">
        <f>+P24+N24+M24</f>
        <v>11505</v>
      </c>
      <c r="V24" s="12">
        <f>+I24-T24</f>
        <v>64258.119999999995</v>
      </c>
    </row>
    <row r="25" spans="1:22" s="6" customFormat="1" ht="12" x14ac:dyDescent="0.2">
      <c r="A25" s="16">
        <f t="shared" si="0"/>
        <v>8</v>
      </c>
      <c r="B25" s="25" t="s">
        <v>462</v>
      </c>
      <c r="C25" s="14" t="s">
        <v>464</v>
      </c>
      <c r="D25" s="14" t="s">
        <v>463</v>
      </c>
      <c r="E25" s="14" t="s">
        <v>3</v>
      </c>
      <c r="F25" s="14" t="s">
        <v>6</v>
      </c>
      <c r="G25" s="13">
        <v>45170</v>
      </c>
      <c r="H25" s="13">
        <v>45351</v>
      </c>
      <c r="I25" s="12">
        <v>65000</v>
      </c>
      <c r="J25" s="12">
        <v>4084.48</v>
      </c>
      <c r="K25" s="12">
        <v>0</v>
      </c>
      <c r="L25" s="12">
        <f>I25*2.87%</f>
        <v>1865.5</v>
      </c>
      <c r="M25" s="12">
        <f>I25*7.1%</f>
        <v>4615</v>
      </c>
      <c r="N25" s="12">
        <f>I25*1.15%</f>
        <v>747.5</v>
      </c>
      <c r="O25" s="12">
        <f>I25*3.04%</f>
        <v>1976</v>
      </c>
      <c r="P25" s="12">
        <f>I25*7.09%</f>
        <v>4608.5</v>
      </c>
      <c r="Q25" s="12">
        <v>1715.46</v>
      </c>
      <c r="R25" s="12">
        <f>L25+M25+N25+O25+P25</f>
        <v>13812.5</v>
      </c>
      <c r="S25" s="12">
        <v>0</v>
      </c>
      <c r="T25" s="12">
        <f>+L25+O25+Q25+S25+J25+K25</f>
        <v>9641.44</v>
      </c>
      <c r="U25" s="12">
        <f>+P25+N25+M25</f>
        <v>9971</v>
      </c>
      <c r="V25" s="12">
        <f>+I25-T25</f>
        <v>55358.559999999998</v>
      </c>
    </row>
    <row r="26" spans="1:22" s="6" customFormat="1" ht="12" x14ac:dyDescent="0.2">
      <c r="A26" s="16">
        <f t="shared" si="0"/>
        <v>9</v>
      </c>
      <c r="B26" s="25" t="s">
        <v>462</v>
      </c>
      <c r="C26" s="14" t="s">
        <v>461</v>
      </c>
      <c r="D26" s="14" t="s">
        <v>511</v>
      </c>
      <c r="E26" s="14" t="s">
        <v>3</v>
      </c>
      <c r="F26" s="14" t="s">
        <v>6</v>
      </c>
      <c r="G26" s="13">
        <v>44938</v>
      </c>
      <c r="H26" s="13" t="s">
        <v>612</v>
      </c>
      <c r="I26" s="12">
        <v>120000</v>
      </c>
      <c r="J26" s="12">
        <v>16809.87</v>
      </c>
      <c r="K26" s="12">
        <v>0</v>
      </c>
      <c r="L26" s="12">
        <f>I26*2.87%</f>
        <v>3444</v>
      </c>
      <c r="M26" s="12">
        <f>I26*7.1%</f>
        <v>8520</v>
      </c>
      <c r="N26" s="12">
        <f>I26*1.15%</f>
        <v>1380</v>
      </c>
      <c r="O26" s="12">
        <f>I26*3.04%</f>
        <v>3648</v>
      </c>
      <c r="P26" s="12">
        <f>I26*7.09%</f>
        <v>8508</v>
      </c>
      <c r="Q26" s="12"/>
      <c r="R26" s="12">
        <f>L26+M26+N26+O26+P26</f>
        <v>25500</v>
      </c>
      <c r="S26" s="12">
        <v>0</v>
      </c>
      <c r="T26" s="12">
        <f>+L26+O26+Q26+S26+J26+K26</f>
        <v>23901.87</v>
      </c>
      <c r="U26" s="12">
        <f>+P26+N26+M26</f>
        <v>18408</v>
      </c>
      <c r="V26" s="12">
        <f>+I26-T26</f>
        <v>96098.13</v>
      </c>
    </row>
    <row r="27" spans="1:22" s="6" customFormat="1" ht="12" customHeight="1" x14ac:dyDescent="0.2">
      <c r="A27" s="16">
        <f t="shared" si="0"/>
        <v>10</v>
      </c>
      <c r="B27" s="25" t="s">
        <v>462</v>
      </c>
      <c r="C27" s="14" t="s">
        <v>513</v>
      </c>
      <c r="D27" s="14" t="s">
        <v>514</v>
      </c>
      <c r="E27" s="14" t="s">
        <v>3</v>
      </c>
      <c r="F27" s="14" t="s">
        <v>6</v>
      </c>
      <c r="G27" s="13">
        <v>44938</v>
      </c>
      <c r="H27" s="13" t="s">
        <v>612</v>
      </c>
      <c r="I27" s="12">
        <v>75000</v>
      </c>
      <c r="J27" s="12">
        <v>5623.19</v>
      </c>
      <c r="K27" s="12">
        <v>0</v>
      </c>
      <c r="L27" s="12">
        <f>I27*2.87%</f>
        <v>2152.5</v>
      </c>
      <c r="M27" s="12">
        <f>I27*7.1%</f>
        <v>5324.9999999999991</v>
      </c>
      <c r="N27" s="12">
        <f>I27*1.15%</f>
        <v>862.5</v>
      </c>
      <c r="O27" s="12">
        <f>I27*3.04%</f>
        <v>2280</v>
      </c>
      <c r="P27" s="12">
        <f>I27*7.09%</f>
        <v>5317.5</v>
      </c>
      <c r="Q27" s="12">
        <f>1715.46*2</f>
        <v>3430.92</v>
      </c>
      <c r="R27" s="12">
        <f>L27+M27+N27+O27+P27</f>
        <v>15937.5</v>
      </c>
      <c r="S27" s="12"/>
      <c r="T27" s="12">
        <f>+L27+O27+Q27+S27+J27+K27</f>
        <v>13486.61</v>
      </c>
      <c r="U27" s="12">
        <f>+P27+N27+M27</f>
        <v>11505</v>
      </c>
      <c r="V27" s="12">
        <f>+I27-T27</f>
        <v>61513.39</v>
      </c>
    </row>
    <row r="28" spans="1:22" s="6" customFormat="1" ht="12" x14ac:dyDescent="0.2">
      <c r="A28" s="16">
        <f t="shared" si="0"/>
        <v>11</v>
      </c>
      <c r="B28" s="25" t="s">
        <v>460</v>
      </c>
      <c r="C28" s="14" t="s">
        <v>459</v>
      </c>
      <c r="D28" s="14" t="s">
        <v>458</v>
      </c>
      <c r="E28" s="14" t="s">
        <v>3</v>
      </c>
      <c r="F28" s="14" t="s">
        <v>2</v>
      </c>
      <c r="G28" s="13">
        <v>44938</v>
      </c>
      <c r="H28" s="13" t="s">
        <v>612</v>
      </c>
      <c r="I28" s="12">
        <v>65000</v>
      </c>
      <c r="J28" s="12">
        <v>4427.58</v>
      </c>
      <c r="K28" s="12">
        <v>0</v>
      </c>
      <c r="L28" s="12">
        <f>I28*2.87%</f>
        <v>1865.5</v>
      </c>
      <c r="M28" s="12">
        <f>I28*7.1%</f>
        <v>4615</v>
      </c>
      <c r="N28" s="12">
        <f>I28*1.15%</f>
        <v>747.5</v>
      </c>
      <c r="O28" s="12">
        <f>I28*3.04%</f>
        <v>1976</v>
      </c>
      <c r="P28" s="12">
        <f>I28*7.09%</f>
        <v>4608.5</v>
      </c>
      <c r="Q28" s="12"/>
      <c r="R28" s="12">
        <f>L28+M28+N28+O28+P28</f>
        <v>13812.5</v>
      </c>
      <c r="S28" s="12">
        <v>0</v>
      </c>
      <c r="T28" s="12">
        <f>+L28+O28+Q28+S28+J28+K28</f>
        <v>8269.08</v>
      </c>
      <c r="U28" s="12">
        <f>+P28+N28+M28</f>
        <v>9971</v>
      </c>
      <c r="V28" s="12">
        <f>+I28-T28</f>
        <v>56730.92</v>
      </c>
    </row>
    <row r="29" spans="1:22" s="6" customFormat="1" ht="12" customHeight="1" x14ac:dyDescent="0.2">
      <c r="A29" s="16">
        <f t="shared" si="0"/>
        <v>12</v>
      </c>
      <c r="B29" s="25" t="s">
        <v>460</v>
      </c>
      <c r="C29" s="14" t="s">
        <v>545</v>
      </c>
      <c r="D29" s="14" t="s">
        <v>458</v>
      </c>
      <c r="E29" s="14" t="s">
        <v>3</v>
      </c>
      <c r="F29" s="14" t="s">
        <v>6</v>
      </c>
      <c r="G29" s="13">
        <v>45293</v>
      </c>
      <c r="H29" s="13" t="s">
        <v>614</v>
      </c>
      <c r="I29" s="12">
        <v>65000</v>
      </c>
      <c r="J29" s="12">
        <v>4427.58</v>
      </c>
      <c r="K29" s="12"/>
      <c r="L29" s="12">
        <f>I29*2.87%</f>
        <v>1865.5</v>
      </c>
      <c r="M29" s="12">
        <f>I29*7.1%</f>
        <v>4615</v>
      </c>
      <c r="N29" s="12">
        <f>I29*1.15%</f>
        <v>747.5</v>
      </c>
      <c r="O29" s="12">
        <f>I29*3.04%</f>
        <v>1976</v>
      </c>
      <c r="P29" s="12">
        <f>I29*7.09%</f>
        <v>4608.5</v>
      </c>
      <c r="Q29" s="12"/>
      <c r="R29" s="12">
        <f>L29+M29+N29+O29+P29</f>
        <v>13812.5</v>
      </c>
      <c r="S29" s="12">
        <v>0</v>
      </c>
      <c r="T29" s="12">
        <f>+L29+O29+Q29+S29+J29+K29</f>
        <v>8269.08</v>
      </c>
      <c r="U29" s="12">
        <f>+P29+N29+M29</f>
        <v>9971</v>
      </c>
      <c r="V29" s="12">
        <f>+I29-T29</f>
        <v>56730.92</v>
      </c>
    </row>
    <row r="30" spans="1:22" s="6" customFormat="1" ht="12" customHeight="1" x14ac:dyDescent="0.2">
      <c r="A30" s="16">
        <f t="shared" si="0"/>
        <v>13</v>
      </c>
      <c r="B30" s="47" t="s">
        <v>460</v>
      </c>
      <c r="C30" s="14" t="s">
        <v>605</v>
      </c>
      <c r="D30" s="14" t="s">
        <v>458</v>
      </c>
      <c r="E30" s="14" t="s">
        <v>3</v>
      </c>
      <c r="F30" s="14" t="s">
        <v>6</v>
      </c>
      <c r="G30" s="13">
        <v>44938</v>
      </c>
      <c r="H30" s="13" t="s">
        <v>612</v>
      </c>
      <c r="I30" s="12">
        <v>65000</v>
      </c>
      <c r="J30" s="12">
        <v>4427.58</v>
      </c>
      <c r="K30" s="12">
        <v>0</v>
      </c>
      <c r="L30" s="12">
        <f>I30*2.87%</f>
        <v>1865.5</v>
      </c>
      <c r="M30" s="12">
        <f>I30*7.1%</f>
        <v>4615</v>
      </c>
      <c r="N30" s="12">
        <f>I30*1.15%</f>
        <v>747.5</v>
      </c>
      <c r="O30" s="12">
        <f>I30*3.04%</f>
        <v>1976</v>
      </c>
      <c r="P30" s="12">
        <f>I30*7.09%</f>
        <v>4608.5</v>
      </c>
      <c r="Q30" s="12"/>
      <c r="R30" s="12">
        <f>L30+M30+N30+O30+P30</f>
        <v>13812.5</v>
      </c>
      <c r="S30" s="12">
        <v>0</v>
      </c>
      <c r="T30" s="12">
        <f>+L30+O30+Q30+S30+J30+K30</f>
        <v>8269.08</v>
      </c>
      <c r="U30" s="12">
        <f>+P30+N30+M30</f>
        <v>9971</v>
      </c>
      <c r="V30" s="12">
        <f>+I30-T30</f>
        <v>56730.92</v>
      </c>
    </row>
    <row r="31" spans="1:22" s="6" customFormat="1" ht="12" customHeight="1" x14ac:dyDescent="0.2">
      <c r="A31" s="16">
        <f t="shared" si="0"/>
        <v>14</v>
      </c>
      <c r="B31" s="47" t="s">
        <v>460</v>
      </c>
      <c r="C31" s="14" t="s">
        <v>606</v>
      </c>
      <c r="D31" s="14" t="s">
        <v>458</v>
      </c>
      <c r="E31" s="14" t="s">
        <v>3</v>
      </c>
      <c r="F31" s="14" t="s">
        <v>6</v>
      </c>
      <c r="G31" s="13">
        <v>44938</v>
      </c>
      <c r="H31" s="13" t="s">
        <v>612</v>
      </c>
      <c r="I31" s="12">
        <v>65000</v>
      </c>
      <c r="J31" s="12">
        <v>4427.58</v>
      </c>
      <c r="K31" s="12">
        <v>0</v>
      </c>
      <c r="L31" s="12">
        <f>I31*2.87%</f>
        <v>1865.5</v>
      </c>
      <c r="M31" s="12">
        <f>I31*7.1%</f>
        <v>4615</v>
      </c>
      <c r="N31" s="12">
        <f>I31*1.15%</f>
        <v>747.5</v>
      </c>
      <c r="O31" s="12">
        <f>I31*3.04%</f>
        <v>1976</v>
      </c>
      <c r="P31" s="12">
        <f>I31*7.09%</f>
        <v>4608.5</v>
      </c>
      <c r="Q31" s="12"/>
      <c r="R31" s="12">
        <f>L31+M31+N31+O31+P31</f>
        <v>13812.5</v>
      </c>
      <c r="S31" s="12">
        <v>0</v>
      </c>
      <c r="T31" s="12">
        <f>+L31+O31+Q31+S31+J31+K31</f>
        <v>8269.08</v>
      </c>
      <c r="U31" s="12">
        <f>+P31+N31+M31</f>
        <v>9971</v>
      </c>
      <c r="V31" s="12">
        <f>+I31-T31</f>
        <v>56730.92</v>
      </c>
    </row>
    <row r="32" spans="1:22" s="6" customFormat="1" ht="12" x14ac:dyDescent="0.2">
      <c r="A32" s="16">
        <f t="shared" si="0"/>
        <v>15</v>
      </c>
      <c r="B32" s="25" t="s">
        <v>456</v>
      </c>
      <c r="C32" s="14" t="s">
        <v>457</v>
      </c>
      <c r="D32" s="14" t="s">
        <v>517</v>
      </c>
      <c r="E32" s="14" t="s">
        <v>3</v>
      </c>
      <c r="F32" s="14" t="s">
        <v>2</v>
      </c>
      <c r="G32" s="13">
        <v>44938</v>
      </c>
      <c r="H32" s="13" t="s">
        <v>612</v>
      </c>
      <c r="I32" s="12">
        <v>125000</v>
      </c>
      <c r="J32" s="12">
        <v>17985.990000000002</v>
      </c>
      <c r="K32" s="12">
        <v>0</v>
      </c>
      <c r="L32" s="12">
        <f>I32*2.87%</f>
        <v>3587.5</v>
      </c>
      <c r="M32" s="12">
        <f>I32*7.1%</f>
        <v>8875</v>
      </c>
      <c r="N32" s="12">
        <f>I32*1.15%</f>
        <v>1437.5</v>
      </c>
      <c r="O32" s="12">
        <f>I32*3.04%</f>
        <v>3800</v>
      </c>
      <c r="P32" s="12">
        <f>I32*7.09%</f>
        <v>8862.5</v>
      </c>
      <c r="Q32" s="12"/>
      <c r="R32" s="12">
        <f>L32+M32+N32+O32+P32</f>
        <v>26562.5</v>
      </c>
      <c r="S32" s="12">
        <v>0</v>
      </c>
      <c r="T32" s="12">
        <f>+L32+O32+Q32+S32+J32+K32</f>
        <v>25373.49</v>
      </c>
      <c r="U32" s="12">
        <f>+P32+N32+M32</f>
        <v>19175</v>
      </c>
      <c r="V32" s="12">
        <f>+I32-T32</f>
        <v>99626.51</v>
      </c>
    </row>
    <row r="33" spans="1:22" s="6" customFormat="1" ht="12" x14ac:dyDescent="0.2">
      <c r="A33" s="16">
        <f t="shared" si="0"/>
        <v>16</v>
      </c>
      <c r="B33" s="25" t="s">
        <v>456</v>
      </c>
      <c r="C33" s="14" t="s">
        <v>455</v>
      </c>
      <c r="D33" s="14" t="s">
        <v>454</v>
      </c>
      <c r="E33" s="14" t="s">
        <v>3</v>
      </c>
      <c r="F33" s="14" t="s">
        <v>6</v>
      </c>
      <c r="G33" s="13">
        <v>44938</v>
      </c>
      <c r="H33" s="13" t="s">
        <v>612</v>
      </c>
      <c r="I33" s="12">
        <v>65000</v>
      </c>
      <c r="J33" s="12">
        <v>4427.58</v>
      </c>
      <c r="K33" s="12">
        <v>0</v>
      </c>
      <c r="L33" s="12">
        <f>I33*2.87%</f>
        <v>1865.5</v>
      </c>
      <c r="M33" s="12">
        <f>I33*7.1%</f>
        <v>4615</v>
      </c>
      <c r="N33" s="12">
        <f>I33*1.15%</f>
        <v>747.5</v>
      </c>
      <c r="O33" s="12">
        <f>I33*3.04%</f>
        <v>1976</v>
      </c>
      <c r="P33" s="12">
        <f>I33*7.09%</f>
        <v>4608.5</v>
      </c>
      <c r="Q33" s="12"/>
      <c r="R33" s="12">
        <f>L33+M33+N33+O33+P33</f>
        <v>13812.5</v>
      </c>
      <c r="S33" s="12">
        <v>0</v>
      </c>
      <c r="T33" s="12">
        <f>+L33+O33+Q33+S33+J33+K33</f>
        <v>8269.08</v>
      </c>
      <c r="U33" s="12">
        <f>+P33+N33+M33</f>
        <v>9971</v>
      </c>
      <c r="V33" s="12">
        <f>+I33-T33</f>
        <v>56730.92</v>
      </c>
    </row>
    <row r="34" spans="1:22" s="6" customFormat="1" ht="12" x14ac:dyDescent="0.2">
      <c r="A34" s="16">
        <f t="shared" si="0"/>
        <v>17</v>
      </c>
      <c r="B34" s="25" t="s">
        <v>450</v>
      </c>
      <c r="C34" s="14" t="s">
        <v>453</v>
      </c>
      <c r="D34" s="14" t="s">
        <v>357</v>
      </c>
      <c r="E34" s="14" t="s">
        <v>3</v>
      </c>
      <c r="F34" s="14" t="s">
        <v>2</v>
      </c>
      <c r="G34" s="13">
        <v>44938</v>
      </c>
      <c r="H34" s="13" t="s">
        <v>612</v>
      </c>
      <c r="I34" s="12">
        <v>45000</v>
      </c>
      <c r="J34" s="12">
        <v>1148.33</v>
      </c>
      <c r="K34" s="12">
        <v>0</v>
      </c>
      <c r="L34" s="12">
        <f>I34*2.87%</f>
        <v>1291.5</v>
      </c>
      <c r="M34" s="12">
        <f>I34*7.1%</f>
        <v>3194.9999999999995</v>
      </c>
      <c r="N34" s="12">
        <f>I34*1.15%</f>
        <v>517.5</v>
      </c>
      <c r="O34" s="12">
        <f>I34*3.04%</f>
        <v>1368</v>
      </c>
      <c r="P34" s="12">
        <f>I34*7.09%</f>
        <v>3190.5</v>
      </c>
      <c r="Q34" s="12"/>
      <c r="R34" s="12">
        <f>L34+M34+N34+O34+P34</f>
        <v>9562.5</v>
      </c>
      <c r="S34" s="12">
        <v>0</v>
      </c>
      <c r="T34" s="12">
        <f>+L34+O34+Q34+S34+J34+K34</f>
        <v>3807.83</v>
      </c>
      <c r="U34" s="12">
        <f>+P34+N34+M34</f>
        <v>6903</v>
      </c>
      <c r="V34" s="12">
        <f>+I34-T34</f>
        <v>41192.17</v>
      </c>
    </row>
    <row r="35" spans="1:22" s="6" customFormat="1" ht="12" x14ac:dyDescent="0.2">
      <c r="A35" s="16">
        <f t="shared" si="0"/>
        <v>18</v>
      </c>
      <c r="B35" s="25" t="s">
        <v>450</v>
      </c>
      <c r="C35" s="14" t="s">
        <v>452</v>
      </c>
      <c r="D35" s="14" t="s">
        <v>80</v>
      </c>
      <c r="E35" s="14" t="s">
        <v>3</v>
      </c>
      <c r="F35" s="14" t="s">
        <v>6</v>
      </c>
      <c r="G35" s="13">
        <v>44938</v>
      </c>
      <c r="H35" s="13" t="s">
        <v>612</v>
      </c>
      <c r="I35" s="12">
        <v>45000</v>
      </c>
      <c r="J35" s="12">
        <v>1148.33</v>
      </c>
      <c r="K35" s="12">
        <v>0</v>
      </c>
      <c r="L35" s="12">
        <f>I35*2.87%</f>
        <v>1291.5</v>
      </c>
      <c r="M35" s="12">
        <f>I35*7.1%</f>
        <v>3194.9999999999995</v>
      </c>
      <c r="N35" s="12">
        <f>I35*1.15%</f>
        <v>517.5</v>
      </c>
      <c r="O35" s="12">
        <f>I35*3.04%</f>
        <v>1368</v>
      </c>
      <c r="P35" s="12">
        <f>I35*7.09%</f>
        <v>3190.5</v>
      </c>
      <c r="Q35" s="12"/>
      <c r="R35" s="12">
        <f>L35+M35+N35+O35+P35</f>
        <v>9562.5</v>
      </c>
      <c r="S35" s="12">
        <v>0</v>
      </c>
      <c r="T35" s="12">
        <f>+L35+O35+Q35+S35+J35+K35</f>
        <v>3807.83</v>
      </c>
      <c r="U35" s="12">
        <f>+P35+N35+M35</f>
        <v>6903</v>
      </c>
      <c r="V35" s="12">
        <f>+I35-T35</f>
        <v>41192.17</v>
      </c>
    </row>
    <row r="36" spans="1:22" s="6" customFormat="1" ht="12" x14ac:dyDescent="0.2">
      <c r="A36" s="16">
        <f t="shared" si="0"/>
        <v>19</v>
      </c>
      <c r="B36" s="25" t="s">
        <v>450</v>
      </c>
      <c r="C36" s="14" t="s">
        <v>451</v>
      </c>
      <c r="D36" s="14" t="s">
        <v>512</v>
      </c>
      <c r="E36" s="14" t="s">
        <v>3</v>
      </c>
      <c r="F36" s="14" t="s">
        <v>2</v>
      </c>
      <c r="G36" s="13">
        <v>44938</v>
      </c>
      <c r="H36" s="13" t="s">
        <v>612</v>
      </c>
      <c r="I36" s="12">
        <v>90000</v>
      </c>
      <c r="J36" s="12">
        <v>9753.1200000000008</v>
      </c>
      <c r="K36" s="12">
        <v>0</v>
      </c>
      <c r="L36" s="12">
        <f>I36*2.87%</f>
        <v>2583</v>
      </c>
      <c r="M36" s="12">
        <f>I36*7.1%</f>
        <v>6389.9999999999991</v>
      </c>
      <c r="N36" s="12">
        <f>I36*1.15%</f>
        <v>1035</v>
      </c>
      <c r="O36" s="12">
        <f>I36*3.04%</f>
        <v>2736</v>
      </c>
      <c r="P36" s="12">
        <f>I36*7.09%</f>
        <v>6381</v>
      </c>
      <c r="Q36" s="12"/>
      <c r="R36" s="12">
        <f>L36+M36+N36+O36+P36</f>
        <v>19125</v>
      </c>
      <c r="S36" s="12">
        <v>0</v>
      </c>
      <c r="T36" s="12">
        <f>+L36+O36+Q36+S36+J36+K36</f>
        <v>15072.12</v>
      </c>
      <c r="U36" s="12">
        <f>+P36+N36+M36</f>
        <v>13806</v>
      </c>
      <c r="V36" s="12">
        <f>+I36-T36</f>
        <v>74927.88</v>
      </c>
    </row>
    <row r="37" spans="1:22" s="6" customFormat="1" ht="12" x14ac:dyDescent="0.2">
      <c r="A37" s="16">
        <f t="shared" si="0"/>
        <v>20</v>
      </c>
      <c r="B37" s="25" t="s">
        <v>450</v>
      </c>
      <c r="C37" s="14" t="s">
        <v>449</v>
      </c>
      <c r="D37" s="14" t="s">
        <v>379</v>
      </c>
      <c r="E37" s="14" t="s">
        <v>3</v>
      </c>
      <c r="F37" s="14" t="s">
        <v>6</v>
      </c>
      <c r="G37" s="13">
        <v>44938</v>
      </c>
      <c r="H37" s="13" t="s">
        <v>612</v>
      </c>
      <c r="I37" s="12">
        <v>65000</v>
      </c>
      <c r="J37" s="12">
        <v>4427.58</v>
      </c>
      <c r="K37" s="12">
        <v>0</v>
      </c>
      <c r="L37" s="12">
        <f>I37*2.87%</f>
        <v>1865.5</v>
      </c>
      <c r="M37" s="12">
        <f>I37*7.1%</f>
        <v>4615</v>
      </c>
      <c r="N37" s="12">
        <f>I37*1.15%</f>
        <v>747.5</v>
      </c>
      <c r="O37" s="12">
        <f>I37*3.04%</f>
        <v>1976</v>
      </c>
      <c r="P37" s="12">
        <f>I37*7.09%</f>
        <v>4608.5</v>
      </c>
      <c r="Q37" s="12"/>
      <c r="R37" s="12">
        <f>L37+M37+N37+O37+P37</f>
        <v>13812.5</v>
      </c>
      <c r="S37" s="12">
        <v>0</v>
      </c>
      <c r="T37" s="12">
        <f>+L37+O37+Q37+S37+J37+K37</f>
        <v>8269.08</v>
      </c>
      <c r="U37" s="12">
        <f>+P37+N37+M37</f>
        <v>9971</v>
      </c>
      <c r="V37" s="12">
        <f>+I37-T37</f>
        <v>56730.92</v>
      </c>
    </row>
    <row r="38" spans="1:22" s="6" customFormat="1" ht="12" x14ac:dyDescent="0.2">
      <c r="A38" s="16">
        <f t="shared" si="0"/>
        <v>21</v>
      </c>
      <c r="B38" s="25" t="s">
        <v>444</v>
      </c>
      <c r="C38" s="14" t="s">
        <v>448</v>
      </c>
      <c r="D38" s="14" t="s">
        <v>445</v>
      </c>
      <c r="E38" s="14" t="s">
        <v>3</v>
      </c>
      <c r="F38" s="14" t="s">
        <v>2</v>
      </c>
      <c r="G38" s="13">
        <v>44938</v>
      </c>
      <c r="H38" s="13" t="s">
        <v>612</v>
      </c>
      <c r="I38" s="12">
        <v>65000</v>
      </c>
      <c r="J38" s="12">
        <v>4427.58</v>
      </c>
      <c r="K38" s="12">
        <v>0</v>
      </c>
      <c r="L38" s="12">
        <f>I38*2.87%</f>
        <v>1865.5</v>
      </c>
      <c r="M38" s="12">
        <f>I38*7.1%</f>
        <v>4615</v>
      </c>
      <c r="N38" s="12">
        <f>I38*1.15%</f>
        <v>747.5</v>
      </c>
      <c r="O38" s="12">
        <f>I38*3.04%</f>
        <v>1976</v>
      </c>
      <c r="P38" s="12">
        <f>I38*7.09%</f>
        <v>4608.5</v>
      </c>
      <c r="Q38" s="12"/>
      <c r="R38" s="12">
        <f>L38+M38+N38+O38+P38</f>
        <v>13812.5</v>
      </c>
      <c r="S38" s="12">
        <v>0</v>
      </c>
      <c r="T38" s="12">
        <f>+L38+O38+Q38+S38+J38+K38</f>
        <v>8269.08</v>
      </c>
      <c r="U38" s="12">
        <f>+P38+N38+M38</f>
        <v>9971</v>
      </c>
      <c r="V38" s="12">
        <f>+I38-T38</f>
        <v>56730.92</v>
      </c>
    </row>
    <row r="39" spans="1:22" s="6" customFormat="1" ht="12" customHeight="1" x14ac:dyDescent="0.2">
      <c r="A39" s="16">
        <f t="shared" si="0"/>
        <v>22</v>
      </c>
      <c r="B39" s="25" t="s">
        <v>444</v>
      </c>
      <c r="C39" s="14" t="s">
        <v>447</v>
      </c>
      <c r="D39" s="14" t="s">
        <v>445</v>
      </c>
      <c r="E39" s="14" t="s">
        <v>3</v>
      </c>
      <c r="F39" s="14" t="s">
        <v>2</v>
      </c>
      <c r="G39" s="13">
        <v>44938</v>
      </c>
      <c r="H39" s="13" t="s">
        <v>612</v>
      </c>
      <c r="I39" s="12">
        <v>65000</v>
      </c>
      <c r="J39" s="12">
        <v>4427.58</v>
      </c>
      <c r="K39" s="12">
        <v>0</v>
      </c>
      <c r="L39" s="12">
        <f>I39*2.87%</f>
        <v>1865.5</v>
      </c>
      <c r="M39" s="12">
        <f>I39*7.1%</f>
        <v>4615</v>
      </c>
      <c r="N39" s="12">
        <f>I39*1.15%</f>
        <v>747.5</v>
      </c>
      <c r="O39" s="12">
        <f>I39*3.04%</f>
        <v>1976</v>
      </c>
      <c r="P39" s="12">
        <f>I39*7.09%</f>
        <v>4608.5</v>
      </c>
      <c r="Q39" s="12"/>
      <c r="R39" s="12">
        <f>L39+M39+N39+O39+P39</f>
        <v>13812.5</v>
      </c>
      <c r="S39" s="12">
        <v>0</v>
      </c>
      <c r="T39" s="12">
        <f>+L39+O39+Q39+S39+J39+K39</f>
        <v>8269.08</v>
      </c>
      <c r="U39" s="12">
        <f>+P39+N39+M39</f>
        <v>9971</v>
      </c>
      <c r="V39" s="12">
        <f>+I39-T39</f>
        <v>56730.92</v>
      </c>
    </row>
    <row r="40" spans="1:22" s="6" customFormat="1" ht="12" customHeight="1" x14ac:dyDescent="0.2">
      <c r="A40" s="16">
        <f t="shared" si="0"/>
        <v>23</v>
      </c>
      <c r="B40" s="25" t="s">
        <v>444</v>
      </c>
      <c r="C40" s="14" t="s">
        <v>446</v>
      </c>
      <c r="D40" s="14" t="s">
        <v>445</v>
      </c>
      <c r="E40" s="14" t="s">
        <v>3</v>
      </c>
      <c r="F40" s="14" t="s">
        <v>2</v>
      </c>
      <c r="G40" s="13">
        <v>44938</v>
      </c>
      <c r="H40" s="13" t="s">
        <v>612</v>
      </c>
      <c r="I40" s="12">
        <v>65000</v>
      </c>
      <c r="J40" s="12">
        <v>4427.58</v>
      </c>
      <c r="K40" s="12">
        <v>0</v>
      </c>
      <c r="L40" s="12">
        <f>I40*2.87%</f>
        <v>1865.5</v>
      </c>
      <c r="M40" s="12">
        <f>I40*7.1%</f>
        <v>4615</v>
      </c>
      <c r="N40" s="12">
        <f>I40*1.15%</f>
        <v>747.5</v>
      </c>
      <c r="O40" s="12">
        <f>I40*3.04%</f>
        <v>1976</v>
      </c>
      <c r="P40" s="12">
        <f>I40*7.09%</f>
        <v>4608.5</v>
      </c>
      <c r="Q40" s="12"/>
      <c r="R40" s="12">
        <f>L40+M40+N40+O40+P40</f>
        <v>13812.5</v>
      </c>
      <c r="S40" s="12">
        <v>0</v>
      </c>
      <c r="T40" s="12">
        <f>+L40+O40+Q40+S40+J40+K40</f>
        <v>8269.08</v>
      </c>
      <c r="U40" s="12">
        <f>+P40+N40+M40</f>
        <v>9971</v>
      </c>
      <c r="V40" s="12">
        <f>+I40-T40</f>
        <v>56730.92</v>
      </c>
    </row>
    <row r="41" spans="1:22" s="6" customFormat="1" ht="12" customHeight="1" x14ac:dyDescent="0.2">
      <c r="A41" s="16">
        <f t="shared" si="0"/>
        <v>24</v>
      </c>
      <c r="B41" s="25" t="s">
        <v>444</v>
      </c>
      <c r="C41" s="14" t="s">
        <v>443</v>
      </c>
      <c r="D41" s="14" t="s">
        <v>379</v>
      </c>
      <c r="E41" s="14" t="s">
        <v>3</v>
      </c>
      <c r="F41" s="14" t="s">
        <v>2</v>
      </c>
      <c r="G41" s="13">
        <v>44938</v>
      </c>
      <c r="H41" s="13" t="s">
        <v>612</v>
      </c>
      <c r="I41" s="12">
        <v>65000</v>
      </c>
      <c r="J41" s="12">
        <v>4427.58</v>
      </c>
      <c r="K41" s="12">
        <v>0</v>
      </c>
      <c r="L41" s="12">
        <f>I41*2.87%</f>
        <v>1865.5</v>
      </c>
      <c r="M41" s="12">
        <f>I41*7.1%</f>
        <v>4615</v>
      </c>
      <c r="N41" s="12">
        <f>I41*1.15%</f>
        <v>747.5</v>
      </c>
      <c r="O41" s="12">
        <f>I41*3.04%</f>
        <v>1976</v>
      </c>
      <c r="P41" s="12">
        <f>I41*7.09%</f>
        <v>4608.5</v>
      </c>
      <c r="Q41" s="12"/>
      <c r="R41" s="12">
        <f>L41+M41+N41+O41+P41</f>
        <v>13812.5</v>
      </c>
      <c r="S41" s="12">
        <v>0</v>
      </c>
      <c r="T41" s="12">
        <f>+L41+O41+Q41+S41+J41+K41</f>
        <v>8269.08</v>
      </c>
      <c r="U41" s="12">
        <f>+P41+N41+M41</f>
        <v>9971</v>
      </c>
      <c r="V41" s="12">
        <f>+I41-T41</f>
        <v>56730.92</v>
      </c>
    </row>
    <row r="42" spans="1:22" s="6" customFormat="1" ht="12" x14ac:dyDescent="0.2">
      <c r="A42" s="16">
        <f t="shared" si="0"/>
        <v>25</v>
      </c>
      <c r="B42" s="25" t="s">
        <v>442</v>
      </c>
      <c r="C42" s="14" t="s">
        <v>598</v>
      </c>
      <c r="D42" s="14" t="s">
        <v>527</v>
      </c>
      <c r="E42" s="14" t="s">
        <v>3</v>
      </c>
      <c r="F42" s="14" t="s">
        <v>6</v>
      </c>
      <c r="G42" s="13">
        <v>44938</v>
      </c>
      <c r="H42" s="13" t="s">
        <v>612</v>
      </c>
      <c r="I42" s="12">
        <v>65000</v>
      </c>
      <c r="J42" s="12">
        <v>4427.58</v>
      </c>
      <c r="K42" s="12">
        <v>0</v>
      </c>
      <c r="L42" s="12">
        <f>I42*2.87%</f>
        <v>1865.5</v>
      </c>
      <c r="M42" s="12">
        <f>I42*7.1%</f>
        <v>4615</v>
      </c>
      <c r="N42" s="12">
        <f>I42*1.15%</f>
        <v>747.5</v>
      </c>
      <c r="O42" s="12">
        <f>I42*3.04%</f>
        <v>1976</v>
      </c>
      <c r="P42" s="12">
        <f>I42*7.09%</f>
        <v>4608.5</v>
      </c>
      <c r="Q42" s="12"/>
      <c r="R42" s="12">
        <f>L42+M42+N42+O42+P42</f>
        <v>13812.5</v>
      </c>
      <c r="S42" s="12">
        <v>0</v>
      </c>
      <c r="T42" s="12">
        <f>+L42+O42+Q42+S42+J42+K42</f>
        <v>8269.08</v>
      </c>
      <c r="U42" s="12">
        <f>+P42+N42+M42</f>
        <v>9971</v>
      </c>
      <c r="V42" s="12">
        <f>+I42-T42</f>
        <v>56730.92</v>
      </c>
    </row>
    <row r="43" spans="1:22" s="6" customFormat="1" ht="12" x14ac:dyDescent="0.2">
      <c r="A43" s="16">
        <f t="shared" si="0"/>
        <v>26</v>
      </c>
      <c r="B43" s="25" t="s">
        <v>442</v>
      </c>
      <c r="C43" s="14" t="s">
        <v>441</v>
      </c>
      <c r="D43" s="14" t="s">
        <v>440</v>
      </c>
      <c r="E43" s="14" t="s">
        <v>3</v>
      </c>
      <c r="F43" s="14" t="s">
        <v>6</v>
      </c>
      <c r="G43" s="13">
        <v>45200</v>
      </c>
      <c r="H43" s="13">
        <v>45351</v>
      </c>
      <c r="I43" s="12">
        <v>65000</v>
      </c>
      <c r="J43" s="12">
        <v>4427.58</v>
      </c>
      <c r="K43" s="12">
        <v>0</v>
      </c>
      <c r="L43" s="12">
        <f>I43*2.87%</f>
        <v>1865.5</v>
      </c>
      <c r="M43" s="12">
        <f>I43*7.1%</f>
        <v>4615</v>
      </c>
      <c r="N43" s="12">
        <f>I43*1.15%</f>
        <v>747.5</v>
      </c>
      <c r="O43" s="12">
        <f>I43*3.04%</f>
        <v>1976</v>
      </c>
      <c r="P43" s="12">
        <f>I43*7.09%</f>
        <v>4608.5</v>
      </c>
      <c r="Q43" s="12"/>
      <c r="R43" s="12">
        <f>L43+M43+N43+O43+P43</f>
        <v>13812.5</v>
      </c>
      <c r="S43" s="12">
        <v>0</v>
      </c>
      <c r="T43" s="12">
        <f>+L43+O43+Q43+S43+J43+K43</f>
        <v>8269.08</v>
      </c>
      <c r="U43" s="12">
        <f>+P43+N43+M43</f>
        <v>9971</v>
      </c>
      <c r="V43" s="12">
        <f>+I43-T43</f>
        <v>56730.92</v>
      </c>
    </row>
    <row r="44" spans="1:22" s="6" customFormat="1" ht="12" x14ac:dyDescent="0.2">
      <c r="A44" s="16">
        <f t="shared" si="0"/>
        <v>27</v>
      </c>
      <c r="B44" s="25" t="s">
        <v>439</v>
      </c>
      <c r="C44" s="14" t="s">
        <v>438</v>
      </c>
      <c r="D44" s="14" t="s">
        <v>532</v>
      </c>
      <c r="E44" s="14" t="s">
        <v>3</v>
      </c>
      <c r="F44" s="14" t="s">
        <v>6</v>
      </c>
      <c r="G44" s="13">
        <v>44938</v>
      </c>
      <c r="H44" s="13" t="s">
        <v>612</v>
      </c>
      <c r="I44" s="12">
        <v>115000</v>
      </c>
      <c r="J44" s="12">
        <v>15633.74</v>
      </c>
      <c r="K44" s="12">
        <v>0</v>
      </c>
      <c r="L44" s="12">
        <f>I44*2.87%</f>
        <v>3300.5</v>
      </c>
      <c r="M44" s="12">
        <f>I44*7.1%</f>
        <v>8164.9999999999991</v>
      </c>
      <c r="N44" s="12">
        <f>I44*1.15%</f>
        <v>1322.5</v>
      </c>
      <c r="O44" s="12">
        <f>I44*3.04%</f>
        <v>3496</v>
      </c>
      <c r="P44" s="12">
        <f>I44*7.09%</f>
        <v>8153.5000000000009</v>
      </c>
      <c r="Q44" s="12"/>
      <c r="R44" s="12">
        <f>L44+M44+N44+O44+P44</f>
        <v>24437.5</v>
      </c>
      <c r="S44" s="12">
        <v>4250.78</v>
      </c>
      <c r="T44" s="12">
        <f>+L44+O44+Q44+S44+J44+K44</f>
        <v>26681.019999999997</v>
      </c>
      <c r="U44" s="12">
        <f>+P44+N44+M44</f>
        <v>17641</v>
      </c>
      <c r="V44" s="12">
        <f>+I44-T44</f>
        <v>88318.98000000001</v>
      </c>
    </row>
    <row r="45" spans="1:22" s="6" customFormat="1" ht="12" x14ac:dyDescent="0.2">
      <c r="A45" s="16">
        <f t="shared" si="0"/>
        <v>28</v>
      </c>
      <c r="B45" s="25" t="s">
        <v>436</v>
      </c>
      <c r="C45" s="14" t="s">
        <v>437</v>
      </c>
      <c r="D45" s="14" t="s">
        <v>434</v>
      </c>
      <c r="E45" s="14" t="s">
        <v>3</v>
      </c>
      <c r="F45" s="14" t="s">
        <v>6</v>
      </c>
      <c r="G45" s="13">
        <v>44938</v>
      </c>
      <c r="H45" s="13" t="s">
        <v>612</v>
      </c>
      <c r="I45" s="12">
        <v>75000</v>
      </c>
      <c r="J45" s="12">
        <v>5966.28</v>
      </c>
      <c r="K45" s="12">
        <v>0</v>
      </c>
      <c r="L45" s="12">
        <f>I45*2.87%</f>
        <v>2152.5</v>
      </c>
      <c r="M45" s="12">
        <f>I45*7.1%</f>
        <v>5324.9999999999991</v>
      </c>
      <c r="N45" s="12">
        <f>I45*1.15%</f>
        <v>862.5</v>
      </c>
      <c r="O45" s="12">
        <f>I45*3.04%</f>
        <v>2280</v>
      </c>
      <c r="P45" s="12">
        <f>I45*7.09%</f>
        <v>5317.5</v>
      </c>
      <c r="Q45" s="12">
        <v>1715.46</v>
      </c>
      <c r="R45" s="12">
        <f>L45+M45+N45+O45+P45</f>
        <v>15937.5</v>
      </c>
      <c r="S45" s="12">
        <v>0</v>
      </c>
      <c r="T45" s="12">
        <f>+L45+O45+Q45+S45+J45+K45</f>
        <v>12114.24</v>
      </c>
      <c r="U45" s="12">
        <f>+P45+N45+M45</f>
        <v>11505</v>
      </c>
      <c r="V45" s="12">
        <f>+I45-T45</f>
        <v>62885.760000000002</v>
      </c>
    </row>
    <row r="46" spans="1:22" s="6" customFormat="1" ht="12" customHeight="1" x14ac:dyDescent="0.2">
      <c r="A46" s="16">
        <f t="shared" si="0"/>
        <v>29</v>
      </c>
      <c r="B46" s="47" t="s">
        <v>436</v>
      </c>
      <c r="C46" s="14" t="s">
        <v>435</v>
      </c>
      <c r="D46" s="14" t="s">
        <v>434</v>
      </c>
      <c r="E46" s="14" t="s">
        <v>3</v>
      </c>
      <c r="F46" s="14" t="s">
        <v>2</v>
      </c>
      <c r="G46" s="13">
        <v>44938</v>
      </c>
      <c r="H46" s="13" t="s">
        <v>612</v>
      </c>
      <c r="I46" s="12">
        <v>90000</v>
      </c>
      <c r="J46" s="12">
        <v>9753.1200000000008</v>
      </c>
      <c r="K46" s="12">
        <v>0</v>
      </c>
      <c r="L46" s="12">
        <f>I46*2.87%</f>
        <v>2583</v>
      </c>
      <c r="M46" s="12">
        <f>I46*7.1%</f>
        <v>6389.9999999999991</v>
      </c>
      <c r="N46" s="12">
        <f>I46*1.15%</f>
        <v>1035</v>
      </c>
      <c r="O46" s="12">
        <f>I46*3.04%</f>
        <v>2736</v>
      </c>
      <c r="P46" s="12">
        <f>I46*7.09%</f>
        <v>6381</v>
      </c>
      <c r="Q46" s="12"/>
      <c r="R46" s="12">
        <f>L46+M46+N46+O46+P46</f>
        <v>19125</v>
      </c>
      <c r="S46" s="12">
        <v>0</v>
      </c>
      <c r="T46" s="12">
        <f>+L46+O46+Q46+S46+J46+K46</f>
        <v>15072.12</v>
      </c>
      <c r="U46" s="12">
        <f>+P46+N46+M46</f>
        <v>13806</v>
      </c>
      <c r="V46" s="12">
        <f>+I46-T46</f>
        <v>74927.88</v>
      </c>
    </row>
    <row r="47" spans="1:22" s="6" customFormat="1" ht="12" x14ac:dyDescent="0.2">
      <c r="A47" s="16">
        <f t="shared" si="0"/>
        <v>30</v>
      </c>
      <c r="B47" s="25" t="s">
        <v>611</v>
      </c>
      <c r="C47" s="14" t="s">
        <v>607</v>
      </c>
      <c r="D47" s="14" t="s">
        <v>434</v>
      </c>
      <c r="E47" s="14" t="s">
        <v>3</v>
      </c>
      <c r="F47" s="14" t="s">
        <v>2</v>
      </c>
      <c r="G47" s="13">
        <v>44938</v>
      </c>
      <c r="H47" s="13" t="s">
        <v>612</v>
      </c>
      <c r="I47" s="12">
        <v>75000</v>
      </c>
      <c r="J47" s="12">
        <v>6309.38</v>
      </c>
      <c r="K47" s="12">
        <v>0</v>
      </c>
      <c r="L47" s="12">
        <f>I47*2.87%</f>
        <v>2152.5</v>
      </c>
      <c r="M47" s="12">
        <f>I47*7.1%</f>
        <v>5324.9999999999991</v>
      </c>
      <c r="N47" s="12">
        <f>I47*1.15%</f>
        <v>862.5</v>
      </c>
      <c r="O47" s="12">
        <f>I47*3.04%</f>
        <v>2280</v>
      </c>
      <c r="P47" s="12">
        <f>I47*7.09%</f>
        <v>5317.5</v>
      </c>
      <c r="Q47" s="12"/>
      <c r="R47" s="12">
        <f>L47+M47+N47+O47+P47</f>
        <v>15937.5</v>
      </c>
      <c r="S47" s="12">
        <v>0</v>
      </c>
      <c r="T47" s="12">
        <f>+L47+O47+Q47+S47+J47+K47</f>
        <v>10741.880000000001</v>
      </c>
      <c r="U47" s="12">
        <f>+P47+N47+M47</f>
        <v>11505</v>
      </c>
      <c r="V47" s="12">
        <f>+I47-T47</f>
        <v>64258.119999999995</v>
      </c>
    </row>
    <row r="48" spans="1:22" s="6" customFormat="1" ht="12" x14ac:dyDescent="0.2">
      <c r="A48" s="16">
        <f t="shared" si="0"/>
        <v>31</v>
      </c>
      <c r="B48" s="25" t="s">
        <v>433</v>
      </c>
      <c r="C48" s="14" t="s">
        <v>432</v>
      </c>
      <c r="D48" s="14" t="s">
        <v>533</v>
      </c>
      <c r="E48" s="14" t="s">
        <v>3</v>
      </c>
      <c r="F48" s="14" t="s">
        <v>6</v>
      </c>
      <c r="G48" s="13">
        <v>44938</v>
      </c>
      <c r="H48" s="13" t="s">
        <v>612</v>
      </c>
      <c r="I48" s="12">
        <v>65000</v>
      </c>
      <c r="J48" s="12">
        <v>4084.48</v>
      </c>
      <c r="K48" s="12">
        <v>0</v>
      </c>
      <c r="L48" s="12">
        <f>I48*2.87%</f>
        <v>1865.5</v>
      </c>
      <c r="M48" s="12">
        <f>I48*7.1%</f>
        <v>4615</v>
      </c>
      <c r="N48" s="12">
        <f>I48*1.15%</f>
        <v>747.5</v>
      </c>
      <c r="O48" s="12">
        <f>I48*3.04%</f>
        <v>1976</v>
      </c>
      <c r="P48" s="12">
        <f>I48*7.09%</f>
        <v>4608.5</v>
      </c>
      <c r="Q48" s="12">
        <v>1715.46</v>
      </c>
      <c r="R48" s="12">
        <f>L48+M48+N48+O48+P48</f>
        <v>13812.5</v>
      </c>
      <c r="S48" s="12">
        <v>0</v>
      </c>
      <c r="T48" s="12">
        <f>+L48+O48+Q48+S48+J48+K48</f>
        <v>9641.44</v>
      </c>
      <c r="U48" s="12">
        <f>+P48+N48+M48</f>
        <v>9971</v>
      </c>
      <c r="V48" s="12">
        <f>+I48-T48</f>
        <v>55358.559999999998</v>
      </c>
    </row>
    <row r="49" spans="1:22" s="6" customFormat="1" ht="12" x14ac:dyDescent="0.2">
      <c r="A49" s="16">
        <f t="shared" si="0"/>
        <v>32</v>
      </c>
      <c r="B49" s="25" t="s">
        <v>433</v>
      </c>
      <c r="C49" s="14" t="s">
        <v>534</v>
      </c>
      <c r="D49" s="14" t="s">
        <v>77</v>
      </c>
      <c r="E49" s="14" t="s">
        <v>3</v>
      </c>
      <c r="F49" s="14" t="s">
        <v>6</v>
      </c>
      <c r="G49" s="13">
        <v>44938</v>
      </c>
      <c r="H49" s="13" t="s">
        <v>612</v>
      </c>
      <c r="I49" s="12">
        <v>45000</v>
      </c>
      <c r="J49" s="12">
        <v>1148.33</v>
      </c>
      <c r="K49" s="12">
        <v>0</v>
      </c>
      <c r="L49" s="12">
        <f>I49*2.87%</f>
        <v>1291.5</v>
      </c>
      <c r="M49" s="12">
        <f>I49*7.1%</f>
        <v>3194.9999999999995</v>
      </c>
      <c r="N49" s="12">
        <f>I49*1.15%</f>
        <v>517.5</v>
      </c>
      <c r="O49" s="12">
        <f>I49*3.04%</f>
        <v>1368</v>
      </c>
      <c r="P49" s="12">
        <f>I49*7.09%</f>
        <v>3190.5</v>
      </c>
      <c r="Q49" s="12"/>
      <c r="R49" s="12">
        <f>L49+M49+N49+O49+P49</f>
        <v>9562.5</v>
      </c>
      <c r="S49" s="12">
        <v>0</v>
      </c>
      <c r="T49" s="12">
        <f>+L49+O49+Q49+S49+J49+K49</f>
        <v>3807.83</v>
      </c>
      <c r="U49" s="12">
        <f>+P49+N49+M49</f>
        <v>6903</v>
      </c>
      <c r="V49" s="12">
        <f>+I49-T49</f>
        <v>41192.17</v>
      </c>
    </row>
    <row r="50" spans="1:22" s="6" customFormat="1" ht="12" x14ac:dyDescent="0.2">
      <c r="A50" s="16">
        <f t="shared" si="0"/>
        <v>33</v>
      </c>
      <c r="B50" s="25" t="s">
        <v>370</v>
      </c>
      <c r="C50" s="14" t="s">
        <v>431</v>
      </c>
      <c r="D50" s="14" t="s">
        <v>503</v>
      </c>
      <c r="E50" s="14" t="s">
        <v>3</v>
      </c>
      <c r="F50" s="14" t="s">
        <v>6</v>
      </c>
      <c r="G50" s="13">
        <v>44938</v>
      </c>
      <c r="H50" s="13" t="s">
        <v>612</v>
      </c>
      <c r="I50" s="12">
        <v>93500</v>
      </c>
      <c r="J50" s="12">
        <v>10576.41</v>
      </c>
      <c r="K50" s="12">
        <v>0</v>
      </c>
      <c r="L50" s="12">
        <f>I50*2.87%</f>
        <v>2683.45</v>
      </c>
      <c r="M50" s="12">
        <f>I50*7.1%</f>
        <v>6638.4999999999991</v>
      </c>
      <c r="N50" s="12">
        <f>I50*1.15%</f>
        <v>1075.25</v>
      </c>
      <c r="O50" s="12">
        <f>I50*3.04%</f>
        <v>2842.4</v>
      </c>
      <c r="P50" s="12">
        <f>I50*7.09%</f>
        <v>6629.1500000000005</v>
      </c>
      <c r="Q50" s="12"/>
      <c r="R50" s="12">
        <f>L50+M50+N50+O50+P50</f>
        <v>19868.75</v>
      </c>
      <c r="S50" s="12">
        <v>0</v>
      </c>
      <c r="T50" s="12">
        <f>+L50+O50+Q50+S50+J50+K50</f>
        <v>16102.26</v>
      </c>
      <c r="U50" s="12">
        <f>+P50+N50+M50</f>
        <v>14342.9</v>
      </c>
      <c r="V50" s="12">
        <f>+I50-T50</f>
        <v>77397.740000000005</v>
      </c>
    </row>
    <row r="51" spans="1:22" s="6" customFormat="1" ht="12" x14ac:dyDescent="0.2">
      <c r="A51" s="16">
        <f t="shared" si="0"/>
        <v>34</v>
      </c>
      <c r="B51" s="25" t="s">
        <v>370</v>
      </c>
      <c r="C51" s="14" t="s">
        <v>430</v>
      </c>
      <c r="D51" s="14" t="s">
        <v>543</v>
      </c>
      <c r="E51" s="14" t="s">
        <v>3</v>
      </c>
      <c r="F51" s="14" t="s">
        <v>6</v>
      </c>
      <c r="G51" s="13">
        <v>45231</v>
      </c>
      <c r="H51" s="13">
        <v>45412</v>
      </c>
      <c r="I51" s="12">
        <v>45000</v>
      </c>
      <c r="J51" s="12">
        <v>1148.33</v>
      </c>
      <c r="K51" s="12">
        <v>0</v>
      </c>
      <c r="L51" s="12">
        <f>I51*2.87%</f>
        <v>1291.5</v>
      </c>
      <c r="M51" s="12">
        <f>I51*7.1%</f>
        <v>3194.9999999999995</v>
      </c>
      <c r="N51" s="12">
        <f>I51*1.15%</f>
        <v>517.5</v>
      </c>
      <c r="O51" s="12">
        <f>I51*3.04%</f>
        <v>1368</v>
      </c>
      <c r="P51" s="12">
        <f>I51*7.09%</f>
        <v>3190.5</v>
      </c>
      <c r="Q51" s="12"/>
      <c r="R51" s="12">
        <f>L51+M51+N51+O51+P51</f>
        <v>9562.5</v>
      </c>
      <c r="S51" s="12">
        <v>0</v>
      </c>
      <c r="T51" s="12">
        <f>+L51+O51+Q51+S51+J51+K51</f>
        <v>3807.83</v>
      </c>
      <c r="U51" s="12">
        <f>+P51+N51+M51</f>
        <v>6903</v>
      </c>
      <c r="V51" s="12">
        <f>+I51-T51</f>
        <v>41192.17</v>
      </c>
    </row>
    <row r="52" spans="1:22" s="6" customFormat="1" ht="12" customHeight="1" x14ac:dyDescent="0.2">
      <c r="A52" s="16">
        <f t="shared" si="0"/>
        <v>35</v>
      </c>
      <c r="B52" s="25" t="s">
        <v>427</v>
      </c>
      <c r="C52" s="14" t="s">
        <v>429</v>
      </c>
      <c r="D52" s="14" t="s">
        <v>507</v>
      </c>
      <c r="E52" s="14" t="s">
        <v>3</v>
      </c>
      <c r="F52" s="14" t="s">
        <v>6</v>
      </c>
      <c r="G52" s="13">
        <v>45293</v>
      </c>
      <c r="H52" s="13" t="s">
        <v>614</v>
      </c>
      <c r="I52" s="12">
        <v>155000</v>
      </c>
      <c r="J52" s="12">
        <v>25042.74</v>
      </c>
      <c r="K52" s="12">
        <v>0</v>
      </c>
      <c r="L52" s="12">
        <f>I52*2.87%</f>
        <v>4448.5</v>
      </c>
      <c r="M52" s="12">
        <f>I52*7.1%</f>
        <v>11004.999999999998</v>
      </c>
      <c r="N52" s="12">
        <f>I52*1.15%</f>
        <v>1782.5</v>
      </c>
      <c r="O52" s="12">
        <f>I52*3.04%</f>
        <v>4712</v>
      </c>
      <c r="P52" s="12">
        <f>I52*7.09%</f>
        <v>10989.5</v>
      </c>
      <c r="Q52" s="12"/>
      <c r="R52" s="12">
        <f>L52+M52+N52+O52+P52</f>
        <v>32937.5</v>
      </c>
      <c r="S52" s="12">
        <v>3052.8</v>
      </c>
      <c r="T52" s="12">
        <f>+L52+O52+Q52+S52+J52+K52</f>
        <v>37256.04</v>
      </c>
      <c r="U52" s="12">
        <f>+P52+N52+M52</f>
        <v>23777</v>
      </c>
      <c r="V52" s="12">
        <f>+I52-T52</f>
        <v>117743.95999999999</v>
      </c>
    </row>
    <row r="53" spans="1:22" s="6" customFormat="1" ht="12" x14ac:dyDescent="0.2">
      <c r="A53" s="16">
        <f t="shared" si="0"/>
        <v>36</v>
      </c>
      <c r="B53" s="25" t="s">
        <v>427</v>
      </c>
      <c r="C53" s="14" t="s">
        <v>428</v>
      </c>
      <c r="D53" s="14" t="s">
        <v>539</v>
      </c>
      <c r="E53" s="14" t="s">
        <v>3</v>
      </c>
      <c r="F53" s="14" t="s">
        <v>2</v>
      </c>
      <c r="G53" s="13">
        <v>44938</v>
      </c>
      <c r="H53" s="13" t="s">
        <v>612</v>
      </c>
      <c r="I53" s="12">
        <v>65000</v>
      </c>
      <c r="J53" s="12">
        <v>4427.58</v>
      </c>
      <c r="K53" s="12">
        <v>0</v>
      </c>
      <c r="L53" s="12">
        <f>I53*2.87%</f>
        <v>1865.5</v>
      </c>
      <c r="M53" s="12">
        <f>I53*7.1%</f>
        <v>4615</v>
      </c>
      <c r="N53" s="12">
        <f>I53*1.15%</f>
        <v>747.5</v>
      </c>
      <c r="O53" s="12">
        <f>I53*3.04%</f>
        <v>1976</v>
      </c>
      <c r="P53" s="12">
        <f>I53*7.09%</f>
        <v>4608.5</v>
      </c>
      <c r="Q53" s="12"/>
      <c r="R53" s="12">
        <f>L53+M53+N53+O53+P53</f>
        <v>13812.5</v>
      </c>
      <c r="S53" s="12">
        <v>0</v>
      </c>
      <c r="T53" s="12">
        <f>+L53+O53+Q53+S53+J53+K53</f>
        <v>8269.08</v>
      </c>
      <c r="U53" s="12">
        <f>+P53+N53+M53</f>
        <v>9971</v>
      </c>
      <c r="V53" s="12">
        <f>+I53-T53</f>
        <v>56730.92</v>
      </c>
    </row>
    <row r="54" spans="1:22" s="6" customFormat="1" ht="12" customHeight="1" x14ac:dyDescent="0.2">
      <c r="A54" s="16">
        <f t="shared" si="0"/>
        <v>37</v>
      </c>
      <c r="B54" s="25" t="s">
        <v>427</v>
      </c>
      <c r="C54" s="14" t="s">
        <v>426</v>
      </c>
      <c r="D54" s="14" t="s">
        <v>425</v>
      </c>
      <c r="E54" s="14" t="s">
        <v>3</v>
      </c>
      <c r="F54" s="14" t="s">
        <v>2</v>
      </c>
      <c r="G54" s="13">
        <v>44938</v>
      </c>
      <c r="H54" s="13" t="s">
        <v>612</v>
      </c>
      <c r="I54" s="12">
        <v>45000</v>
      </c>
      <c r="J54" s="12">
        <v>1148.33</v>
      </c>
      <c r="K54" s="12"/>
      <c r="L54" s="12">
        <f>I54*2.87%</f>
        <v>1291.5</v>
      </c>
      <c r="M54" s="12">
        <f>I54*7.1%</f>
        <v>3194.9999999999995</v>
      </c>
      <c r="N54" s="12">
        <f>I54*1.15%</f>
        <v>517.5</v>
      </c>
      <c r="O54" s="12">
        <f>I54*3.04%</f>
        <v>1368</v>
      </c>
      <c r="P54" s="12">
        <f>I54*7.09%</f>
        <v>3190.5</v>
      </c>
      <c r="Q54" s="12"/>
      <c r="R54" s="12">
        <f>L54+M54+N54+O54+P54</f>
        <v>9562.5</v>
      </c>
      <c r="S54" s="12">
        <v>2750</v>
      </c>
      <c r="T54" s="12">
        <f>+L54+O54+Q54+S54+J54+K54</f>
        <v>6557.83</v>
      </c>
      <c r="U54" s="12">
        <f>+P54+N54+M54</f>
        <v>6903</v>
      </c>
      <c r="V54" s="12">
        <f>+I54-T54</f>
        <v>38442.17</v>
      </c>
    </row>
    <row r="55" spans="1:22" s="6" customFormat="1" ht="12" x14ac:dyDescent="0.2">
      <c r="A55" s="16">
        <f t="shared" si="0"/>
        <v>38</v>
      </c>
      <c r="B55" s="25" t="s">
        <v>424</v>
      </c>
      <c r="C55" s="14" t="s">
        <v>423</v>
      </c>
      <c r="D55" s="14" t="s">
        <v>542</v>
      </c>
      <c r="E55" s="14" t="s">
        <v>3</v>
      </c>
      <c r="F55" s="14" t="s">
        <v>6</v>
      </c>
      <c r="G55" s="13">
        <v>44938</v>
      </c>
      <c r="H55" s="13" t="s">
        <v>612</v>
      </c>
      <c r="I55" s="12">
        <v>45000</v>
      </c>
      <c r="J55" s="12">
        <v>1148.33</v>
      </c>
      <c r="K55" s="12">
        <v>0</v>
      </c>
      <c r="L55" s="12">
        <f>I55*2.87%</f>
        <v>1291.5</v>
      </c>
      <c r="M55" s="12">
        <f>I55*7.1%</f>
        <v>3194.9999999999995</v>
      </c>
      <c r="N55" s="12">
        <f>I55*1.15%</f>
        <v>517.5</v>
      </c>
      <c r="O55" s="12">
        <f>I55*3.04%</f>
        <v>1368</v>
      </c>
      <c r="P55" s="12">
        <f>I55*7.09%</f>
        <v>3190.5</v>
      </c>
      <c r="Q55" s="12"/>
      <c r="R55" s="12">
        <f>L55+M55+N55+O55+P55</f>
        <v>9562.5</v>
      </c>
      <c r="S55" s="12">
        <v>0</v>
      </c>
      <c r="T55" s="12">
        <f>+L55+O55+Q55+S55+J55+K55</f>
        <v>3807.83</v>
      </c>
      <c r="U55" s="12">
        <f>+P55+N55+M55</f>
        <v>6903</v>
      </c>
      <c r="V55" s="12">
        <f>+I55-T55</f>
        <v>41192.17</v>
      </c>
    </row>
    <row r="56" spans="1:22" s="6" customFormat="1" ht="12" x14ac:dyDescent="0.2">
      <c r="A56" s="16">
        <f t="shared" si="0"/>
        <v>39</v>
      </c>
      <c r="B56" s="25" t="s">
        <v>424</v>
      </c>
      <c r="C56" s="14" t="s">
        <v>608</v>
      </c>
      <c r="D56" s="14" t="s">
        <v>585</v>
      </c>
      <c r="E56" s="14" t="s">
        <v>3</v>
      </c>
      <c r="F56" s="14" t="s">
        <v>6</v>
      </c>
      <c r="G56" s="13">
        <v>44938</v>
      </c>
      <c r="H56" s="13" t="s">
        <v>612</v>
      </c>
      <c r="I56" s="12">
        <v>75000</v>
      </c>
      <c r="J56" s="12">
        <v>6309.38</v>
      </c>
      <c r="K56" s="12">
        <v>0</v>
      </c>
      <c r="L56" s="12">
        <f>I56*2.87%</f>
        <v>2152.5</v>
      </c>
      <c r="M56" s="12">
        <f>I56*7.1%</f>
        <v>5324.9999999999991</v>
      </c>
      <c r="N56" s="12">
        <f>I56*1.15%</f>
        <v>862.5</v>
      </c>
      <c r="O56" s="12">
        <f>I56*3.04%</f>
        <v>2280</v>
      </c>
      <c r="P56" s="12">
        <f>I56*7.09%</f>
        <v>5317.5</v>
      </c>
      <c r="Q56" s="12"/>
      <c r="R56" s="12">
        <f>L56+M56+N56+O56+P56</f>
        <v>15937.5</v>
      </c>
      <c r="S56" s="12">
        <v>7546</v>
      </c>
      <c r="T56" s="12">
        <f>+L56+O56+Q56+S56+J56+K56</f>
        <v>18287.88</v>
      </c>
      <c r="U56" s="12">
        <f>+P56+N56+M56</f>
        <v>11505</v>
      </c>
      <c r="V56" s="12">
        <f>+I56-T56</f>
        <v>56712.119999999995</v>
      </c>
    </row>
    <row r="57" spans="1:22" s="6" customFormat="1" ht="12" x14ac:dyDescent="0.2">
      <c r="A57" s="16">
        <f t="shared" si="0"/>
        <v>40</v>
      </c>
      <c r="B57" s="25" t="s">
        <v>422</v>
      </c>
      <c r="C57" s="14" t="s">
        <v>421</v>
      </c>
      <c r="D57" s="14" t="s">
        <v>516</v>
      </c>
      <c r="E57" s="14" t="s">
        <v>3</v>
      </c>
      <c r="F57" s="14" t="s">
        <v>6</v>
      </c>
      <c r="G57" s="13">
        <v>45170</v>
      </c>
      <c r="H57" s="13">
        <v>45351</v>
      </c>
      <c r="I57" s="12">
        <v>155000</v>
      </c>
      <c r="J57" s="12">
        <v>25042.74</v>
      </c>
      <c r="K57" s="12">
        <v>0</v>
      </c>
      <c r="L57" s="12">
        <f>I57*2.87%</f>
        <v>4448.5</v>
      </c>
      <c r="M57" s="12">
        <f>I57*7.1%</f>
        <v>11004.999999999998</v>
      </c>
      <c r="N57" s="12">
        <f>I57*1.15%</f>
        <v>1782.5</v>
      </c>
      <c r="O57" s="12">
        <f>I57*3.04%</f>
        <v>4712</v>
      </c>
      <c r="P57" s="12">
        <f>I57*7.09%</f>
        <v>10989.5</v>
      </c>
      <c r="Q57" s="12">
        <v>1401.4</v>
      </c>
      <c r="R57" s="12">
        <f>L57+M57+N57+O57+P57</f>
        <v>32937.5</v>
      </c>
      <c r="S57" s="12">
        <v>0</v>
      </c>
      <c r="T57" s="12">
        <f>+L57+O57+Q57+S57+J57+K57</f>
        <v>35604.639999999999</v>
      </c>
      <c r="U57" s="12">
        <f>+P57+N57+M57</f>
        <v>23777</v>
      </c>
      <c r="V57" s="12">
        <f>+I57-T57</f>
        <v>119395.36</v>
      </c>
    </row>
    <row r="58" spans="1:22" s="6" customFormat="1" ht="15" x14ac:dyDescent="0.25">
      <c r="A58" s="16">
        <f t="shared" si="0"/>
        <v>41</v>
      </c>
      <c r="B58" s="25" t="s">
        <v>419</v>
      </c>
      <c r="C58" s="14" t="s">
        <v>609</v>
      </c>
      <c r="D58" s="48" t="s">
        <v>538</v>
      </c>
      <c r="E58" s="14" t="s">
        <v>3</v>
      </c>
      <c r="F58" s="14" t="s">
        <v>6</v>
      </c>
      <c r="G58" s="13">
        <v>45170</v>
      </c>
      <c r="H58" s="13">
        <v>45351</v>
      </c>
      <c r="I58" s="12">
        <v>75000</v>
      </c>
      <c r="J58" s="12">
        <v>5966.28</v>
      </c>
      <c r="K58" s="12">
        <v>0</v>
      </c>
      <c r="L58" s="12">
        <f>I58*2.87%</f>
        <v>2152.5</v>
      </c>
      <c r="M58" s="12">
        <f>I58*7.1%</f>
        <v>5324.9999999999991</v>
      </c>
      <c r="N58" s="12">
        <f>I58*1.15%</f>
        <v>862.5</v>
      </c>
      <c r="O58" s="12">
        <f>I58*3.04%</f>
        <v>2280</v>
      </c>
      <c r="P58" s="12">
        <f>I58*7.09%</f>
        <v>5317.5</v>
      </c>
      <c r="Q58" s="12">
        <v>1715.46</v>
      </c>
      <c r="R58" s="12">
        <f>L58+M58+N58+O58+P58</f>
        <v>15937.5</v>
      </c>
      <c r="S58" s="12">
        <v>0</v>
      </c>
      <c r="T58" s="12">
        <f>+L58+O58+Q58+S58+J58+K58</f>
        <v>12114.24</v>
      </c>
      <c r="U58" s="12">
        <f>+P58+N58+M58</f>
        <v>11505</v>
      </c>
      <c r="V58" s="12">
        <f>+I58-T58</f>
        <v>62885.760000000002</v>
      </c>
    </row>
    <row r="59" spans="1:22" s="6" customFormat="1" ht="12" x14ac:dyDescent="0.2">
      <c r="A59" s="16">
        <f t="shared" si="0"/>
        <v>42</v>
      </c>
      <c r="B59" s="25" t="s">
        <v>419</v>
      </c>
      <c r="C59" s="14" t="s">
        <v>420</v>
      </c>
      <c r="D59" s="14" t="s">
        <v>540</v>
      </c>
      <c r="E59" s="14" t="s">
        <v>3</v>
      </c>
      <c r="F59" s="14" t="s">
        <v>2</v>
      </c>
      <c r="G59" s="13">
        <v>45170</v>
      </c>
      <c r="H59" s="13">
        <v>45351</v>
      </c>
      <c r="I59" s="12">
        <v>70000</v>
      </c>
      <c r="J59" s="12">
        <v>5368.48</v>
      </c>
      <c r="K59" s="12">
        <v>0</v>
      </c>
      <c r="L59" s="12">
        <f>I59*2.87%</f>
        <v>2009</v>
      </c>
      <c r="M59" s="12">
        <f>I59*7.1%</f>
        <v>4970</v>
      </c>
      <c r="N59" s="12">
        <f>I59*1.15%</f>
        <v>805</v>
      </c>
      <c r="O59" s="12">
        <f>I59*3.04%</f>
        <v>2128</v>
      </c>
      <c r="P59" s="12">
        <f>I59*7.09%</f>
        <v>4963</v>
      </c>
      <c r="Q59" s="12"/>
      <c r="R59" s="12">
        <f>L59+M59+N59+O59+P59</f>
        <v>14875</v>
      </c>
      <c r="S59" s="12">
        <v>0</v>
      </c>
      <c r="T59" s="12">
        <f>+L59+O59+Q59+S59+J59+K59</f>
        <v>9505.48</v>
      </c>
      <c r="U59" s="12">
        <f>+P59+N59+M59</f>
        <v>10738</v>
      </c>
      <c r="V59" s="12">
        <f>+I59-T59</f>
        <v>60494.520000000004</v>
      </c>
    </row>
    <row r="60" spans="1:22" s="6" customFormat="1" ht="12" x14ac:dyDescent="0.2">
      <c r="A60" s="16">
        <f t="shared" si="0"/>
        <v>43</v>
      </c>
      <c r="B60" s="25" t="s">
        <v>419</v>
      </c>
      <c r="C60" s="14" t="s">
        <v>418</v>
      </c>
      <c r="D60" s="14" t="s">
        <v>537</v>
      </c>
      <c r="E60" s="14" t="s">
        <v>3</v>
      </c>
      <c r="F60" s="14" t="s">
        <v>2</v>
      </c>
      <c r="G60" s="13">
        <v>44938</v>
      </c>
      <c r="H60" s="13" t="s">
        <v>612</v>
      </c>
      <c r="I60" s="12">
        <v>70000</v>
      </c>
      <c r="J60" s="12">
        <v>5368.48</v>
      </c>
      <c r="K60" s="12">
        <v>0</v>
      </c>
      <c r="L60" s="12">
        <f>I60*2.87%</f>
        <v>2009</v>
      </c>
      <c r="M60" s="12">
        <f>I60*7.1%</f>
        <v>4970</v>
      </c>
      <c r="N60" s="12">
        <f>I60*1.15%</f>
        <v>805</v>
      </c>
      <c r="O60" s="12">
        <f>I60*3.04%</f>
        <v>2128</v>
      </c>
      <c r="P60" s="12">
        <f>I60*7.09%</f>
        <v>4963</v>
      </c>
      <c r="Q60" s="12"/>
      <c r="R60" s="12">
        <f>L60+M60+N60+O60+P60</f>
        <v>14875</v>
      </c>
      <c r="S60" s="12">
        <v>0</v>
      </c>
      <c r="T60" s="12">
        <f>+L60+O60+Q60+S60+J60+K60</f>
        <v>9505.48</v>
      </c>
      <c r="U60" s="12">
        <f>+P60+N60+M60</f>
        <v>10738</v>
      </c>
      <c r="V60" s="12">
        <f>+I60-T60</f>
        <v>60494.520000000004</v>
      </c>
    </row>
    <row r="61" spans="1:22" s="6" customFormat="1" ht="12" x14ac:dyDescent="0.2">
      <c r="A61" s="16">
        <f t="shared" si="0"/>
        <v>44</v>
      </c>
      <c r="B61" s="25" t="s">
        <v>419</v>
      </c>
      <c r="C61" s="14" t="s">
        <v>469</v>
      </c>
      <c r="D61" s="14" t="s">
        <v>540</v>
      </c>
      <c r="E61" s="14" t="s">
        <v>3</v>
      </c>
      <c r="F61" s="14" t="s">
        <v>6</v>
      </c>
      <c r="G61" s="13">
        <v>45293</v>
      </c>
      <c r="H61" s="13" t="s">
        <v>614</v>
      </c>
      <c r="I61" s="12">
        <v>65000</v>
      </c>
      <c r="J61" s="12">
        <v>4427.58</v>
      </c>
      <c r="K61" s="12">
        <v>0</v>
      </c>
      <c r="L61" s="12">
        <f>I61*2.87%</f>
        <v>1865.5</v>
      </c>
      <c r="M61" s="12">
        <f>I61*7.1%</f>
        <v>4615</v>
      </c>
      <c r="N61" s="12">
        <f>I61*1.15%</f>
        <v>747.5</v>
      </c>
      <c r="O61" s="12">
        <f>I61*3.04%</f>
        <v>1976</v>
      </c>
      <c r="P61" s="12">
        <f>I61*7.09%</f>
        <v>4608.5</v>
      </c>
      <c r="Q61" s="12"/>
      <c r="R61" s="12">
        <f>L61+M61+N61+O61+P61</f>
        <v>13812.5</v>
      </c>
      <c r="S61" s="12">
        <v>0</v>
      </c>
      <c r="T61" s="12">
        <f>+L61+O61+Q61+S61+J61+K61</f>
        <v>8269.08</v>
      </c>
      <c r="U61" s="12">
        <f>+P61+N61+M61</f>
        <v>9971</v>
      </c>
      <c r="V61" s="12">
        <f>+I61-T61</f>
        <v>56730.92</v>
      </c>
    </row>
    <row r="62" spans="1:22" s="6" customFormat="1" ht="12" x14ac:dyDescent="0.2">
      <c r="A62" s="16">
        <f t="shared" si="0"/>
        <v>45</v>
      </c>
      <c r="B62" s="25" t="s">
        <v>417</v>
      </c>
      <c r="C62" s="14" t="s">
        <v>416</v>
      </c>
      <c r="D62" s="14" t="s">
        <v>415</v>
      </c>
      <c r="E62" s="14" t="s">
        <v>3</v>
      </c>
      <c r="F62" s="14" t="s">
        <v>2</v>
      </c>
      <c r="G62" s="13">
        <v>44938</v>
      </c>
      <c r="H62" s="13" t="s">
        <v>612</v>
      </c>
      <c r="I62" s="12">
        <v>65000</v>
      </c>
      <c r="J62" s="12">
        <v>4427.58</v>
      </c>
      <c r="K62" s="12">
        <v>0</v>
      </c>
      <c r="L62" s="12">
        <f>I62*2.87%</f>
        <v>1865.5</v>
      </c>
      <c r="M62" s="12">
        <f>I62*7.1%</f>
        <v>4615</v>
      </c>
      <c r="N62" s="12">
        <f>I62*1.15%</f>
        <v>747.5</v>
      </c>
      <c r="O62" s="12">
        <f>I62*3.04%</f>
        <v>1976</v>
      </c>
      <c r="P62" s="12">
        <f>I62*7.09%</f>
        <v>4608.5</v>
      </c>
      <c r="Q62" s="12"/>
      <c r="R62" s="12">
        <f>L62+M62+N62+O62+P62</f>
        <v>13812.5</v>
      </c>
      <c r="S62" s="12">
        <v>0</v>
      </c>
      <c r="T62" s="12">
        <f>+L62+O62+Q62+S62+J62+K62</f>
        <v>8269.08</v>
      </c>
      <c r="U62" s="12">
        <f>+P62+N62+M62</f>
        <v>9971</v>
      </c>
      <c r="V62" s="12">
        <f>+I62-T62</f>
        <v>56730.92</v>
      </c>
    </row>
    <row r="63" spans="1:22" s="6" customFormat="1" ht="12" x14ac:dyDescent="0.2">
      <c r="A63" s="16">
        <f t="shared" si="0"/>
        <v>46</v>
      </c>
      <c r="B63" s="25" t="s">
        <v>412</v>
      </c>
      <c r="C63" s="14" t="s">
        <v>413</v>
      </c>
      <c r="D63" s="14" t="s">
        <v>503</v>
      </c>
      <c r="E63" s="14" t="s">
        <v>3</v>
      </c>
      <c r="F63" s="14" t="s">
        <v>6</v>
      </c>
      <c r="G63" s="13">
        <v>44938</v>
      </c>
      <c r="H63" s="13" t="s">
        <v>612</v>
      </c>
      <c r="I63" s="12">
        <v>75000</v>
      </c>
      <c r="J63" s="12">
        <v>5966.28</v>
      </c>
      <c r="K63" s="12">
        <v>0</v>
      </c>
      <c r="L63" s="12">
        <f>I63*2.87%</f>
        <v>2152.5</v>
      </c>
      <c r="M63" s="12">
        <f>I63*7.1%</f>
        <v>5324.9999999999991</v>
      </c>
      <c r="N63" s="12">
        <f>I63*1.15%</f>
        <v>862.5</v>
      </c>
      <c r="O63" s="12">
        <f>I63*3.04%</f>
        <v>2280</v>
      </c>
      <c r="P63" s="12">
        <f>I63*7.09%</f>
        <v>5317.5</v>
      </c>
      <c r="Q63" s="12">
        <v>1715.46</v>
      </c>
      <c r="R63" s="12">
        <f>L63+M63+N63+O63+P63</f>
        <v>15937.5</v>
      </c>
      <c r="S63" s="12">
        <v>0</v>
      </c>
      <c r="T63" s="12">
        <f>+L63+O63+Q63+S63+J63+K63</f>
        <v>12114.24</v>
      </c>
      <c r="U63" s="12">
        <f>+P63+N63+M63</f>
        <v>11505</v>
      </c>
      <c r="V63" s="12">
        <f>+I63-T63</f>
        <v>62885.760000000002</v>
      </c>
    </row>
    <row r="64" spans="1:22" s="6" customFormat="1" ht="12" x14ac:dyDescent="0.2">
      <c r="A64" s="16">
        <f t="shared" si="0"/>
        <v>47</v>
      </c>
      <c r="B64" s="25" t="s">
        <v>412</v>
      </c>
      <c r="C64" s="14" t="s">
        <v>216</v>
      </c>
      <c r="D64" s="14" t="s">
        <v>4</v>
      </c>
      <c r="E64" s="14" t="s">
        <v>3</v>
      </c>
      <c r="F64" s="14" t="s">
        <v>6</v>
      </c>
      <c r="G64" s="13">
        <v>44938</v>
      </c>
      <c r="H64" s="13" t="s">
        <v>612</v>
      </c>
      <c r="I64" s="12">
        <v>50000</v>
      </c>
      <c r="J64" s="12">
        <v>0</v>
      </c>
      <c r="K64" s="12">
        <v>0</v>
      </c>
      <c r="L64" s="12">
        <f>I64*2.87%</f>
        <v>1435</v>
      </c>
      <c r="M64" s="12">
        <f>I64*7.1%</f>
        <v>3549.9999999999995</v>
      </c>
      <c r="N64" s="12">
        <f>I64*1.15%</f>
        <v>575</v>
      </c>
      <c r="O64" s="12">
        <f>I64*3.04%</f>
        <v>1520</v>
      </c>
      <c r="P64" s="12">
        <f>I64*7.09%</f>
        <v>3545.0000000000005</v>
      </c>
      <c r="Q64" s="12"/>
      <c r="R64" s="12">
        <f>L64+M64+N64+O64+P64</f>
        <v>10625</v>
      </c>
      <c r="S64" s="12">
        <v>0</v>
      </c>
      <c r="T64" s="12">
        <f>+L64+O64+Q64+S64+J64+K64</f>
        <v>2955</v>
      </c>
      <c r="U64" s="12">
        <f>+P64+N64+M64</f>
        <v>7670</v>
      </c>
      <c r="V64" s="12">
        <f>+I64-T64</f>
        <v>47045</v>
      </c>
    </row>
    <row r="65" spans="1:22" s="6" customFormat="1" ht="12" x14ac:dyDescent="0.2">
      <c r="A65" s="16">
        <f t="shared" si="0"/>
        <v>48</v>
      </c>
      <c r="B65" s="25" t="s">
        <v>412</v>
      </c>
      <c r="C65" s="14" t="s">
        <v>209</v>
      </c>
      <c r="D65" s="14" t="s">
        <v>4</v>
      </c>
      <c r="E65" s="14" t="s">
        <v>3</v>
      </c>
      <c r="F65" s="14" t="s">
        <v>6</v>
      </c>
      <c r="G65" s="13">
        <v>44938</v>
      </c>
      <c r="H65" s="13" t="s">
        <v>612</v>
      </c>
      <c r="I65" s="12">
        <v>89250</v>
      </c>
      <c r="J65" s="12">
        <v>12963.94</v>
      </c>
      <c r="K65" s="12">
        <v>0</v>
      </c>
      <c r="L65" s="12">
        <f>I65*2.87%</f>
        <v>2561.4749999999999</v>
      </c>
      <c r="M65" s="12">
        <f>I65*7.1%</f>
        <v>6336.7499999999991</v>
      </c>
      <c r="N65" s="12">
        <f>I65*1.15%</f>
        <v>1026.375</v>
      </c>
      <c r="O65" s="12">
        <f>I65*3.04%</f>
        <v>2713.2</v>
      </c>
      <c r="P65" s="12">
        <f>I65*7.09%</f>
        <v>6327.8250000000007</v>
      </c>
      <c r="Q65" s="12"/>
      <c r="R65" s="12">
        <f>L65+M65+N65+O65+P65</f>
        <v>18965.625</v>
      </c>
      <c r="S65" s="12">
        <v>0</v>
      </c>
      <c r="T65" s="12">
        <f>+L65+O65+Q65+S65+J65+K65</f>
        <v>18238.614999999998</v>
      </c>
      <c r="U65" s="12">
        <f>+P65+N65+M65</f>
        <v>13690.95</v>
      </c>
      <c r="V65" s="12">
        <f>+I65-T65</f>
        <v>71011.385000000009</v>
      </c>
    </row>
    <row r="66" spans="1:22" s="6" customFormat="1" ht="12" x14ac:dyDescent="0.2">
      <c r="A66" s="16">
        <f t="shared" si="0"/>
        <v>49</v>
      </c>
      <c r="B66" s="25" t="s">
        <v>411</v>
      </c>
      <c r="C66" s="14" t="s">
        <v>410</v>
      </c>
      <c r="D66" s="14" t="s">
        <v>503</v>
      </c>
      <c r="E66" s="14" t="s">
        <v>3</v>
      </c>
      <c r="F66" s="14" t="s">
        <v>6</v>
      </c>
      <c r="G66" s="13">
        <v>45231</v>
      </c>
      <c r="H66" s="13">
        <v>45412</v>
      </c>
      <c r="I66" s="12">
        <v>75000</v>
      </c>
      <c r="J66" s="12">
        <v>5966.28</v>
      </c>
      <c r="K66" s="12">
        <v>0</v>
      </c>
      <c r="L66" s="12">
        <f>I66*2.87%</f>
        <v>2152.5</v>
      </c>
      <c r="M66" s="12">
        <f>I66*7.1%</f>
        <v>5324.9999999999991</v>
      </c>
      <c r="N66" s="12">
        <f>I66*1.15%</f>
        <v>862.5</v>
      </c>
      <c r="O66" s="12">
        <f>I66*3.04%</f>
        <v>2280</v>
      </c>
      <c r="P66" s="12">
        <f>I66*7.09%</f>
        <v>5317.5</v>
      </c>
      <c r="Q66" s="12">
        <v>1715.46</v>
      </c>
      <c r="R66" s="12">
        <f>L66+M66+N66+O66+P66</f>
        <v>15937.5</v>
      </c>
      <c r="S66" s="12">
        <v>5546</v>
      </c>
      <c r="T66" s="12">
        <f>+L66+O66+Q66+S66+J66+K66</f>
        <v>17660.239999999998</v>
      </c>
      <c r="U66" s="12">
        <f>+P66+N66+M66</f>
        <v>11505</v>
      </c>
      <c r="V66" s="12">
        <f>+I66-T66</f>
        <v>57339.76</v>
      </c>
    </row>
    <row r="67" spans="1:22" s="6" customFormat="1" ht="12" x14ac:dyDescent="0.2">
      <c r="A67" s="16">
        <f t="shared" si="0"/>
        <v>50</v>
      </c>
      <c r="B67" s="25" t="s">
        <v>406</v>
      </c>
      <c r="C67" s="14" t="s">
        <v>409</v>
      </c>
      <c r="D67" s="14" t="s">
        <v>531</v>
      </c>
      <c r="E67" s="14" t="s">
        <v>3</v>
      </c>
      <c r="F67" s="14" t="s">
        <v>2</v>
      </c>
      <c r="G67" s="13">
        <v>44938</v>
      </c>
      <c r="H67" s="13" t="s">
        <v>612</v>
      </c>
      <c r="I67" s="12">
        <v>115000</v>
      </c>
      <c r="J67" s="12">
        <v>15633.74</v>
      </c>
      <c r="K67" s="12">
        <v>0</v>
      </c>
      <c r="L67" s="12">
        <f>I67*2.87%</f>
        <v>3300.5</v>
      </c>
      <c r="M67" s="12">
        <f>I67*7.1%</f>
        <v>8164.9999999999991</v>
      </c>
      <c r="N67" s="12">
        <f>I67*1.15%</f>
        <v>1322.5</v>
      </c>
      <c r="O67" s="12">
        <f>I67*3.04%</f>
        <v>3496</v>
      </c>
      <c r="P67" s="12">
        <f>I67*7.09%</f>
        <v>8153.5000000000009</v>
      </c>
      <c r="Q67" s="12"/>
      <c r="R67" s="12">
        <f>L67+M67+N67+O67+P67</f>
        <v>24437.5</v>
      </c>
      <c r="S67" s="12">
        <v>0</v>
      </c>
      <c r="T67" s="12">
        <f>+L67+O67+Q67+S67+J67+K67</f>
        <v>22430.239999999998</v>
      </c>
      <c r="U67" s="12">
        <f>+P67+N67+M67</f>
        <v>17641</v>
      </c>
      <c r="V67" s="12">
        <f>+I67-T67</f>
        <v>92569.760000000009</v>
      </c>
    </row>
    <row r="68" spans="1:22" s="6" customFormat="1" ht="12" x14ac:dyDescent="0.2">
      <c r="A68" s="16">
        <f t="shared" si="0"/>
        <v>51</v>
      </c>
      <c r="B68" s="25" t="s">
        <v>406</v>
      </c>
      <c r="C68" s="14" t="s">
        <v>408</v>
      </c>
      <c r="D68" s="14" t="s">
        <v>521</v>
      </c>
      <c r="E68" s="14" t="s">
        <v>3</v>
      </c>
      <c r="F68" s="14" t="s">
        <v>6</v>
      </c>
      <c r="G68" s="13">
        <v>44938</v>
      </c>
      <c r="H68" s="13" t="s">
        <v>612</v>
      </c>
      <c r="I68" s="12">
        <v>155000</v>
      </c>
      <c r="J68" s="12">
        <v>25042.74</v>
      </c>
      <c r="K68" s="12">
        <v>0</v>
      </c>
      <c r="L68" s="12">
        <f>I68*2.87%</f>
        <v>4448.5</v>
      </c>
      <c r="M68" s="12">
        <f>I68*7.1%</f>
        <v>11004.999999999998</v>
      </c>
      <c r="N68" s="12">
        <f>I68*1.15%</f>
        <v>1782.5</v>
      </c>
      <c r="O68" s="12">
        <f>I68*3.04%</f>
        <v>4712</v>
      </c>
      <c r="P68" s="12">
        <f>I68*7.09%</f>
        <v>10989.5</v>
      </c>
      <c r="Q68" s="12"/>
      <c r="R68" s="12">
        <f>L68+M68+N68+O68+P68</f>
        <v>32937.5</v>
      </c>
      <c r="S68" s="12">
        <v>0</v>
      </c>
      <c r="T68" s="12">
        <f>+L68+O68+Q68+S68+J68+K68</f>
        <v>34203.240000000005</v>
      </c>
      <c r="U68" s="12">
        <f>+P68+N68+M68</f>
        <v>23777</v>
      </c>
      <c r="V68" s="12">
        <f>+I68-T68</f>
        <v>120796.76</v>
      </c>
    </row>
    <row r="69" spans="1:22" s="6" customFormat="1" ht="12" x14ac:dyDescent="0.2">
      <c r="A69" s="16">
        <f t="shared" si="0"/>
        <v>52</v>
      </c>
      <c r="B69" s="25" t="s">
        <v>406</v>
      </c>
      <c r="C69" s="14" t="s">
        <v>407</v>
      </c>
      <c r="D69" s="14" t="s">
        <v>514</v>
      </c>
      <c r="E69" s="14" t="s">
        <v>3</v>
      </c>
      <c r="F69" s="14" t="s">
        <v>6</v>
      </c>
      <c r="G69" s="13">
        <v>44938</v>
      </c>
      <c r="H69" s="13" t="s">
        <v>612</v>
      </c>
      <c r="I69" s="12">
        <v>75000</v>
      </c>
      <c r="J69" s="12">
        <v>6309.38</v>
      </c>
      <c r="K69" s="12">
        <v>0</v>
      </c>
      <c r="L69" s="12">
        <f>I69*2.87%</f>
        <v>2152.5</v>
      </c>
      <c r="M69" s="12">
        <f>I69*7.1%</f>
        <v>5324.9999999999991</v>
      </c>
      <c r="N69" s="12">
        <f>I69*1.15%</f>
        <v>862.5</v>
      </c>
      <c r="O69" s="12">
        <f>I69*3.04%</f>
        <v>2280</v>
      </c>
      <c r="P69" s="12">
        <f>I69*7.09%</f>
        <v>5317.5</v>
      </c>
      <c r="Q69" s="12"/>
      <c r="R69" s="12">
        <f>L69+M69+N69+O69+P69</f>
        <v>15937.5</v>
      </c>
      <c r="S69" s="12">
        <v>0</v>
      </c>
      <c r="T69" s="12">
        <f>+L69+O69+Q69+S69+J69+K69</f>
        <v>10741.880000000001</v>
      </c>
      <c r="U69" s="12">
        <f>+P69+N69+M69</f>
        <v>11505</v>
      </c>
      <c r="V69" s="12">
        <f>+I69-T69</f>
        <v>64258.119999999995</v>
      </c>
    </row>
    <row r="70" spans="1:22" s="6" customFormat="1" ht="12" customHeight="1" x14ac:dyDescent="0.2">
      <c r="A70" s="16">
        <f t="shared" si="0"/>
        <v>53</v>
      </c>
      <c r="B70" s="25" t="s">
        <v>406</v>
      </c>
      <c r="C70" s="14" t="s">
        <v>405</v>
      </c>
      <c r="D70" s="14" t="s">
        <v>529</v>
      </c>
      <c r="E70" s="14" t="s">
        <v>3</v>
      </c>
      <c r="F70" s="14" t="s">
        <v>6</v>
      </c>
      <c r="G70" s="13">
        <v>45293</v>
      </c>
      <c r="H70" s="13" t="s">
        <v>614</v>
      </c>
      <c r="I70" s="12">
        <v>45000</v>
      </c>
      <c r="J70" s="12">
        <v>1148.33</v>
      </c>
      <c r="K70" s="12"/>
      <c r="L70" s="12">
        <f>I70*2.87%</f>
        <v>1291.5</v>
      </c>
      <c r="M70" s="12">
        <f>I70*7.1%</f>
        <v>3194.9999999999995</v>
      </c>
      <c r="N70" s="12">
        <f>I70*1.15%</f>
        <v>517.5</v>
      </c>
      <c r="O70" s="12">
        <f>I70*3.04%</f>
        <v>1368</v>
      </c>
      <c r="P70" s="12">
        <f>I70*7.09%</f>
        <v>3190.5</v>
      </c>
      <c r="Q70" s="12"/>
      <c r="R70" s="12">
        <f>L70+M70+N70+O70+P70</f>
        <v>9562.5</v>
      </c>
      <c r="S70" s="12">
        <v>7746</v>
      </c>
      <c r="T70" s="12">
        <f>+L70+O70+Q70+S70+J70+K70</f>
        <v>11553.83</v>
      </c>
      <c r="U70" s="12">
        <f>+P70+N70+M70</f>
        <v>6903</v>
      </c>
      <c r="V70" s="12">
        <f>+I70-T70</f>
        <v>33446.17</v>
      </c>
    </row>
    <row r="71" spans="1:22" s="6" customFormat="1" ht="12" customHeight="1" x14ac:dyDescent="0.2">
      <c r="A71" s="16">
        <f t="shared" si="0"/>
        <v>54</v>
      </c>
      <c r="B71" s="25" t="s">
        <v>404</v>
      </c>
      <c r="C71" s="14" t="s">
        <v>403</v>
      </c>
      <c r="D71" s="14" t="s">
        <v>520</v>
      </c>
      <c r="E71" s="14" t="s">
        <v>3</v>
      </c>
      <c r="F71" s="14" t="s">
        <v>6</v>
      </c>
      <c r="G71" s="13">
        <v>44938</v>
      </c>
      <c r="H71" s="13" t="s">
        <v>612</v>
      </c>
      <c r="I71" s="12">
        <v>90000</v>
      </c>
      <c r="J71" s="12">
        <v>9753.1200000000008</v>
      </c>
      <c r="K71" s="12">
        <v>0</v>
      </c>
      <c r="L71" s="12">
        <f>I71*2.87%</f>
        <v>2583</v>
      </c>
      <c r="M71" s="12">
        <f>I71*7.1%</f>
        <v>6389.9999999999991</v>
      </c>
      <c r="N71" s="12">
        <f>I71*1.15%</f>
        <v>1035</v>
      </c>
      <c r="O71" s="12">
        <f>I71*3.04%</f>
        <v>2736</v>
      </c>
      <c r="P71" s="12">
        <f>I71*7.09%</f>
        <v>6381</v>
      </c>
      <c r="Q71" s="12"/>
      <c r="R71" s="12">
        <f>L71+M71+N71+O71+P71</f>
        <v>19125</v>
      </c>
      <c r="S71" s="12">
        <v>0</v>
      </c>
      <c r="T71" s="12">
        <f>+L71+O71+Q71+S71+J71+K71</f>
        <v>15072.12</v>
      </c>
      <c r="U71" s="12">
        <f>+P71+N71+M71</f>
        <v>13806</v>
      </c>
      <c r="V71" s="12">
        <f>+I71-T71</f>
        <v>74927.88</v>
      </c>
    </row>
    <row r="72" spans="1:22" s="6" customFormat="1" ht="12" x14ac:dyDescent="0.2">
      <c r="A72" s="16">
        <f t="shared" si="0"/>
        <v>55</v>
      </c>
      <c r="B72" s="25" t="s">
        <v>404</v>
      </c>
      <c r="C72" s="14" t="s">
        <v>588</v>
      </c>
      <c r="D72" s="14" t="s">
        <v>589</v>
      </c>
      <c r="E72" s="14" t="s">
        <v>3</v>
      </c>
      <c r="F72" s="14" t="s">
        <v>6</v>
      </c>
      <c r="G72" s="13">
        <v>45200</v>
      </c>
      <c r="H72" s="13">
        <v>45382</v>
      </c>
      <c r="I72" s="12">
        <v>45000</v>
      </c>
      <c r="J72" s="12">
        <v>1148.33</v>
      </c>
      <c r="K72" s="12">
        <v>0</v>
      </c>
      <c r="L72" s="12">
        <f>I72*2.87%</f>
        <v>1291.5</v>
      </c>
      <c r="M72" s="12">
        <f>I72*7.1%</f>
        <v>3194.9999999999995</v>
      </c>
      <c r="N72" s="12">
        <f>I72*1.15%</f>
        <v>517.5</v>
      </c>
      <c r="O72" s="12">
        <f>I72*3.04%</f>
        <v>1368</v>
      </c>
      <c r="P72" s="12">
        <f>I72*7.09%</f>
        <v>3190.5</v>
      </c>
      <c r="Q72" s="12"/>
      <c r="R72" s="12">
        <f>L72+M72+N72+O72+P72</f>
        <v>9562.5</v>
      </c>
      <c r="S72" s="12">
        <v>0</v>
      </c>
      <c r="T72" s="12">
        <f>+L72+O72+Q72+S72+J72+K72</f>
        <v>3807.83</v>
      </c>
      <c r="U72" s="12">
        <f>+P72+N72+M72</f>
        <v>6903</v>
      </c>
      <c r="V72" s="12">
        <f>+I72-T72</f>
        <v>41192.17</v>
      </c>
    </row>
    <row r="73" spans="1:22" s="6" customFormat="1" ht="12" x14ac:dyDescent="0.2">
      <c r="A73" s="16">
        <f t="shared" si="0"/>
        <v>56</v>
      </c>
      <c r="B73" s="25" t="s">
        <v>404</v>
      </c>
      <c r="C73" s="14" t="s">
        <v>593</v>
      </c>
      <c r="D73" s="14" t="s">
        <v>83</v>
      </c>
      <c r="E73" s="14" t="s">
        <v>3</v>
      </c>
      <c r="F73" s="14" t="s">
        <v>6</v>
      </c>
      <c r="G73" s="13">
        <v>45200</v>
      </c>
      <c r="H73" s="13">
        <v>45382</v>
      </c>
      <c r="I73" s="12">
        <v>65000</v>
      </c>
      <c r="J73" s="12">
        <v>4427.58</v>
      </c>
      <c r="K73" s="12">
        <v>0</v>
      </c>
      <c r="L73" s="12">
        <f>I73*2.87%</f>
        <v>1865.5</v>
      </c>
      <c r="M73" s="12">
        <f>I73*7.1%</f>
        <v>4615</v>
      </c>
      <c r="N73" s="12">
        <f>I73*1.15%</f>
        <v>747.5</v>
      </c>
      <c r="O73" s="12">
        <f>I73*3.04%</f>
        <v>1976</v>
      </c>
      <c r="P73" s="12">
        <f>I73*7.09%</f>
        <v>4608.5</v>
      </c>
      <c r="Q73" s="12"/>
      <c r="R73" s="12">
        <f>L73+M73+N73+O73+P73</f>
        <v>13812.5</v>
      </c>
      <c r="S73" s="12">
        <v>0</v>
      </c>
      <c r="T73" s="12">
        <f>+L73+O73+Q73+S73+J73+K73</f>
        <v>8269.08</v>
      </c>
      <c r="U73" s="12">
        <f>+P73+N73+M73</f>
        <v>9971</v>
      </c>
      <c r="V73" s="12">
        <f>+I73-T73</f>
        <v>56730.92</v>
      </c>
    </row>
    <row r="74" spans="1:22" s="6" customFormat="1" ht="12" x14ac:dyDescent="0.2">
      <c r="A74" s="16">
        <f t="shared" si="0"/>
        <v>57</v>
      </c>
      <c r="B74" s="25" t="s">
        <v>544</v>
      </c>
      <c r="C74" s="14" t="s">
        <v>535</v>
      </c>
      <c r="D74" s="14" t="s">
        <v>536</v>
      </c>
      <c r="E74" s="14" t="s">
        <v>3</v>
      </c>
      <c r="F74" s="14" t="s">
        <v>6</v>
      </c>
      <c r="G74" s="13">
        <v>44938</v>
      </c>
      <c r="H74" s="13" t="s">
        <v>612</v>
      </c>
      <c r="I74" s="12">
        <v>65000</v>
      </c>
      <c r="J74" s="12">
        <v>4427.58</v>
      </c>
      <c r="K74" s="12">
        <v>0</v>
      </c>
      <c r="L74" s="12">
        <f>I74*2.87%</f>
        <v>1865.5</v>
      </c>
      <c r="M74" s="12">
        <f>I74*7.1%</f>
        <v>4615</v>
      </c>
      <c r="N74" s="12">
        <f>I74*1.15%</f>
        <v>747.5</v>
      </c>
      <c r="O74" s="12">
        <f>I74*3.04%</f>
        <v>1976</v>
      </c>
      <c r="P74" s="12">
        <f>I74*7.09%</f>
        <v>4608.5</v>
      </c>
      <c r="Q74" s="12"/>
      <c r="R74" s="12">
        <f>L74+M74+N74+O74+P74</f>
        <v>13812.5</v>
      </c>
      <c r="S74" s="12">
        <v>1401.4</v>
      </c>
      <c r="T74" s="12">
        <f>+L74+O74+Q74+S74+J74+K74</f>
        <v>9670.48</v>
      </c>
      <c r="U74" s="12">
        <f>+P74+N74+M74</f>
        <v>9971</v>
      </c>
      <c r="V74" s="12">
        <f>+I74-T74</f>
        <v>55329.520000000004</v>
      </c>
    </row>
    <row r="75" spans="1:22" s="6" customFormat="1" ht="12" x14ac:dyDescent="0.2">
      <c r="A75" s="16">
        <f t="shared" si="0"/>
        <v>58</v>
      </c>
      <c r="B75" s="25" t="s">
        <v>257</v>
      </c>
      <c r="C75" s="14" t="s">
        <v>402</v>
      </c>
      <c r="D75" s="14" t="s">
        <v>504</v>
      </c>
      <c r="E75" s="14" t="s">
        <v>3</v>
      </c>
      <c r="F75" s="14" t="s">
        <v>6</v>
      </c>
      <c r="G75" s="13">
        <v>44938</v>
      </c>
      <c r="H75" s="13" t="s">
        <v>612</v>
      </c>
      <c r="I75" s="12">
        <v>65000</v>
      </c>
      <c r="J75" s="12">
        <v>4427.58</v>
      </c>
      <c r="K75" s="12">
        <v>0</v>
      </c>
      <c r="L75" s="12">
        <f>I75*2.87%</f>
        <v>1865.5</v>
      </c>
      <c r="M75" s="12">
        <f>I75*7.1%</f>
        <v>4615</v>
      </c>
      <c r="N75" s="12">
        <f>I75*1.15%</f>
        <v>747.5</v>
      </c>
      <c r="O75" s="12">
        <f>I75*3.04%</f>
        <v>1976</v>
      </c>
      <c r="P75" s="12">
        <f>I75*7.09%</f>
        <v>4608.5</v>
      </c>
      <c r="Q75" s="12"/>
      <c r="R75" s="12">
        <f>L75+M75+N75+O75+P75</f>
        <v>13812.5</v>
      </c>
      <c r="S75" s="12">
        <v>0</v>
      </c>
      <c r="T75" s="12">
        <f>+L75+O75+Q75+S75+J75+K75</f>
        <v>8269.08</v>
      </c>
      <c r="U75" s="12">
        <f>+P75+N75+M75</f>
        <v>9971</v>
      </c>
      <c r="V75" s="12">
        <f>+I75-T75</f>
        <v>56730.92</v>
      </c>
    </row>
    <row r="76" spans="1:22" s="6" customFormat="1" ht="12" customHeight="1" x14ac:dyDescent="0.2">
      <c r="A76" s="16">
        <f t="shared" si="0"/>
        <v>59</v>
      </c>
      <c r="B76" s="25" t="s">
        <v>257</v>
      </c>
      <c r="C76" s="14" t="s">
        <v>401</v>
      </c>
      <c r="D76" s="14" t="s">
        <v>541</v>
      </c>
      <c r="E76" s="14" t="s">
        <v>3</v>
      </c>
      <c r="F76" s="14" t="s">
        <v>6</v>
      </c>
      <c r="G76" s="13">
        <v>45170</v>
      </c>
      <c r="H76" s="13">
        <v>45351</v>
      </c>
      <c r="I76" s="12">
        <v>45000</v>
      </c>
      <c r="J76" s="12">
        <v>1148.33</v>
      </c>
      <c r="K76" s="12"/>
      <c r="L76" s="12">
        <f>I76*2.87%</f>
        <v>1291.5</v>
      </c>
      <c r="M76" s="12">
        <f>I76*7.1%</f>
        <v>3194.9999999999995</v>
      </c>
      <c r="N76" s="12">
        <f>I76*1.15%</f>
        <v>517.5</v>
      </c>
      <c r="O76" s="12">
        <f>I76*3.04%</f>
        <v>1368</v>
      </c>
      <c r="P76" s="12">
        <f>I76*7.09%</f>
        <v>3190.5</v>
      </c>
      <c r="Q76" s="12"/>
      <c r="R76" s="12">
        <f>L76+M76+N76+O76+P76</f>
        <v>9562.5</v>
      </c>
      <c r="S76" s="12">
        <v>0</v>
      </c>
      <c r="T76" s="12">
        <f>+L76+O76+Q76+S76+J76+K76</f>
        <v>3807.83</v>
      </c>
      <c r="U76" s="12">
        <f>+P76+N76+M76</f>
        <v>6903</v>
      </c>
      <c r="V76" s="12">
        <f>+I76-T76</f>
        <v>41192.17</v>
      </c>
    </row>
    <row r="77" spans="1:22" s="6" customFormat="1" ht="12" x14ac:dyDescent="0.2">
      <c r="A77" s="16">
        <f t="shared" si="0"/>
        <v>60</v>
      </c>
      <c r="B77" s="25" t="s">
        <v>397</v>
      </c>
      <c r="C77" s="14" t="s">
        <v>400</v>
      </c>
      <c r="D77" s="14" t="s">
        <v>529</v>
      </c>
      <c r="E77" s="14" t="s">
        <v>3</v>
      </c>
      <c r="F77" s="14" t="s">
        <v>6</v>
      </c>
      <c r="G77" s="13">
        <v>45170</v>
      </c>
      <c r="H77" s="13">
        <v>45351</v>
      </c>
      <c r="I77" s="12">
        <v>45000</v>
      </c>
      <c r="J77" s="12">
        <v>1148.33</v>
      </c>
      <c r="K77" s="12">
        <v>0</v>
      </c>
      <c r="L77" s="12">
        <f>I77*2.87%</f>
        <v>1291.5</v>
      </c>
      <c r="M77" s="12">
        <f>I77*7.1%</f>
        <v>3194.9999999999995</v>
      </c>
      <c r="N77" s="12">
        <f>I77*1.15%</f>
        <v>517.5</v>
      </c>
      <c r="O77" s="12">
        <f>I77*3.04%</f>
        <v>1368</v>
      </c>
      <c r="P77" s="12">
        <f>I77*7.09%</f>
        <v>3190.5</v>
      </c>
      <c r="Q77" s="12"/>
      <c r="R77" s="12">
        <f>L77+M77+N77+O77+P77</f>
        <v>9562.5</v>
      </c>
      <c r="S77" s="12">
        <v>12549.68</v>
      </c>
      <c r="T77" s="12">
        <f>+L77+O77+Q77+S77+J77+K77</f>
        <v>16357.51</v>
      </c>
      <c r="U77" s="12">
        <f>+P77+N77+M77</f>
        <v>6903</v>
      </c>
      <c r="V77" s="12">
        <f>+I77-T77</f>
        <v>28642.489999999998</v>
      </c>
    </row>
    <row r="78" spans="1:22" s="6" customFormat="1" ht="12" x14ac:dyDescent="0.2">
      <c r="A78" s="16">
        <f t="shared" si="0"/>
        <v>61</v>
      </c>
      <c r="B78" s="25" t="s">
        <v>397</v>
      </c>
      <c r="C78" s="14" t="s">
        <v>399</v>
      </c>
      <c r="D78" s="14" t="s">
        <v>589</v>
      </c>
      <c r="E78" s="14" t="s">
        <v>3</v>
      </c>
      <c r="F78" s="14" t="s">
        <v>6</v>
      </c>
      <c r="G78" s="13">
        <v>45170</v>
      </c>
      <c r="H78" s="13">
        <v>45351</v>
      </c>
      <c r="I78" s="12">
        <v>45000</v>
      </c>
      <c r="J78" s="12">
        <v>1148.33</v>
      </c>
      <c r="K78" s="12">
        <v>0</v>
      </c>
      <c r="L78" s="12">
        <f>I78*2.87%</f>
        <v>1291.5</v>
      </c>
      <c r="M78" s="12">
        <f>I78*7.1%</f>
        <v>3194.9999999999995</v>
      </c>
      <c r="N78" s="12">
        <f>I78*1.15%</f>
        <v>517.5</v>
      </c>
      <c r="O78" s="12">
        <f>I78*3.04%</f>
        <v>1368</v>
      </c>
      <c r="P78" s="12">
        <f>I78*7.09%</f>
        <v>3190.5</v>
      </c>
      <c r="Q78" s="12"/>
      <c r="R78" s="12">
        <f>L78+M78+N78+O78+P78</f>
        <v>9562.5</v>
      </c>
      <c r="S78" s="12">
        <v>0</v>
      </c>
      <c r="T78" s="12">
        <f>+L78+O78+Q78+S78+J78+K78</f>
        <v>3807.83</v>
      </c>
      <c r="U78" s="12">
        <f>+P78+N78+M78</f>
        <v>6903</v>
      </c>
      <c r="V78" s="12">
        <f>+I78-T78</f>
        <v>41192.17</v>
      </c>
    </row>
    <row r="79" spans="1:22" s="6" customFormat="1" ht="12" x14ac:dyDescent="0.2">
      <c r="A79" s="16">
        <f t="shared" si="0"/>
        <v>62</v>
      </c>
      <c r="B79" s="25" t="s">
        <v>397</v>
      </c>
      <c r="C79" s="14" t="s">
        <v>398</v>
      </c>
      <c r="D79" s="14" t="s">
        <v>382</v>
      </c>
      <c r="E79" s="14" t="s">
        <v>3</v>
      </c>
      <c r="F79" s="14" t="s">
        <v>6</v>
      </c>
      <c r="G79" s="13">
        <v>45200</v>
      </c>
      <c r="H79" s="13">
        <v>45351</v>
      </c>
      <c r="I79" s="12">
        <v>65000</v>
      </c>
      <c r="J79" s="12">
        <v>4427.58</v>
      </c>
      <c r="K79" s="12">
        <v>0</v>
      </c>
      <c r="L79" s="12">
        <f>I79*2.87%</f>
        <v>1865.5</v>
      </c>
      <c r="M79" s="12">
        <f>I79*7.1%</f>
        <v>4615</v>
      </c>
      <c r="N79" s="12">
        <f>I79*1.15%</f>
        <v>747.5</v>
      </c>
      <c r="O79" s="12">
        <f>I79*3.04%</f>
        <v>1976</v>
      </c>
      <c r="P79" s="12">
        <f>I79*7.09%</f>
        <v>4608.5</v>
      </c>
      <c r="Q79" s="12"/>
      <c r="R79" s="12">
        <f>L79+M79+N79+O79+P79</f>
        <v>13812.5</v>
      </c>
      <c r="S79" s="12">
        <v>0</v>
      </c>
      <c r="T79" s="12">
        <f>+L79+O79+Q79+S79+J79+K79</f>
        <v>8269.08</v>
      </c>
      <c r="U79" s="12">
        <f>+P79+N79+M79</f>
        <v>9971</v>
      </c>
      <c r="V79" s="12">
        <f>+I79-T79</f>
        <v>56730.92</v>
      </c>
    </row>
    <row r="80" spans="1:22" s="6" customFormat="1" ht="12" customHeight="1" x14ac:dyDescent="0.2">
      <c r="A80" s="16">
        <f t="shared" si="0"/>
        <v>63</v>
      </c>
      <c r="B80" s="25" t="s">
        <v>397</v>
      </c>
      <c r="C80" s="14" t="s">
        <v>396</v>
      </c>
      <c r="D80" s="14" t="s">
        <v>395</v>
      </c>
      <c r="E80" s="14" t="s">
        <v>3</v>
      </c>
      <c r="F80" s="14" t="s">
        <v>6</v>
      </c>
      <c r="G80" s="13">
        <v>45200</v>
      </c>
      <c r="H80" s="13">
        <v>45351</v>
      </c>
      <c r="I80" s="12">
        <v>90000</v>
      </c>
      <c r="J80" s="12">
        <v>9753.1200000000008</v>
      </c>
      <c r="K80" s="12"/>
      <c r="L80" s="12">
        <f>I80*2.87%</f>
        <v>2583</v>
      </c>
      <c r="M80" s="12">
        <f>I80*7.1%</f>
        <v>6389.9999999999991</v>
      </c>
      <c r="N80" s="12">
        <f>I80*1.15%</f>
        <v>1035</v>
      </c>
      <c r="O80" s="12">
        <f>I80*3.04%</f>
        <v>2736</v>
      </c>
      <c r="P80" s="12">
        <f>I80*7.09%</f>
        <v>6381</v>
      </c>
      <c r="Q80" s="12"/>
      <c r="R80" s="12">
        <f>L80+M80+N80+O80+P80</f>
        <v>19125</v>
      </c>
      <c r="S80" s="12">
        <v>14795.23</v>
      </c>
      <c r="T80" s="12">
        <f>+L80+O80+Q80+S80+J80+K80</f>
        <v>29867.35</v>
      </c>
      <c r="U80" s="12">
        <f>+P80+N80+M80</f>
        <v>13806</v>
      </c>
      <c r="V80" s="12">
        <f>+I80-T80</f>
        <v>60132.65</v>
      </c>
    </row>
    <row r="81" spans="1:22" s="6" customFormat="1" ht="12" x14ac:dyDescent="0.2">
      <c r="A81" s="16">
        <f t="shared" si="0"/>
        <v>64</v>
      </c>
      <c r="B81" s="25" t="s">
        <v>392</v>
      </c>
      <c r="C81" s="14" t="s">
        <v>394</v>
      </c>
      <c r="D81" s="14" t="s">
        <v>382</v>
      </c>
      <c r="E81" s="14" t="s">
        <v>3</v>
      </c>
      <c r="F81" s="14" t="s">
        <v>6</v>
      </c>
      <c r="G81" s="13">
        <v>44938</v>
      </c>
      <c r="H81" s="13" t="s">
        <v>612</v>
      </c>
      <c r="I81" s="12">
        <v>65000</v>
      </c>
      <c r="J81" s="12">
        <v>4427.58</v>
      </c>
      <c r="K81" s="12">
        <v>0</v>
      </c>
      <c r="L81" s="12">
        <f>I81*2.87%</f>
        <v>1865.5</v>
      </c>
      <c r="M81" s="12">
        <f>I81*7.1%</f>
        <v>4615</v>
      </c>
      <c r="N81" s="12">
        <f>I81*1.15%</f>
        <v>747.5</v>
      </c>
      <c r="O81" s="12">
        <f>I81*3.04%</f>
        <v>1976</v>
      </c>
      <c r="P81" s="12">
        <f>I81*7.09%</f>
        <v>4608.5</v>
      </c>
      <c r="Q81" s="12"/>
      <c r="R81" s="12">
        <f>L81+M81+N81+O81+P81</f>
        <v>13812.5</v>
      </c>
      <c r="S81" s="12">
        <v>0</v>
      </c>
      <c r="T81" s="12">
        <f>+L81+O81+Q81+S81+J81+K81</f>
        <v>8269.08</v>
      </c>
      <c r="U81" s="12">
        <f>+P81+N81+M81</f>
        <v>9971</v>
      </c>
      <c r="V81" s="12">
        <f>+I81-T81</f>
        <v>56730.92</v>
      </c>
    </row>
    <row r="82" spans="1:22" s="6" customFormat="1" ht="12" x14ac:dyDescent="0.2">
      <c r="A82" s="16">
        <f t="shared" si="0"/>
        <v>65</v>
      </c>
      <c r="B82" s="25" t="s">
        <v>392</v>
      </c>
      <c r="C82" s="14" t="s">
        <v>393</v>
      </c>
      <c r="D82" s="14" t="s">
        <v>83</v>
      </c>
      <c r="E82" s="14" t="s">
        <v>3</v>
      </c>
      <c r="F82" s="14" t="s">
        <v>6</v>
      </c>
      <c r="G82" s="13">
        <v>44938</v>
      </c>
      <c r="H82" s="13" t="s">
        <v>612</v>
      </c>
      <c r="I82" s="12">
        <v>65000</v>
      </c>
      <c r="J82" s="12">
        <v>4427.58</v>
      </c>
      <c r="K82" s="12">
        <v>0</v>
      </c>
      <c r="L82" s="12">
        <f>I82*2.87%</f>
        <v>1865.5</v>
      </c>
      <c r="M82" s="12">
        <f>I82*7.1%</f>
        <v>4615</v>
      </c>
      <c r="N82" s="12">
        <f>I82*1.15%</f>
        <v>747.5</v>
      </c>
      <c r="O82" s="12">
        <f>I82*3.04%</f>
        <v>1976</v>
      </c>
      <c r="P82" s="12">
        <f>I82*7.09%</f>
        <v>4608.5</v>
      </c>
      <c r="Q82" s="12"/>
      <c r="R82" s="12">
        <f>L82+M82+N82+O82+P82</f>
        <v>13812.5</v>
      </c>
      <c r="S82" s="12">
        <v>0</v>
      </c>
      <c r="T82" s="12">
        <f>+L82+O82+Q82+S82+J82+K82</f>
        <v>8269.08</v>
      </c>
      <c r="U82" s="12">
        <f>+P82+N82+M82</f>
        <v>9971</v>
      </c>
      <c r="V82" s="12">
        <f>+I82-T82</f>
        <v>56730.92</v>
      </c>
    </row>
    <row r="83" spans="1:22" s="6" customFormat="1" ht="12" x14ac:dyDescent="0.2">
      <c r="A83" s="16">
        <f t="shared" si="0"/>
        <v>66</v>
      </c>
      <c r="B83" s="25" t="s">
        <v>392</v>
      </c>
      <c r="C83" s="14" t="s">
        <v>391</v>
      </c>
      <c r="D83" s="14" t="s">
        <v>509</v>
      </c>
      <c r="E83" s="14" t="s">
        <v>3</v>
      </c>
      <c r="F83" s="14" t="s">
        <v>6</v>
      </c>
      <c r="G83" s="13">
        <v>44938</v>
      </c>
      <c r="H83" s="13" t="s">
        <v>612</v>
      </c>
      <c r="I83" s="12">
        <v>90000</v>
      </c>
      <c r="J83" s="12">
        <v>9753.1200000000008</v>
      </c>
      <c r="K83" s="12">
        <v>0</v>
      </c>
      <c r="L83" s="12">
        <f>I83*2.87%</f>
        <v>2583</v>
      </c>
      <c r="M83" s="12">
        <f>I83*7.1%</f>
        <v>6389.9999999999991</v>
      </c>
      <c r="N83" s="12">
        <f>I83*1.15%</f>
        <v>1035</v>
      </c>
      <c r="O83" s="12">
        <f>I83*3.04%</f>
        <v>2736</v>
      </c>
      <c r="P83" s="12">
        <f>I83*7.09%</f>
        <v>6381</v>
      </c>
      <c r="Q83" s="12"/>
      <c r="R83" s="12">
        <f>L83+M83+N83+O83+P83</f>
        <v>19125</v>
      </c>
      <c r="S83" s="12">
        <v>0</v>
      </c>
      <c r="T83" s="12">
        <f>+L83+O83+Q83+S83+J83+K83</f>
        <v>15072.12</v>
      </c>
      <c r="U83" s="12">
        <f>+P83+N83+M83</f>
        <v>13806</v>
      </c>
      <c r="V83" s="12">
        <f>+I83-T83</f>
        <v>74927.88</v>
      </c>
    </row>
    <row r="84" spans="1:22" s="6" customFormat="1" ht="12" x14ac:dyDescent="0.2">
      <c r="A84" s="16">
        <f t="shared" ref="A84:A106" si="1">1+A83</f>
        <v>67</v>
      </c>
      <c r="B84" s="25" t="s">
        <v>389</v>
      </c>
      <c r="C84" s="14" t="s">
        <v>390</v>
      </c>
      <c r="D84" s="14" t="s">
        <v>505</v>
      </c>
      <c r="E84" s="14" t="s">
        <v>3</v>
      </c>
      <c r="F84" s="14" t="s">
        <v>2</v>
      </c>
      <c r="G84" s="13">
        <v>44938</v>
      </c>
      <c r="H84" s="13" t="s">
        <v>612</v>
      </c>
      <c r="I84" s="12">
        <v>45000</v>
      </c>
      <c r="J84" s="12">
        <v>1148.33</v>
      </c>
      <c r="K84" s="12">
        <v>0</v>
      </c>
      <c r="L84" s="12">
        <f>I84*2.87%</f>
        <v>1291.5</v>
      </c>
      <c r="M84" s="12">
        <f>I84*7.1%</f>
        <v>3194.9999999999995</v>
      </c>
      <c r="N84" s="12">
        <f>I84*1.15%</f>
        <v>517.5</v>
      </c>
      <c r="O84" s="12">
        <f>I84*3.04%</f>
        <v>1368</v>
      </c>
      <c r="P84" s="12">
        <f>I84*7.09%</f>
        <v>3190.5</v>
      </c>
      <c r="Q84" s="12"/>
      <c r="R84" s="12">
        <f>L84+M84+N84+O84+P84</f>
        <v>9562.5</v>
      </c>
      <c r="S84" s="12">
        <v>7596</v>
      </c>
      <c r="T84" s="12">
        <f>+L84+O84+Q84+S84+J84+K84</f>
        <v>11403.83</v>
      </c>
      <c r="U84" s="12">
        <f>+P84+N84+M84</f>
        <v>6903</v>
      </c>
      <c r="V84" s="12">
        <f>+I84-T84</f>
        <v>33596.17</v>
      </c>
    </row>
    <row r="85" spans="1:22" s="6" customFormat="1" ht="12" x14ac:dyDescent="0.2">
      <c r="A85" s="16">
        <f t="shared" si="1"/>
        <v>68</v>
      </c>
      <c r="B85" s="25" t="s">
        <v>389</v>
      </c>
      <c r="C85" s="14" t="s">
        <v>388</v>
      </c>
      <c r="D85" s="14" t="s">
        <v>505</v>
      </c>
      <c r="E85" s="14" t="s">
        <v>3</v>
      </c>
      <c r="F85" s="14" t="s">
        <v>2</v>
      </c>
      <c r="G85" s="13">
        <v>44938</v>
      </c>
      <c r="H85" s="13" t="s">
        <v>612</v>
      </c>
      <c r="I85" s="12">
        <v>45000</v>
      </c>
      <c r="J85" s="12">
        <v>1148.33</v>
      </c>
      <c r="K85" s="12">
        <v>0</v>
      </c>
      <c r="L85" s="12">
        <f>I85*2.87%</f>
        <v>1291.5</v>
      </c>
      <c r="M85" s="12">
        <f>I85*7.1%</f>
        <v>3194.9999999999995</v>
      </c>
      <c r="N85" s="12">
        <f>I85*1.15%</f>
        <v>517.5</v>
      </c>
      <c r="O85" s="12">
        <f>I85*3.04%</f>
        <v>1368</v>
      </c>
      <c r="P85" s="12">
        <f>I85*7.09%</f>
        <v>3190.5</v>
      </c>
      <c r="Q85" s="12"/>
      <c r="R85" s="12">
        <f>L85+M85+N85+O85+P85</f>
        <v>9562.5</v>
      </c>
      <c r="S85" s="12">
        <v>14661.77</v>
      </c>
      <c r="T85" s="12">
        <f>+L85+O85+Q85+S85+J85+K85</f>
        <v>18469.599999999999</v>
      </c>
      <c r="U85" s="12">
        <f>+P85+N85+M85</f>
        <v>6903</v>
      </c>
      <c r="V85" s="12">
        <f>+I85-T85</f>
        <v>26530.400000000001</v>
      </c>
    </row>
    <row r="86" spans="1:22" s="6" customFormat="1" ht="12" x14ac:dyDescent="0.2">
      <c r="A86" s="16">
        <f t="shared" si="1"/>
        <v>69</v>
      </c>
      <c r="B86" s="25" t="s">
        <v>387</v>
      </c>
      <c r="C86" s="14" t="s">
        <v>386</v>
      </c>
      <c r="D86" s="14" t="s">
        <v>508</v>
      </c>
      <c r="E86" s="14" t="s">
        <v>3</v>
      </c>
      <c r="F86" s="14" t="s">
        <v>6</v>
      </c>
      <c r="G86" s="13">
        <v>44938</v>
      </c>
      <c r="H86" s="13" t="s">
        <v>612</v>
      </c>
      <c r="I86" s="12">
        <v>90000</v>
      </c>
      <c r="J86" s="12">
        <v>9753.1200000000008</v>
      </c>
      <c r="K86" s="12">
        <v>0</v>
      </c>
      <c r="L86" s="12">
        <f>I86*2.87%</f>
        <v>2583</v>
      </c>
      <c r="M86" s="12">
        <f>I86*7.1%</f>
        <v>6389.9999999999991</v>
      </c>
      <c r="N86" s="12">
        <f>I86*1.15%</f>
        <v>1035</v>
      </c>
      <c r="O86" s="12">
        <f>I86*3.04%</f>
        <v>2736</v>
      </c>
      <c r="P86" s="12">
        <f>I86*7.09%</f>
        <v>6381</v>
      </c>
      <c r="Q86" s="12"/>
      <c r="R86" s="12">
        <f>L86+M86+N86+O86+P86</f>
        <v>19125</v>
      </c>
      <c r="S86" s="12">
        <v>0</v>
      </c>
      <c r="T86" s="12">
        <f>+L86+O86+Q86+S86+J86+K86</f>
        <v>15072.12</v>
      </c>
      <c r="U86" s="12">
        <f>+P86+N86+M86</f>
        <v>13806</v>
      </c>
      <c r="V86" s="12">
        <f>+I86-T86</f>
        <v>74927.88</v>
      </c>
    </row>
    <row r="87" spans="1:22" s="6" customFormat="1" ht="12" x14ac:dyDescent="0.2">
      <c r="A87" s="16">
        <f t="shared" si="1"/>
        <v>70</v>
      </c>
      <c r="B87" s="25" t="s">
        <v>384</v>
      </c>
      <c r="C87" s="14" t="s">
        <v>385</v>
      </c>
      <c r="D87" s="14" t="s">
        <v>382</v>
      </c>
      <c r="E87" s="14" t="s">
        <v>3</v>
      </c>
      <c r="F87" s="14" t="s">
        <v>6</v>
      </c>
      <c r="G87" s="13">
        <v>44938</v>
      </c>
      <c r="H87" s="13" t="s">
        <v>612</v>
      </c>
      <c r="I87" s="12">
        <v>90000</v>
      </c>
      <c r="J87" s="12">
        <v>9324.25</v>
      </c>
      <c r="K87" s="12">
        <v>0</v>
      </c>
      <c r="L87" s="12">
        <f>I87*2.87%</f>
        <v>2583</v>
      </c>
      <c r="M87" s="12">
        <f>I87*7.1%</f>
        <v>6389.9999999999991</v>
      </c>
      <c r="N87" s="12">
        <f>I87*1.15%</f>
        <v>1035</v>
      </c>
      <c r="O87" s="12">
        <f>I87*3.04%</f>
        <v>2736</v>
      </c>
      <c r="P87" s="12">
        <f>I87*7.09%</f>
        <v>6381</v>
      </c>
      <c r="Q87" s="12">
        <v>1715.46</v>
      </c>
      <c r="R87" s="12">
        <f>L87+M87+N87+O87+P87</f>
        <v>19125</v>
      </c>
      <c r="S87" s="12">
        <v>0</v>
      </c>
      <c r="T87" s="12">
        <f>+L87+O87+Q87+S87+J87+K87</f>
        <v>16358.71</v>
      </c>
      <c r="U87" s="12">
        <f>+P87+N87+M87</f>
        <v>13806</v>
      </c>
      <c r="V87" s="12">
        <f>+I87-T87</f>
        <v>73641.290000000008</v>
      </c>
    </row>
    <row r="88" spans="1:22" s="6" customFormat="1" ht="12" x14ac:dyDescent="0.2">
      <c r="A88" s="16">
        <f t="shared" si="1"/>
        <v>71</v>
      </c>
      <c r="B88" s="25" t="s">
        <v>384</v>
      </c>
      <c r="C88" s="14" t="s">
        <v>383</v>
      </c>
      <c r="D88" s="14" t="s">
        <v>585</v>
      </c>
      <c r="E88" s="14" t="s">
        <v>3</v>
      </c>
      <c r="F88" s="14" t="s">
        <v>6</v>
      </c>
      <c r="G88" s="13">
        <v>44938</v>
      </c>
      <c r="H88" s="13" t="s">
        <v>612</v>
      </c>
      <c r="I88" s="12">
        <v>75000</v>
      </c>
      <c r="J88" s="12">
        <v>6309.38</v>
      </c>
      <c r="K88" s="12">
        <v>0</v>
      </c>
      <c r="L88" s="12">
        <f>I88*2.87%</f>
        <v>2152.5</v>
      </c>
      <c r="M88" s="12">
        <f>I88*7.1%</f>
        <v>5324.9999999999991</v>
      </c>
      <c r="N88" s="12">
        <f>I88*1.15%</f>
        <v>862.5</v>
      </c>
      <c r="O88" s="12">
        <f>I88*3.04%</f>
        <v>2280</v>
      </c>
      <c r="P88" s="12">
        <f>I88*7.09%</f>
        <v>5317.5</v>
      </c>
      <c r="Q88" s="12"/>
      <c r="R88" s="12">
        <f>L88+M88+N88+O88+P88</f>
        <v>15937.5</v>
      </c>
      <c r="S88" s="12">
        <v>0</v>
      </c>
      <c r="T88" s="12">
        <f>+L88+O88+Q88+S88+J88+K88</f>
        <v>10741.880000000001</v>
      </c>
      <c r="U88" s="12">
        <f>+P88+N88+M88</f>
        <v>11505</v>
      </c>
      <c r="V88" s="12">
        <f>+I88-T88</f>
        <v>64258.119999999995</v>
      </c>
    </row>
    <row r="89" spans="1:22" s="6" customFormat="1" ht="12" x14ac:dyDescent="0.2">
      <c r="A89" s="16">
        <f t="shared" si="1"/>
        <v>72</v>
      </c>
      <c r="B89" s="25" t="s">
        <v>381</v>
      </c>
      <c r="C89" s="14" t="s">
        <v>380</v>
      </c>
      <c r="D89" s="14" t="s">
        <v>379</v>
      </c>
      <c r="E89" s="14" t="s">
        <v>3</v>
      </c>
      <c r="F89" s="14" t="s">
        <v>2</v>
      </c>
      <c r="G89" s="13">
        <v>45170</v>
      </c>
      <c r="H89" s="13">
        <v>45351</v>
      </c>
      <c r="I89" s="12">
        <v>65000</v>
      </c>
      <c r="J89" s="12">
        <v>4427.58</v>
      </c>
      <c r="K89" s="12">
        <v>0</v>
      </c>
      <c r="L89" s="12">
        <f>I89*2.87%</f>
        <v>1865.5</v>
      </c>
      <c r="M89" s="12">
        <f>I89*7.1%</f>
        <v>4615</v>
      </c>
      <c r="N89" s="12">
        <f>I89*1.15%</f>
        <v>747.5</v>
      </c>
      <c r="O89" s="12">
        <f>I89*3.04%</f>
        <v>1976</v>
      </c>
      <c r="P89" s="12">
        <f>I89*7.09%</f>
        <v>4608.5</v>
      </c>
      <c r="Q89" s="12"/>
      <c r="R89" s="12">
        <f>L89+M89+N89+O89+P89</f>
        <v>13812.5</v>
      </c>
      <c r="S89" s="12">
        <v>0</v>
      </c>
      <c r="T89" s="12">
        <f>+L89+O89+Q89+S89+J89+K89</f>
        <v>8269.08</v>
      </c>
      <c r="U89" s="12">
        <f>+P89+N89+M89</f>
        <v>9971</v>
      </c>
      <c r="V89" s="12">
        <f>+I89-T89</f>
        <v>56730.92</v>
      </c>
    </row>
    <row r="90" spans="1:22" s="6" customFormat="1" ht="12" x14ac:dyDescent="0.2">
      <c r="A90" s="16">
        <f t="shared" si="1"/>
        <v>73</v>
      </c>
      <c r="B90" s="25" t="s">
        <v>375</v>
      </c>
      <c r="C90" s="14" t="s">
        <v>378</v>
      </c>
      <c r="D90" s="14" t="s">
        <v>377</v>
      </c>
      <c r="E90" s="14" t="s">
        <v>3</v>
      </c>
      <c r="F90" s="14" t="s">
        <v>6</v>
      </c>
      <c r="G90" s="13">
        <v>44938</v>
      </c>
      <c r="H90" s="13" t="s">
        <v>612</v>
      </c>
      <c r="I90" s="12">
        <v>65000</v>
      </c>
      <c r="J90" s="12">
        <v>4427.58</v>
      </c>
      <c r="K90" s="12">
        <v>0</v>
      </c>
      <c r="L90" s="12">
        <f>I90*2.87%</f>
        <v>1865.5</v>
      </c>
      <c r="M90" s="12">
        <f>I90*7.1%</f>
        <v>4615</v>
      </c>
      <c r="N90" s="12">
        <f>I90*1.15%</f>
        <v>747.5</v>
      </c>
      <c r="O90" s="12">
        <f>I90*3.04%</f>
        <v>1976</v>
      </c>
      <c r="P90" s="12">
        <f>I90*7.09%</f>
        <v>4608.5</v>
      </c>
      <c r="Q90" s="12"/>
      <c r="R90" s="12">
        <f>L90+M90+N90+O90+P90</f>
        <v>13812.5</v>
      </c>
      <c r="S90" s="12">
        <v>0</v>
      </c>
      <c r="T90" s="12">
        <f>+L90+O90+Q90+S90+J90+K90</f>
        <v>8269.08</v>
      </c>
      <c r="U90" s="12">
        <f>+P90+N90+M90</f>
        <v>9971</v>
      </c>
      <c r="V90" s="12">
        <f>+I90-T90</f>
        <v>56730.92</v>
      </c>
    </row>
    <row r="91" spans="1:22" s="6" customFormat="1" ht="12" x14ac:dyDescent="0.2">
      <c r="A91" s="16">
        <f t="shared" si="1"/>
        <v>74</v>
      </c>
      <c r="B91" s="25" t="s">
        <v>375</v>
      </c>
      <c r="C91" s="14" t="s">
        <v>376</v>
      </c>
      <c r="D91" s="14" t="s">
        <v>509</v>
      </c>
      <c r="E91" s="14" t="s">
        <v>3</v>
      </c>
      <c r="F91" s="14" t="s">
        <v>6</v>
      </c>
      <c r="G91" s="13">
        <v>44938</v>
      </c>
      <c r="H91" s="13" t="s">
        <v>612</v>
      </c>
      <c r="I91" s="12">
        <v>90000</v>
      </c>
      <c r="J91" s="12">
        <v>9753.1200000000008</v>
      </c>
      <c r="K91" s="12">
        <v>0</v>
      </c>
      <c r="L91" s="12">
        <f>I91*2.87%</f>
        <v>2583</v>
      </c>
      <c r="M91" s="12">
        <f>I91*7.1%</f>
        <v>6389.9999999999991</v>
      </c>
      <c r="N91" s="12">
        <f>I91*1.15%</f>
        <v>1035</v>
      </c>
      <c r="O91" s="12">
        <f>I91*3.04%</f>
        <v>2736</v>
      </c>
      <c r="P91" s="12">
        <f>I91*7.09%</f>
        <v>6381</v>
      </c>
      <c r="Q91" s="12"/>
      <c r="R91" s="12">
        <f>L91+M91+N91+O91+P91</f>
        <v>19125</v>
      </c>
      <c r="S91" s="12">
        <v>0</v>
      </c>
      <c r="T91" s="12">
        <f>+L91+O91+Q91+S91+J91+K91</f>
        <v>15072.12</v>
      </c>
      <c r="U91" s="12">
        <f>+P91+N91+M91</f>
        <v>13806</v>
      </c>
      <c r="V91" s="12">
        <f>+I91-T91</f>
        <v>74927.88</v>
      </c>
    </row>
    <row r="92" spans="1:22" s="6" customFormat="1" ht="12" x14ac:dyDescent="0.2">
      <c r="A92" s="16">
        <f t="shared" si="1"/>
        <v>75</v>
      </c>
      <c r="B92" s="25" t="s">
        <v>375</v>
      </c>
      <c r="C92" s="14" t="s">
        <v>374</v>
      </c>
      <c r="D92" s="14" t="s">
        <v>373</v>
      </c>
      <c r="E92" s="14" t="s">
        <v>3</v>
      </c>
      <c r="F92" s="14" t="s">
        <v>6</v>
      </c>
      <c r="G92" s="13">
        <v>45231</v>
      </c>
      <c r="H92" s="13">
        <v>45412</v>
      </c>
      <c r="I92" s="12">
        <v>65000</v>
      </c>
      <c r="J92" s="12">
        <v>4427.58</v>
      </c>
      <c r="K92" s="12">
        <v>0</v>
      </c>
      <c r="L92" s="12">
        <f>I92*2.87%</f>
        <v>1865.5</v>
      </c>
      <c r="M92" s="12">
        <f>I92*7.1%</f>
        <v>4615</v>
      </c>
      <c r="N92" s="12">
        <f>I92*1.15%</f>
        <v>747.5</v>
      </c>
      <c r="O92" s="12">
        <f>I92*3.04%</f>
        <v>1976</v>
      </c>
      <c r="P92" s="12">
        <f>I92*7.09%</f>
        <v>4608.5</v>
      </c>
      <c r="Q92" s="12"/>
      <c r="R92" s="12">
        <f>L92+M92+N92+O92+P92</f>
        <v>13812.5</v>
      </c>
      <c r="S92" s="12">
        <v>0</v>
      </c>
      <c r="T92" s="12">
        <f>+L92+O92+Q92+S92+J92+K92</f>
        <v>8269.08</v>
      </c>
      <c r="U92" s="12">
        <f>+P92+N92+M92</f>
        <v>9971</v>
      </c>
      <c r="V92" s="12">
        <f>+I92-T92</f>
        <v>56730.92</v>
      </c>
    </row>
    <row r="93" spans="1:22" s="6" customFormat="1" ht="12" x14ac:dyDescent="0.2">
      <c r="A93" s="16">
        <f t="shared" si="1"/>
        <v>76</v>
      </c>
      <c r="B93" s="25" t="s">
        <v>372</v>
      </c>
      <c r="C93" s="14" t="s">
        <v>371</v>
      </c>
      <c r="D93" s="14" t="s">
        <v>512</v>
      </c>
      <c r="E93" s="14" t="s">
        <v>3</v>
      </c>
      <c r="F93" s="14" t="s">
        <v>2</v>
      </c>
      <c r="G93" s="13">
        <v>44938</v>
      </c>
      <c r="H93" s="13" t="s">
        <v>612</v>
      </c>
      <c r="I93" s="12">
        <v>90000</v>
      </c>
      <c r="J93" s="12">
        <v>9753.1200000000008</v>
      </c>
      <c r="K93" s="12">
        <v>0</v>
      </c>
      <c r="L93" s="12">
        <f>I93*2.87%</f>
        <v>2583</v>
      </c>
      <c r="M93" s="12">
        <f>I93*7.1%</f>
        <v>6389.9999999999991</v>
      </c>
      <c r="N93" s="12">
        <f>I93*1.15%</f>
        <v>1035</v>
      </c>
      <c r="O93" s="12">
        <f>I93*3.04%</f>
        <v>2736</v>
      </c>
      <c r="P93" s="12">
        <f>I93*7.09%</f>
        <v>6381</v>
      </c>
      <c r="Q93" s="12"/>
      <c r="R93" s="12">
        <f>L93+M93+N93+O93+P93</f>
        <v>19125</v>
      </c>
      <c r="S93" s="12">
        <v>0</v>
      </c>
      <c r="T93" s="12">
        <f>+L93+O93+Q93+S93+J93+K93</f>
        <v>15072.12</v>
      </c>
      <c r="U93" s="12">
        <f>+P93+N93+M93</f>
        <v>13806</v>
      </c>
      <c r="V93" s="12">
        <f>+I93-T93</f>
        <v>74927.88</v>
      </c>
    </row>
    <row r="94" spans="1:22" s="6" customFormat="1" ht="15" x14ac:dyDescent="0.25">
      <c r="A94" s="16">
        <f t="shared" si="1"/>
        <v>77</v>
      </c>
      <c r="B94" s="25" t="s">
        <v>601</v>
      </c>
      <c r="C94" s="48" t="s">
        <v>596</v>
      </c>
      <c r="D94" s="14" t="s">
        <v>542</v>
      </c>
      <c r="E94" s="14" t="s">
        <v>3</v>
      </c>
      <c r="F94" s="14" t="s">
        <v>6</v>
      </c>
      <c r="G94" s="13">
        <v>45231</v>
      </c>
      <c r="H94" s="13">
        <v>45412</v>
      </c>
      <c r="I94" s="12">
        <v>45000</v>
      </c>
      <c r="J94" s="12">
        <v>1148.33</v>
      </c>
      <c r="K94" s="12">
        <v>0</v>
      </c>
      <c r="L94" s="12">
        <f>I94*2.87%</f>
        <v>1291.5</v>
      </c>
      <c r="M94" s="12">
        <f>I94*7.1%</f>
        <v>3194.9999999999995</v>
      </c>
      <c r="N94" s="12">
        <f>I94*1.15%</f>
        <v>517.5</v>
      </c>
      <c r="O94" s="12">
        <f>I94*3.04%</f>
        <v>1368</v>
      </c>
      <c r="P94" s="12">
        <f>I94*7.09%</f>
        <v>3190.5</v>
      </c>
      <c r="Q94" s="12"/>
      <c r="R94" s="12">
        <f>L94+M94+N94+O94+P94</f>
        <v>9562.5</v>
      </c>
      <c r="S94" s="12">
        <v>0</v>
      </c>
      <c r="T94" s="12">
        <f>+L94+O94+Q94+S94+J94+K94</f>
        <v>3807.83</v>
      </c>
      <c r="U94" s="12">
        <f>+P94+N94+M94</f>
        <v>6903</v>
      </c>
      <c r="V94" s="12">
        <f>+I94-T94</f>
        <v>41192.17</v>
      </c>
    </row>
    <row r="95" spans="1:22" s="6" customFormat="1" ht="15" x14ac:dyDescent="0.25">
      <c r="A95" s="16">
        <f t="shared" si="1"/>
        <v>78</v>
      </c>
      <c r="B95" s="47" t="s">
        <v>601</v>
      </c>
      <c r="C95" s="48" t="s">
        <v>599</v>
      </c>
      <c r="D95" s="14" t="s">
        <v>542</v>
      </c>
      <c r="E95" s="14" t="s">
        <v>3</v>
      </c>
      <c r="F95" s="14" t="s">
        <v>6</v>
      </c>
      <c r="G95" s="13">
        <v>45231</v>
      </c>
      <c r="H95" s="13">
        <v>45412</v>
      </c>
      <c r="I95" s="12">
        <v>45000</v>
      </c>
      <c r="J95" s="12">
        <v>1148.33</v>
      </c>
      <c r="K95" s="12">
        <v>0</v>
      </c>
      <c r="L95" s="12">
        <f>I95*2.87%</f>
        <v>1291.5</v>
      </c>
      <c r="M95" s="12">
        <f>I95*7.1%</f>
        <v>3194.9999999999995</v>
      </c>
      <c r="N95" s="12">
        <f>I95*1.15%</f>
        <v>517.5</v>
      </c>
      <c r="O95" s="12">
        <f>I95*3.04%</f>
        <v>1368</v>
      </c>
      <c r="P95" s="12">
        <f>I95*7.09%</f>
        <v>3190.5</v>
      </c>
      <c r="Q95" s="12"/>
      <c r="R95" s="12">
        <f>L95+M95+N95+O95+P95</f>
        <v>9562.5</v>
      </c>
      <c r="S95" s="12">
        <v>0</v>
      </c>
      <c r="T95" s="12">
        <f>+L95+O95+Q95+S95+J95+K95</f>
        <v>3807.83</v>
      </c>
      <c r="U95" s="12">
        <f>+P95+N95+M95</f>
        <v>6903</v>
      </c>
      <c r="V95" s="12">
        <f>+I95-T95</f>
        <v>41192.17</v>
      </c>
    </row>
    <row r="96" spans="1:22" s="6" customFormat="1" ht="15" x14ac:dyDescent="0.25">
      <c r="A96" s="16">
        <f t="shared" si="1"/>
        <v>79</v>
      </c>
      <c r="B96" s="47" t="s">
        <v>601</v>
      </c>
      <c r="C96" s="48" t="s">
        <v>600</v>
      </c>
      <c r="D96" s="14" t="s">
        <v>542</v>
      </c>
      <c r="E96" s="14" t="s">
        <v>3</v>
      </c>
      <c r="F96" s="14" t="s">
        <v>6</v>
      </c>
      <c r="G96" s="13">
        <v>45231</v>
      </c>
      <c r="H96" s="13">
        <v>45412</v>
      </c>
      <c r="I96" s="12">
        <v>45000</v>
      </c>
      <c r="J96" s="12">
        <v>1148.33</v>
      </c>
      <c r="K96" s="12">
        <v>0</v>
      </c>
      <c r="L96" s="12">
        <f>I96*2.87%</f>
        <v>1291.5</v>
      </c>
      <c r="M96" s="12">
        <f>I96*7.1%</f>
        <v>3194.9999999999995</v>
      </c>
      <c r="N96" s="12">
        <f>I96*1.15%</f>
        <v>517.5</v>
      </c>
      <c r="O96" s="12">
        <f>I96*3.04%</f>
        <v>1368</v>
      </c>
      <c r="P96" s="12">
        <f>I96*7.09%</f>
        <v>3190.5</v>
      </c>
      <c r="Q96" s="12"/>
      <c r="R96" s="12">
        <f>L96+M96+N96+O96+P96</f>
        <v>9562.5</v>
      </c>
      <c r="S96" s="12">
        <v>0</v>
      </c>
      <c r="T96" s="12">
        <f>+L96+O96+Q96+S96+J96+K96</f>
        <v>3807.83</v>
      </c>
      <c r="U96" s="12">
        <f>+P96+N96+M96</f>
        <v>6903</v>
      </c>
      <c r="V96" s="12">
        <f>+I96-T96</f>
        <v>41192.17</v>
      </c>
    </row>
    <row r="97" spans="1:22" s="6" customFormat="1" ht="12" x14ac:dyDescent="0.2">
      <c r="A97" s="16">
        <f t="shared" si="1"/>
        <v>80</v>
      </c>
      <c r="B97" s="25" t="s">
        <v>316</v>
      </c>
      <c r="C97" s="14" t="s">
        <v>369</v>
      </c>
      <c r="D97" s="14" t="s">
        <v>503</v>
      </c>
      <c r="E97" s="14" t="s">
        <v>3</v>
      </c>
      <c r="F97" s="14" t="s">
        <v>6</v>
      </c>
      <c r="G97" s="13">
        <v>45231</v>
      </c>
      <c r="H97" s="13">
        <v>45412</v>
      </c>
      <c r="I97" s="12">
        <v>92000</v>
      </c>
      <c r="J97" s="12">
        <v>10223.57</v>
      </c>
      <c r="K97" s="12">
        <v>0</v>
      </c>
      <c r="L97" s="12">
        <f>I97*2.87%</f>
        <v>2640.4</v>
      </c>
      <c r="M97" s="12">
        <f>I97*7.1%</f>
        <v>6531.9999999999991</v>
      </c>
      <c r="N97" s="12">
        <f>I97*1.15%</f>
        <v>1058</v>
      </c>
      <c r="O97" s="12">
        <f>I97*3.04%</f>
        <v>2796.8</v>
      </c>
      <c r="P97" s="12">
        <f>I97*7.09%</f>
        <v>6522.8</v>
      </c>
      <c r="Q97" s="12"/>
      <c r="R97" s="12">
        <f>L97+M97+N97+O97+P97</f>
        <v>19550</v>
      </c>
      <c r="S97" s="12">
        <v>0</v>
      </c>
      <c r="T97" s="12">
        <f>+L97+O97+Q97+S97+J97+K97</f>
        <v>15660.77</v>
      </c>
      <c r="U97" s="12">
        <f>+P97+N97+M97</f>
        <v>14112.8</v>
      </c>
      <c r="V97" s="12">
        <f>+I97-T97</f>
        <v>76339.23</v>
      </c>
    </row>
    <row r="98" spans="1:22" s="6" customFormat="1" ht="12" x14ac:dyDescent="0.2">
      <c r="A98" s="16">
        <f t="shared" si="1"/>
        <v>81</v>
      </c>
      <c r="B98" s="25" t="s">
        <v>316</v>
      </c>
      <c r="C98" s="14" t="s">
        <v>367</v>
      </c>
      <c r="D98" s="14" t="s">
        <v>524</v>
      </c>
      <c r="E98" s="14" t="s">
        <v>3</v>
      </c>
      <c r="F98" s="14" t="s">
        <v>6</v>
      </c>
      <c r="G98" s="13">
        <v>44938</v>
      </c>
      <c r="H98" s="13" t="s">
        <v>612</v>
      </c>
      <c r="I98" s="12">
        <v>155000</v>
      </c>
      <c r="J98" s="12">
        <v>27865.439999999999</v>
      </c>
      <c r="K98" s="12">
        <v>0</v>
      </c>
      <c r="L98" s="12">
        <f>I98*2.87%</f>
        <v>4448.5</v>
      </c>
      <c r="M98" s="12">
        <f>I98*7.1%</f>
        <v>11004.999999999998</v>
      </c>
      <c r="N98" s="12">
        <f>I98*1.15%</f>
        <v>1782.5</v>
      </c>
      <c r="O98" s="12">
        <f>I98*3.04%</f>
        <v>4712</v>
      </c>
      <c r="P98" s="12">
        <f>I98*7.09%</f>
        <v>10989.5</v>
      </c>
      <c r="Q98" s="12"/>
      <c r="R98" s="12">
        <f>L98+M98+N98+O98+P98</f>
        <v>32937.5</v>
      </c>
      <c r="S98" s="12">
        <v>0</v>
      </c>
      <c r="T98" s="12">
        <f>+L98+O98+Q98+S98+J98+K98</f>
        <v>37025.94</v>
      </c>
      <c r="U98" s="12">
        <f>+P98+N98+M98</f>
        <v>23777</v>
      </c>
      <c r="V98" s="12">
        <f>+I98-T98</f>
        <v>117974.06</v>
      </c>
    </row>
    <row r="99" spans="1:22" s="6" customFormat="1" ht="12" x14ac:dyDescent="0.2">
      <c r="A99" s="16">
        <f t="shared" si="1"/>
        <v>82</v>
      </c>
      <c r="B99" s="25" t="s">
        <v>316</v>
      </c>
      <c r="C99" s="14" t="s">
        <v>366</v>
      </c>
      <c r="D99" s="14" t="s">
        <v>365</v>
      </c>
      <c r="E99" s="14" t="s">
        <v>3</v>
      </c>
      <c r="F99" s="14" t="s">
        <v>6</v>
      </c>
      <c r="G99" s="13">
        <v>44938</v>
      </c>
      <c r="H99" s="13" t="s">
        <v>612</v>
      </c>
      <c r="I99" s="12">
        <v>100000</v>
      </c>
      <c r="J99" s="12">
        <v>12105.37</v>
      </c>
      <c r="K99" s="12">
        <v>0</v>
      </c>
      <c r="L99" s="12">
        <f>I99*2.87%</f>
        <v>2870</v>
      </c>
      <c r="M99" s="12">
        <f>I99*7.1%</f>
        <v>7099.9999999999991</v>
      </c>
      <c r="N99" s="12">
        <f>I99*1.15%</f>
        <v>1150</v>
      </c>
      <c r="O99" s="12">
        <f>I99*3.04%</f>
        <v>3040</v>
      </c>
      <c r="P99" s="12">
        <f>I99*7.09%</f>
        <v>7090.0000000000009</v>
      </c>
      <c r="Q99" s="12"/>
      <c r="R99" s="12">
        <f>L99+M99+N99+O99+P99</f>
        <v>21250</v>
      </c>
      <c r="S99" s="12">
        <v>0</v>
      </c>
      <c r="T99" s="12">
        <f>+L99+O99+Q99+S99+J99+K99</f>
        <v>18015.370000000003</v>
      </c>
      <c r="U99" s="12">
        <f>+P99+N99+M99</f>
        <v>15340</v>
      </c>
      <c r="V99" s="12">
        <f>+I99-T99</f>
        <v>81984.63</v>
      </c>
    </row>
    <row r="100" spans="1:22" s="6" customFormat="1" ht="12" x14ac:dyDescent="0.2">
      <c r="A100" s="16">
        <f t="shared" si="1"/>
        <v>83</v>
      </c>
      <c r="B100" s="25" t="s">
        <v>316</v>
      </c>
      <c r="C100" s="14" t="s">
        <v>368</v>
      </c>
      <c r="D100" s="14" t="s">
        <v>4</v>
      </c>
      <c r="E100" s="14" t="s">
        <v>3</v>
      </c>
      <c r="F100" s="14" t="s">
        <v>6</v>
      </c>
      <c r="G100" s="13">
        <v>44938</v>
      </c>
      <c r="H100" s="13" t="s">
        <v>612</v>
      </c>
      <c r="I100" s="12">
        <v>120000</v>
      </c>
      <c r="J100" s="12">
        <v>16809.87</v>
      </c>
      <c r="K100" s="12">
        <v>0</v>
      </c>
      <c r="L100" s="12">
        <f>I100*2.87%</f>
        <v>3444</v>
      </c>
      <c r="M100" s="12">
        <f>I100*7.1%</f>
        <v>8520</v>
      </c>
      <c r="N100" s="12">
        <f>I100*1.15%</f>
        <v>1380</v>
      </c>
      <c r="O100" s="12">
        <f>I100*3.04%</f>
        <v>3648</v>
      </c>
      <c r="P100" s="12">
        <f>I100*7.09%</f>
        <v>8508</v>
      </c>
      <c r="Q100" s="12">
        <v>0</v>
      </c>
      <c r="R100" s="12">
        <f>L100+M100+N100+O100+P100</f>
        <v>25500</v>
      </c>
      <c r="S100" s="12"/>
      <c r="T100" s="12">
        <f>+L100+O100+Q100+S100+J100+K100</f>
        <v>23901.87</v>
      </c>
      <c r="U100" s="12">
        <f>+P100+N100+M100</f>
        <v>18408</v>
      </c>
      <c r="V100" s="12">
        <f>+I100-T100</f>
        <v>96098.13</v>
      </c>
    </row>
    <row r="101" spans="1:22" s="6" customFormat="1" ht="12" x14ac:dyDescent="0.2">
      <c r="A101" s="16">
        <f t="shared" si="1"/>
        <v>84</v>
      </c>
      <c r="B101" s="25" t="s">
        <v>316</v>
      </c>
      <c r="C101" s="14" t="s">
        <v>242</v>
      </c>
      <c r="D101" s="14" t="s">
        <v>4</v>
      </c>
      <c r="E101" s="14" t="s">
        <v>3</v>
      </c>
      <c r="F101" s="14" t="s">
        <v>6</v>
      </c>
      <c r="G101" s="13">
        <v>44938</v>
      </c>
      <c r="H101" s="13" t="s">
        <v>612</v>
      </c>
      <c r="I101" s="12">
        <v>155000</v>
      </c>
      <c r="J101" s="12">
        <v>28429.98</v>
      </c>
      <c r="K101" s="12">
        <v>0</v>
      </c>
      <c r="L101" s="12">
        <f>I101*2.87%</f>
        <v>4448.5</v>
      </c>
      <c r="M101" s="12">
        <f>I101*7.1%</f>
        <v>11004.999999999998</v>
      </c>
      <c r="N101" s="12">
        <f>I101*1.15%</f>
        <v>1782.5</v>
      </c>
      <c r="O101" s="12">
        <f>I101*3.04%</f>
        <v>4712</v>
      </c>
      <c r="P101" s="12">
        <f>I101*7.09%</f>
        <v>10989.5</v>
      </c>
      <c r="Q101" s="12"/>
      <c r="R101" s="12">
        <f>L101+M101+N101+O101+P101</f>
        <v>32937.5</v>
      </c>
      <c r="S101" s="12">
        <v>0</v>
      </c>
      <c r="T101" s="12">
        <f>+L101+O101+Q101+S101+J101+K101</f>
        <v>37590.479999999996</v>
      </c>
      <c r="U101" s="12">
        <f>+P101+N101+M101</f>
        <v>23777</v>
      </c>
      <c r="V101" s="12">
        <f>+I101-T101</f>
        <v>117409.52</v>
      </c>
    </row>
    <row r="102" spans="1:22" s="6" customFormat="1" ht="12" x14ac:dyDescent="0.2">
      <c r="A102" s="16">
        <f t="shared" si="1"/>
        <v>85</v>
      </c>
      <c r="B102" s="25" t="s">
        <v>363</v>
      </c>
      <c r="C102" s="14" t="s">
        <v>364</v>
      </c>
      <c r="D102" s="14" t="s">
        <v>519</v>
      </c>
      <c r="E102" s="14" t="s">
        <v>3</v>
      </c>
      <c r="F102" s="14" t="s">
        <v>2</v>
      </c>
      <c r="G102" s="13">
        <v>45170</v>
      </c>
      <c r="H102" s="13">
        <v>45351</v>
      </c>
      <c r="I102" s="12">
        <v>155000</v>
      </c>
      <c r="J102" s="12">
        <v>25042.74</v>
      </c>
      <c r="K102" s="12"/>
      <c r="L102" s="12">
        <f>I102*2.87%</f>
        <v>4448.5</v>
      </c>
      <c r="M102" s="12">
        <f>I102*7.1%</f>
        <v>11004.999999999998</v>
      </c>
      <c r="N102" s="12">
        <f>I102*1.15%</f>
        <v>1782.5</v>
      </c>
      <c r="O102" s="12">
        <f>I102*3.04%</f>
        <v>4712</v>
      </c>
      <c r="P102" s="12">
        <f>I102*7.09%</f>
        <v>10989.5</v>
      </c>
      <c r="Q102" s="12"/>
      <c r="R102" s="12">
        <f>L102+M102+N102+O102+P102</f>
        <v>32937.5</v>
      </c>
      <c r="S102" s="12">
        <v>0</v>
      </c>
      <c r="T102" s="12">
        <f>+L102+O102+Q102+S102+J102+K102</f>
        <v>34203.240000000005</v>
      </c>
      <c r="U102" s="12">
        <f>+P102+N102+M102</f>
        <v>23777</v>
      </c>
      <c r="V102" s="12">
        <f>+I102-T102</f>
        <v>120796.76</v>
      </c>
    </row>
    <row r="103" spans="1:22" s="6" customFormat="1" ht="12" x14ac:dyDescent="0.2">
      <c r="A103" s="16">
        <f t="shared" si="1"/>
        <v>86</v>
      </c>
      <c r="B103" s="25" t="s">
        <v>363</v>
      </c>
      <c r="C103" s="14" t="s">
        <v>362</v>
      </c>
      <c r="D103" s="14" t="s">
        <v>510</v>
      </c>
      <c r="E103" s="14" t="s">
        <v>3</v>
      </c>
      <c r="F103" s="14" t="s">
        <v>2</v>
      </c>
      <c r="G103" s="13">
        <v>44938</v>
      </c>
      <c r="H103" s="13" t="s">
        <v>612</v>
      </c>
      <c r="I103" s="12">
        <v>155000</v>
      </c>
      <c r="J103" s="12">
        <v>24613.88</v>
      </c>
      <c r="K103" s="12">
        <v>0</v>
      </c>
      <c r="L103" s="12">
        <f>I103*2.87%</f>
        <v>4448.5</v>
      </c>
      <c r="M103" s="12">
        <f>I103*7.1%</f>
        <v>11004.999999999998</v>
      </c>
      <c r="N103" s="12">
        <f>I103*1.15%</f>
        <v>1782.5</v>
      </c>
      <c r="O103" s="12">
        <f>I103*3.04%</f>
        <v>4712</v>
      </c>
      <c r="P103" s="12">
        <f>I103*7.09%</f>
        <v>10989.5</v>
      </c>
      <c r="Q103" s="12">
        <v>1715.46</v>
      </c>
      <c r="R103" s="12">
        <f>L103+M103+N103+O103+P103</f>
        <v>32937.5</v>
      </c>
      <c r="S103" s="12">
        <v>0</v>
      </c>
      <c r="T103" s="12">
        <f>+L103+O103+Q103+S103+J103+K103</f>
        <v>35489.839999999997</v>
      </c>
      <c r="U103" s="12">
        <f>+P103+N103+M103</f>
        <v>23777</v>
      </c>
      <c r="V103" s="12">
        <f>+I103-T103</f>
        <v>119510.16</v>
      </c>
    </row>
    <row r="104" spans="1:22" s="6" customFormat="1" ht="12" x14ac:dyDescent="0.2">
      <c r="A104" s="16">
        <f t="shared" si="1"/>
        <v>87</v>
      </c>
      <c r="B104" s="25" t="s">
        <v>363</v>
      </c>
      <c r="C104" s="14" t="s">
        <v>235</v>
      </c>
      <c r="D104" s="14" t="s">
        <v>4</v>
      </c>
      <c r="E104" s="14" t="s">
        <v>3</v>
      </c>
      <c r="F104" s="14" t="s">
        <v>6</v>
      </c>
      <c r="G104" s="13">
        <v>45231</v>
      </c>
      <c r="H104" s="13">
        <v>45412</v>
      </c>
      <c r="I104" s="12">
        <v>97500</v>
      </c>
      <c r="J104" s="12">
        <v>14904.55</v>
      </c>
      <c r="K104" s="12">
        <v>0</v>
      </c>
      <c r="L104" s="12">
        <f>I104*2.87%</f>
        <v>2798.25</v>
      </c>
      <c r="M104" s="12">
        <f>I104*7.1%</f>
        <v>6922.4999999999991</v>
      </c>
      <c r="N104" s="12">
        <f>I104*1.15%</f>
        <v>1121.25</v>
      </c>
      <c r="O104" s="12">
        <f>I104*3.04%</f>
        <v>2964</v>
      </c>
      <c r="P104" s="12">
        <f>I104*7.09%</f>
        <v>6912.7500000000009</v>
      </c>
      <c r="Q104" s="12"/>
      <c r="R104" s="12">
        <f>L104+M104+N104+O104+P104</f>
        <v>20718.75</v>
      </c>
      <c r="S104" s="12">
        <v>0</v>
      </c>
      <c r="T104" s="12">
        <f>+L104+O104+Q104+S104+J104+K104</f>
        <v>20666.8</v>
      </c>
      <c r="U104" s="12">
        <f>+P104+N104+M104</f>
        <v>14956.5</v>
      </c>
      <c r="V104" s="12">
        <f>+I104-T104</f>
        <v>76833.2</v>
      </c>
    </row>
    <row r="105" spans="1:22" s="6" customFormat="1" ht="12" x14ac:dyDescent="0.2">
      <c r="A105" s="16">
        <f t="shared" si="1"/>
        <v>88</v>
      </c>
      <c r="B105" s="25" t="s">
        <v>359</v>
      </c>
      <c r="C105" s="14" t="s">
        <v>361</v>
      </c>
      <c r="D105" s="14" t="s">
        <v>360</v>
      </c>
      <c r="E105" s="14" t="s">
        <v>3</v>
      </c>
      <c r="F105" s="14" t="s">
        <v>2</v>
      </c>
      <c r="G105" s="13">
        <v>45200</v>
      </c>
      <c r="H105" s="13">
        <v>45351</v>
      </c>
      <c r="I105" s="12">
        <v>45000</v>
      </c>
      <c r="J105" s="12">
        <v>1148.33</v>
      </c>
      <c r="K105" s="12">
        <v>0</v>
      </c>
      <c r="L105" s="12">
        <f>I105*2.87%</f>
        <v>1291.5</v>
      </c>
      <c r="M105" s="12">
        <f>I105*7.1%</f>
        <v>3194.9999999999995</v>
      </c>
      <c r="N105" s="12">
        <f>I105*1.15%</f>
        <v>517.5</v>
      </c>
      <c r="O105" s="12">
        <f>I105*3.04%</f>
        <v>1368</v>
      </c>
      <c r="P105" s="12">
        <f>I105*7.09%</f>
        <v>3190.5</v>
      </c>
      <c r="Q105" s="12"/>
      <c r="R105" s="12">
        <f>L105+M105+N105+O105+P105</f>
        <v>9562.5</v>
      </c>
      <c r="S105" s="12">
        <v>0</v>
      </c>
      <c r="T105" s="12">
        <f>+L105+O105+Q105+S105+J105+K105</f>
        <v>3807.83</v>
      </c>
      <c r="U105" s="12">
        <f>+P105+N105+M105</f>
        <v>6903</v>
      </c>
      <c r="V105" s="12">
        <f>+I105-T105</f>
        <v>41192.17</v>
      </c>
    </row>
    <row r="106" spans="1:22" s="6" customFormat="1" ht="12" x14ac:dyDescent="0.2">
      <c r="A106" s="16">
        <f t="shared" si="1"/>
        <v>89</v>
      </c>
      <c r="B106" s="25" t="s">
        <v>359</v>
      </c>
      <c r="C106" s="14" t="s">
        <v>358</v>
      </c>
      <c r="D106" s="14" t="s">
        <v>357</v>
      </c>
      <c r="E106" s="14" t="s">
        <v>3</v>
      </c>
      <c r="F106" s="14" t="s">
        <v>2</v>
      </c>
      <c r="G106" s="13">
        <v>45200</v>
      </c>
      <c r="H106" s="13">
        <v>45351</v>
      </c>
      <c r="I106" s="12">
        <v>45000</v>
      </c>
      <c r="J106" s="12">
        <v>1148.33</v>
      </c>
      <c r="K106" s="12">
        <v>0</v>
      </c>
      <c r="L106" s="12">
        <f>I106*2.87%</f>
        <v>1291.5</v>
      </c>
      <c r="M106" s="12">
        <f>I106*7.1%</f>
        <v>3194.9999999999995</v>
      </c>
      <c r="N106" s="12">
        <f>I106*1.15%</f>
        <v>517.5</v>
      </c>
      <c r="O106" s="12">
        <f>I106*3.04%</f>
        <v>1368</v>
      </c>
      <c r="P106" s="12">
        <f>I106*7.09%</f>
        <v>3190.5</v>
      </c>
      <c r="Q106" s="12"/>
      <c r="R106" s="12">
        <f>L106+M106+N106+O106+P106</f>
        <v>9562.5</v>
      </c>
      <c r="S106" s="12">
        <v>0</v>
      </c>
      <c r="T106" s="12">
        <f>+L106+O106+Q106+S106+J106+K106</f>
        <v>3807.83</v>
      </c>
      <c r="U106" s="12">
        <f>+P106+N106+M106</f>
        <v>6903</v>
      </c>
      <c r="V106" s="12">
        <f>+I106-T106</f>
        <v>41192.17</v>
      </c>
    </row>
    <row r="107" spans="1:22" s="6" customFormat="1" ht="12" x14ac:dyDescent="0.2">
      <c r="A107" s="62"/>
      <c r="B107" s="21" t="s">
        <v>356</v>
      </c>
      <c r="C107" s="20"/>
      <c r="D107" s="20"/>
      <c r="E107" s="20"/>
      <c r="F107" s="20"/>
      <c r="G107" s="19"/>
      <c r="H107" s="19"/>
      <c r="I107" s="18"/>
      <c r="J107" s="18"/>
      <c r="K107" s="18"/>
      <c r="L107" s="17"/>
      <c r="M107" s="17"/>
      <c r="N107" s="17"/>
      <c r="O107" s="17"/>
      <c r="P107" s="17"/>
      <c r="Q107" s="18"/>
      <c r="R107" s="17"/>
      <c r="S107" s="18"/>
      <c r="T107" s="17"/>
      <c r="U107" s="17"/>
      <c r="V107" s="12">
        <f>+I107-T107</f>
        <v>0</v>
      </c>
    </row>
    <row r="108" spans="1:22" s="6" customFormat="1" ht="15" customHeight="1" x14ac:dyDescent="0.2">
      <c r="A108" s="63">
        <v>90</v>
      </c>
      <c r="B108" s="25" t="s">
        <v>85</v>
      </c>
      <c r="C108" s="14" t="s">
        <v>260</v>
      </c>
      <c r="D108" s="14" t="s">
        <v>503</v>
      </c>
      <c r="E108" s="14" t="s">
        <v>3</v>
      </c>
      <c r="F108" s="14" t="s">
        <v>2</v>
      </c>
      <c r="G108" s="13">
        <v>44938</v>
      </c>
      <c r="H108" s="13" t="s">
        <v>612</v>
      </c>
      <c r="I108" s="12">
        <v>115000</v>
      </c>
      <c r="J108" s="12">
        <v>15633.74</v>
      </c>
      <c r="K108" s="12">
        <v>0</v>
      </c>
      <c r="L108" s="12">
        <f>I108*2.87%</f>
        <v>3300.5</v>
      </c>
      <c r="M108" s="12">
        <f>I108*7.1%</f>
        <v>8164.9999999999991</v>
      </c>
      <c r="N108" s="12">
        <f>I108*1.15%</f>
        <v>1322.5</v>
      </c>
      <c r="O108" s="12">
        <f>I108*3.04%</f>
        <v>3496</v>
      </c>
      <c r="P108" s="12">
        <f>I108*7.09%</f>
        <v>8153.5000000000009</v>
      </c>
      <c r="Q108" s="12"/>
      <c r="R108" s="12">
        <f>L108+M108+N108+O108+P108</f>
        <v>24437.5</v>
      </c>
      <c r="S108" s="12">
        <v>0</v>
      </c>
      <c r="T108" s="12">
        <f>+L108+O108+Q108+S108+J108+K108</f>
        <v>22430.239999999998</v>
      </c>
      <c r="U108" s="12">
        <f>+P108+N108+M108</f>
        <v>17641</v>
      </c>
      <c r="V108" s="12">
        <f>+I108-T108</f>
        <v>92569.760000000009</v>
      </c>
    </row>
    <row r="109" spans="1:22" s="6" customFormat="1" ht="12" x14ac:dyDescent="0.2">
      <c r="A109" s="16">
        <f>1+A108</f>
        <v>91</v>
      </c>
      <c r="B109" s="25" t="s">
        <v>85</v>
      </c>
      <c r="C109" s="14" t="s">
        <v>546</v>
      </c>
      <c r="D109" s="14" t="s">
        <v>547</v>
      </c>
      <c r="E109" s="14" t="s">
        <v>3</v>
      </c>
      <c r="F109" s="14" t="s">
        <v>6</v>
      </c>
      <c r="G109" s="13">
        <v>45293</v>
      </c>
      <c r="H109" s="13" t="s">
        <v>614</v>
      </c>
      <c r="I109" s="12">
        <v>45000</v>
      </c>
      <c r="J109" s="12">
        <v>1148.33</v>
      </c>
      <c r="K109" s="12"/>
      <c r="L109" s="12">
        <f>I109*2.87%</f>
        <v>1291.5</v>
      </c>
      <c r="M109" s="12">
        <f>I109*7.1%</f>
        <v>3194.9999999999995</v>
      </c>
      <c r="N109" s="12">
        <f>I109*1.15%</f>
        <v>517.5</v>
      </c>
      <c r="O109" s="12">
        <f>I109*3.04%</f>
        <v>1368</v>
      </c>
      <c r="P109" s="12">
        <f>I109*7.09%</f>
        <v>3190.5</v>
      </c>
      <c r="Q109" s="12"/>
      <c r="R109" s="12">
        <f>L109+M109+N109+O109+P109</f>
        <v>9562.5</v>
      </c>
      <c r="S109" s="12">
        <v>0</v>
      </c>
      <c r="T109" s="12">
        <f>+L109+O109+Q109+S109+J109+K109</f>
        <v>3807.83</v>
      </c>
      <c r="U109" s="12">
        <f>+P109+N109+M109</f>
        <v>6903</v>
      </c>
      <c r="V109" s="12">
        <f>+I109-T109</f>
        <v>41192.17</v>
      </c>
    </row>
    <row r="110" spans="1:22" s="6" customFormat="1" ht="12" x14ac:dyDescent="0.2">
      <c r="A110" s="16">
        <f t="shared" ref="A110:A162" si="2">1+A109</f>
        <v>92</v>
      </c>
      <c r="B110" s="25" t="s">
        <v>355</v>
      </c>
      <c r="C110" s="14" t="s">
        <v>354</v>
      </c>
      <c r="D110" s="14" t="s">
        <v>523</v>
      </c>
      <c r="E110" s="14" t="s">
        <v>3</v>
      </c>
      <c r="F110" s="14" t="s">
        <v>2</v>
      </c>
      <c r="G110" s="13">
        <v>44938</v>
      </c>
      <c r="H110" s="13" t="s">
        <v>612</v>
      </c>
      <c r="I110" s="12">
        <v>54000</v>
      </c>
      <c r="J110" s="12">
        <v>2418.54</v>
      </c>
      <c r="K110" s="12">
        <v>0</v>
      </c>
      <c r="L110" s="12">
        <f>I110*2.87%</f>
        <v>1549.8</v>
      </c>
      <c r="M110" s="12">
        <f>I110*7.1%</f>
        <v>3833.9999999999995</v>
      </c>
      <c r="N110" s="12">
        <f>I110*1.15%</f>
        <v>621</v>
      </c>
      <c r="O110" s="12">
        <f>I110*3.04%</f>
        <v>1641.6</v>
      </c>
      <c r="P110" s="12">
        <f>I110*7.09%</f>
        <v>3828.6000000000004</v>
      </c>
      <c r="Q110" s="12"/>
      <c r="R110" s="12">
        <f>L110+M110+N110+O110+P110</f>
        <v>11475</v>
      </c>
      <c r="S110" s="12">
        <v>0</v>
      </c>
      <c r="T110" s="12">
        <f>+L110+O110+Q110+S110+J110+K110</f>
        <v>5609.94</v>
      </c>
      <c r="U110" s="12">
        <f>+P110+N110+M110</f>
        <v>8283.6</v>
      </c>
      <c r="V110" s="12">
        <f>+I110-T110</f>
        <v>48390.06</v>
      </c>
    </row>
    <row r="111" spans="1:22" s="6" customFormat="1" ht="12" x14ac:dyDescent="0.2">
      <c r="A111" s="16">
        <f t="shared" si="2"/>
        <v>93</v>
      </c>
      <c r="B111" s="25" t="s">
        <v>170</v>
      </c>
      <c r="C111" s="14" t="s">
        <v>353</v>
      </c>
      <c r="D111" s="14" t="s">
        <v>77</v>
      </c>
      <c r="E111" s="14" t="s">
        <v>3</v>
      </c>
      <c r="F111" s="14" t="s">
        <v>6</v>
      </c>
      <c r="G111" s="13">
        <v>44938</v>
      </c>
      <c r="H111" s="13" t="s">
        <v>612</v>
      </c>
      <c r="I111" s="12">
        <v>45000</v>
      </c>
      <c r="J111" s="12">
        <v>1148.33</v>
      </c>
      <c r="K111" s="12">
        <v>0</v>
      </c>
      <c r="L111" s="12">
        <f>I111*2.87%</f>
        <v>1291.5</v>
      </c>
      <c r="M111" s="12">
        <f>I111*7.1%</f>
        <v>3194.9999999999995</v>
      </c>
      <c r="N111" s="12">
        <f>I111*1.15%</f>
        <v>517.5</v>
      </c>
      <c r="O111" s="12">
        <f>I111*3.04%</f>
        <v>1368</v>
      </c>
      <c r="P111" s="12">
        <f>I111*7.09%</f>
        <v>3190.5</v>
      </c>
      <c r="Q111" s="12"/>
      <c r="R111" s="12">
        <f>L111+M111+N111+O111+P111</f>
        <v>9562.5</v>
      </c>
      <c r="S111" s="12">
        <v>0</v>
      </c>
      <c r="T111" s="12">
        <f>+L111+O111+Q111+S111+J111+K111</f>
        <v>3807.83</v>
      </c>
      <c r="U111" s="12">
        <f>+P111+N111+M111</f>
        <v>6903</v>
      </c>
      <c r="V111" s="12">
        <f>+I111-T111</f>
        <v>41192.17</v>
      </c>
    </row>
    <row r="112" spans="1:22" s="6" customFormat="1" ht="12" x14ac:dyDescent="0.2">
      <c r="A112" s="16">
        <f t="shared" si="2"/>
        <v>94</v>
      </c>
      <c r="B112" s="25" t="s">
        <v>82</v>
      </c>
      <c r="C112" s="14" t="s">
        <v>352</v>
      </c>
      <c r="D112" s="14" t="s">
        <v>357</v>
      </c>
      <c r="E112" s="14" t="s">
        <v>3</v>
      </c>
      <c r="F112" s="14" t="s">
        <v>6</v>
      </c>
      <c r="G112" s="13">
        <v>45170</v>
      </c>
      <c r="H112" s="13">
        <v>45351</v>
      </c>
      <c r="I112" s="12">
        <v>45000</v>
      </c>
      <c r="J112" s="12">
        <v>1148.33</v>
      </c>
      <c r="K112" s="12">
        <v>0</v>
      </c>
      <c r="L112" s="12">
        <f>I112*2.87%</f>
        <v>1291.5</v>
      </c>
      <c r="M112" s="12">
        <f>I112*7.1%</f>
        <v>3194.9999999999995</v>
      </c>
      <c r="N112" s="12">
        <f>I112*1.15%</f>
        <v>517.5</v>
      </c>
      <c r="O112" s="12">
        <f>I112*3.04%</f>
        <v>1368</v>
      </c>
      <c r="P112" s="12">
        <f>I112*7.09%</f>
        <v>3190.5</v>
      </c>
      <c r="Q112" s="12"/>
      <c r="R112" s="12">
        <f>L112+M112+N112+O112+P112</f>
        <v>9562.5</v>
      </c>
      <c r="S112" s="12">
        <v>0</v>
      </c>
      <c r="T112" s="12">
        <f>+L112+O112+Q112+S112+J112+K112</f>
        <v>3807.83</v>
      </c>
      <c r="U112" s="12">
        <f>+P112+N112+M112</f>
        <v>6903</v>
      </c>
      <c r="V112" s="12">
        <f>+I112-T112</f>
        <v>41192.17</v>
      </c>
    </row>
    <row r="113" spans="1:22" s="6" customFormat="1" ht="12" x14ac:dyDescent="0.2">
      <c r="A113" s="16">
        <f t="shared" si="2"/>
        <v>95</v>
      </c>
      <c r="B113" s="25" t="s">
        <v>312</v>
      </c>
      <c r="C113" s="14" t="s">
        <v>351</v>
      </c>
      <c r="D113" s="14" t="s">
        <v>173</v>
      </c>
      <c r="E113" s="14" t="s">
        <v>3</v>
      </c>
      <c r="F113" s="14" t="s">
        <v>6</v>
      </c>
      <c r="G113" s="13">
        <v>45231</v>
      </c>
      <c r="H113" s="13">
        <v>45412</v>
      </c>
      <c r="I113" s="12">
        <v>65000</v>
      </c>
      <c r="J113" s="12">
        <v>4427.58</v>
      </c>
      <c r="K113" s="12">
        <v>0</v>
      </c>
      <c r="L113" s="12">
        <f>I113*2.87%</f>
        <v>1865.5</v>
      </c>
      <c r="M113" s="12">
        <f>I113*7.1%</f>
        <v>4615</v>
      </c>
      <c r="N113" s="12">
        <f>I113*1.15%</f>
        <v>747.5</v>
      </c>
      <c r="O113" s="12">
        <f>I113*3.04%</f>
        <v>1976</v>
      </c>
      <c r="P113" s="12">
        <f>I113*7.09%</f>
        <v>4608.5</v>
      </c>
      <c r="Q113" s="12"/>
      <c r="R113" s="12">
        <f>L113+M113+N113+O113+P113</f>
        <v>13812.5</v>
      </c>
      <c r="S113" s="12">
        <v>9607.42</v>
      </c>
      <c r="T113" s="12">
        <f>+L113+O113+Q113+S113+J113+K113</f>
        <v>17876.5</v>
      </c>
      <c r="U113" s="12">
        <f>+P113+N113+M113</f>
        <v>9971</v>
      </c>
      <c r="V113" s="12">
        <f>+I113-T113</f>
        <v>47123.5</v>
      </c>
    </row>
    <row r="114" spans="1:22" s="6" customFormat="1" ht="12" x14ac:dyDescent="0.2">
      <c r="A114" s="16">
        <f t="shared" si="2"/>
        <v>96</v>
      </c>
      <c r="B114" s="25" t="s">
        <v>316</v>
      </c>
      <c r="C114" s="14" t="s">
        <v>350</v>
      </c>
      <c r="D114" s="14" t="s">
        <v>4</v>
      </c>
      <c r="E114" s="14" t="s">
        <v>3</v>
      </c>
      <c r="F114" s="14" t="s">
        <v>6</v>
      </c>
      <c r="G114" s="13">
        <v>44938</v>
      </c>
      <c r="H114" s="13" t="s">
        <v>612</v>
      </c>
      <c r="I114" s="12">
        <v>33000</v>
      </c>
      <c r="J114" s="12">
        <v>0</v>
      </c>
      <c r="K114" s="12">
        <v>0</v>
      </c>
      <c r="L114" s="12">
        <f>I114*2.87%</f>
        <v>947.1</v>
      </c>
      <c r="M114" s="12">
        <f>I114*7.1%</f>
        <v>2343</v>
      </c>
      <c r="N114" s="12">
        <f>I114*1.15%</f>
        <v>379.5</v>
      </c>
      <c r="O114" s="12">
        <f>I114*3.04%</f>
        <v>1003.2</v>
      </c>
      <c r="P114" s="12">
        <f>I114*7.09%</f>
        <v>2339.7000000000003</v>
      </c>
      <c r="Q114" s="12"/>
      <c r="R114" s="12">
        <f>L114+M114+N114+O114+P114</f>
        <v>7012.5</v>
      </c>
      <c r="S114" s="12">
        <v>0</v>
      </c>
      <c r="T114" s="12">
        <f>+L114+O114+Q114+S114+J114+K114</f>
        <v>1950.3000000000002</v>
      </c>
      <c r="U114" s="12">
        <f>+P114+N114+M114</f>
        <v>5062.2000000000007</v>
      </c>
      <c r="V114" s="12">
        <f>+I114-T114</f>
        <v>31049.7</v>
      </c>
    </row>
    <row r="115" spans="1:22" s="6" customFormat="1" ht="12" x14ac:dyDescent="0.2">
      <c r="A115" s="16">
        <f t="shared" si="2"/>
        <v>97</v>
      </c>
      <c r="B115" s="25" t="s">
        <v>316</v>
      </c>
      <c r="C115" s="14" t="s">
        <v>349</v>
      </c>
      <c r="D115" s="14" t="s">
        <v>4</v>
      </c>
      <c r="E115" s="14" t="s">
        <v>3</v>
      </c>
      <c r="F115" s="14" t="s">
        <v>6</v>
      </c>
      <c r="G115" s="13">
        <v>44938</v>
      </c>
      <c r="H115" s="13" t="s">
        <v>612</v>
      </c>
      <c r="I115" s="12">
        <v>72000</v>
      </c>
      <c r="J115" s="12">
        <v>5744.84</v>
      </c>
      <c r="K115" s="12">
        <v>0</v>
      </c>
      <c r="L115" s="12">
        <f>I115*2.87%</f>
        <v>2066.4</v>
      </c>
      <c r="M115" s="12">
        <f>I115*7.1%</f>
        <v>5111.9999999999991</v>
      </c>
      <c r="N115" s="12">
        <f>I115*1.15%</f>
        <v>828</v>
      </c>
      <c r="O115" s="12">
        <f>I115*3.04%</f>
        <v>2188.8000000000002</v>
      </c>
      <c r="P115" s="12">
        <f>I115*7.09%</f>
        <v>5104.8</v>
      </c>
      <c r="Q115" s="12"/>
      <c r="R115" s="12">
        <f>L115+M115+N115+O115+P115</f>
        <v>15300</v>
      </c>
      <c r="S115" s="12">
        <v>0</v>
      </c>
      <c r="T115" s="12">
        <f>+L115+O115+Q115+S115+J115+K115</f>
        <v>10000.040000000001</v>
      </c>
      <c r="U115" s="12">
        <f>+P115+N115+M115</f>
        <v>11044.8</v>
      </c>
      <c r="V115" s="12">
        <f>+I115-T115</f>
        <v>61999.96</v>
      </c>
    </row>
    <row r="116" spans="1:22" s="6" customFormat="1" ht="12" x14ac:dyDescent="0.2">
      <c r="A116" s="16">
        <f t="shared" si="2"/>
        <v>98</v>
      </c>
      <c r="B116" s="25" t="s">
        <v>316</v>
      </c>
      <c r="C116" s="14" t="s">
        <v>348</v>
      </c>
      <c r="D116" s="14" t="s">
        <v>4</v>
      </c>
      <c r="E116" s="14" t="s">
        <v>3</v>
      </c>
      <c r="F116" s="14" t="s">
        <v>2</v>
      </c>
      <c r="G116" s="13">
        <v>44938</v>
      </c>
      <c r="H116" s="13" t="s">
        <v>612</v>
      </c>
      <c r="I116" s="12">
        <v>36000</v>
      </c>
      <c r="J116" s="12">
        <v>0</v>
      </c>
      <c r="K116" s="12">
        <v>0</v>
      </c>
      <c r="L116" s="12">
        <f>I116*2.87%</f>
        <v>1033.2</v>
      </c>
      <c r="M116" s="12">
        <f>I116*7.1%</f>
        <v>2555.9999999999995</v>
      </c>
      <c r="N116" s="12">
        <f>I116*1.15%</f>
        <v>414</v>
      </c>
      <c r="O116" s="12">
        <f>I116*3.04%</f>
        <v>1094.4000000000001</v>
      </c>
      <c r="P116" s="12">
        <f>I116*7.09%</f>
        <v>2552.4</v>
      </c>
      <c r="Q116" s="12"/>
      <c r="R116" s="12">
        <f>L116+M116+N116+O116+P116</f>
        <v>7650</v>
      </c>
      <c r="S116" s="12">
        <v>0</v>
      </c>
      <c r="T116" s="12">
        <f>+L116+O116+Q116+S116+J116+K116</f>
        <v>2127.6000000000004</v>
      </c>
      <c r="U116" s="12">
        <f>+P116+N116+M116</f>
        <v>5522.4</v>
      </c>
      <c r="V116" s="12">
        <f>+I116-T116</f>
        <v>33872.400000000001</v>
      </c>
    </row>
    <row r="117" spans="1:22" s="6" customFormat="1" ht="12" customHeight="1" x14ac:dyDescent="0.2">
      <c r="A117" s="16">
        <f t="shared" si="2"/>
        <v>99</v>
      </c>
      <c r="B117" s="25" t="s">
        <v>316</v>
      </c>
      <c r="C117" s="14" t="s">
        <v>347</v>
      </c>
      <c r="D117" s="14" t="s">
        <v>4</v>
      </c>
      <c r="E117" s="14" t="s">
        <v>3</v>
      </c>
      <c r="F117" s="14" t="s">
        <v>6</v>
      </c>
      <c r="G117" s="13">
        <v>44938</v>
      </c>
      <c r="H117" s="13" t="s">
        <v>612</v>
      </c>
      <c r="I117" s="12">
        <v>52800</v>
      </c>
      <c r="J117" s="12">
        <v>2249.1799999999998</v>
      </c>
      <c r="K117" s="12">
        <v>0</v>
      </c>
      <c r="L117" s="12">
        <f>I117*2.87%</f>
        <v>1515.36</v>
      </c>
      <c r="M117" s="12">
        <f>I117*7.1%</f>
        <v>3748.7999999999997</v>
      </c>
      <c r="N117" s="12">
        <f>I117*1.15%</f>
        <v>607.20000000000005</v>
      </c>
      <c r="O117" s="12">
        <f>I117*3.04%</f>
        <v>1605.12</v>
      </c>
      <c r="P117" s="12">
        <f>I117*7.09%</f>
        <v>3743.5200000000004</v>
      </c>
      <c r="Q117" s="12"/>
      <c r="R117" s="12">
        <f>L117+M117+N117+O117+P117</f>
        <v>11220</v>
      </c>
      <c r="S117" s="12">
        <v>0</v>
      </c>
      <c r="T117" s="12">
        <f>+L117+O117+Q117+S117+J117+K117</f>
        <v>5369.66</v>
      </c>
      <c r="U117" s="12">
        <f>+P117+N117+M117</f>
        <v>8099.52</v>
      </c>
      <c r="V117" s="12">
        <f>+I117-T117</f>
        <v>47430.34</v>
      </c>
    </row>
    <row r="118" spans="1:22" s="6" customFormat="1" ht="12" x14ac:dyDescent="0.2">
      <c r="A118" s="16">
        <f t="shared" si="2"/>
        <v>100</v>
      </c>
      <c r="B118" s="25" t="s">
        <v>316</v>
      </c>
      <c r="C118" s="14" t="s">
        <v>346</v>
      </c>
      <c r="D118" s="14" t="s">
        <v>4</v>
      </c>
      <c r="E118" s="14" t="s">
        <v>3</v>
      </c>
      <c r="F118" s="14" t="s">
        <v>6</v>
      </c>
      <c r="G118" s="13">
        <v>44938</v>
      </c>
      <c r="H118" s="13" t="s">
        <v>612</v>
      </c>
      <c r="I118" s="12">
        <v>96000</v>
      </c>
      <c r="J118" s="12">
        <v>11164.47</v>
      </c>
      <c r="K118" s="12">
        <v>0</v>
      </c>
      <c r="L118" s="12">
        <f>I118*2.87%</f>
        <v>2755.2</v>
      </c>
      <c r="M118" s="12">
        <f>I118*7.1%</f>
        <v>6815.9999999999991</v>
      </c>
      <c r="N118" s="12">
        <f>I118*1.15%</f>
        <v>1104</v>
      </c>
      <c r="O118" s="12">
        <f>I118*3.04%</f>
        <v>2918.4</v>
      </c>
      <c r="P118" s="12">
        <f>I118*7.09%</f>
        <v>6806.4000000000005</v>
      </c>
      <c r="Q118" s="12"/>
      <c r="R118" s="12">
        <f>L118+M118+N118+O118+P118</f>
        <v>20400</v>
      </c>
      <c r="S118" s="12">
        <v>0</v>
      </c>
      <c r="T118" s="12">
        <f>+L118+O118+Q118+S118+J118+K118</f>
        <v>16838.07</v>
      </c>
      <c r="U118" s="12">
        <f>+P118+N118+M118</f>
        <v>14726.4</v>
      </c>
      <c r="V118" s="12">
        <f>+I118-T118</f>
        <v>79161.929999999993</v>
      </c>
    </row>
    <row r="119" spans="1:22" s="6" customFormat="1" ht="12" customHeight="1" x14ac:dyDescent="0.2">
      <c r="A119" s="16">
        <f t="shared" si="2"/>
        <v>101</v>
      </c>
      <c r="B119" s="25" t="s">
        <v>316</v>
      </c>
      <c r="C119" s="14" t="s">
        <v>345</v>
      </c>
      <c r="D119" s="14" t="s">
        <v>4</v>
      </c>
      <c r="E119" s="14" t="s">
        <v>3</v>
      </c>
      <c r="F119" s="14" t="s">
        <v>2</v>
      </c>
      <c r="G119" s="13">
        <v>44938</v>
      </c>
      <c r="H119" s="13" t="s">
        <v>612</v>
      </c>
      <c r="I119" s="12">
        <v>120000</v>
      </c>
      <c r="J119" s="12">
        <v>16809.87</v>
      </c>
      <c r="K119" s="12">
        <v>0</v>
      </c>
      <c r="L119" s="12">
        <f>I119*2.87%</f>
        <v>3444</v>
      </c>
      <c r="M119" s="12">
        <f>I119*7.1%</f>
        <v>8520</v>
      </c>
      <c r="N119" s="12">
        <f>I119*1.15%</f>
        <v>1380</v>
      </c>
      <c r="O119" s="12">
        <f>I119*3.04%</f>
        <v>3648</v>
      </c>
      <c r="P119" s="12">
        <f>I119*7.09%</f>
        <v>8508</v>
      </c>
      <c r="Q119" s="12"/>
      <c r="R119" s="12">
        <f>L119+M119+N119+O119+P119</f>
        <v>25500</v>
      </c>
      <c r="S119" s="12">
        <v>0</v>
      </c>
      <c r="T119" s="12">
        <f>+L119+O119+Q119+S119+J119+K119</f>
        <v>23901.87</v>
      </c>
      <c r="U119" s="12">
        <f>+P119+N119+M119</f>
        <v>18408</v>
      </c>
      <c r="V119" s="12">
        <f>+I119-T119</f>
        <v>96098.13</v>
      </c>
    </row>
    <row r="120" spans="1:22" s="7" customFormat="1" ht="12" x14ac:dyDescent="0.2">
      <c r="A120" s="16">
        <f t="shared" si="2"/>
        <v>102</v>
      </c>
      <c r="B120" s="25" t="s">
        <v>316</v>
      </c>
      <c r="C120" s="14" t="s">
        <v>344</v>
      </c>
      <c r="D120" s="14" t="s">
        <v>4</v>
      </c>
      <c r="E120" s="14" t="s">
        <v>3</v>
      </c>
      <c r="F120" s="14" t="s">
        <v>6</v>
      </c>
      <c r="G120" s="13">
        <v>44938</v>
      </c>
      <c r="H120" s="13" t="s">
        <v>612</v>
      </c>
      <c r="I120" s="12">
        <v>96000</v>
      </c>
      <c r="J120" s="12">
        <v>0</v>
      </c>
      <c r="K120" s="12">
        <v>0</v>
      </c>
      <c r="L120" s="12">
        <f>I120*2.87%</f>
        <v>2755.2</v>
      </c>
      <c r="M120" s="12">
        <f>I120*7.1%</f>
        <v>6815.9999999999991</v>
      </c>
      <c r="N120" s="12">
        <f>I120*1.15%</f>
        <v>1104</v>
      </c>
      <c r="O120" s="12">
        <f>I120*3.04%</f>
        <v>2918.4</v>
      </c>
      <c r="P120" s="12">
        <f>I120*7.09%</f>
        <v>6806.4000000000005</v>
      </c>
      <c r="Q120" s="12"/>
      <c r="R120" s="12">
        <f>L120+M120+N120+O120+P120</f>
        <v>20400</v>
      </c>
      <c r="S120" s="12">
        <v>22238.880000000001</v>
      </c>
      <c r="T120" s="12">
        <f>+L120+O120+Q120+S120+J120+K120</f>
        <v>27912.480000000003</v>
      </c>
      <c r="U120" s="12">
        <f>+P120+N120+M120</f>
        <v>14726.4</v>
      </c>
      <c r="V120" s="12">
        <f>+I120-T120</f>
        <v>68087.51999999999</v>
      </c>
    </row>
    <row r="121" spans="1:22" s="6" customFormat="1" ht="12" x14ac:dyDescent="0.2">
      <c r="A121" s="16">
        <f t="shared" si="2"/>
        <v>103</v>
      </c>
      <c r="B121" s="25" t="s">
        <v>316</v>
      </c>
      <c r="C121" s="14" t="s">
        <v>343</v>
      </c>
      <c r="D121" s="14" t="s">
        <v>4</v>
      </c>
      <c r="E121" s="14" t="s">
        <v>3</v>
      </c>
      <c r="F121" s="14" t="s">
        <v>6</v>
      </c>
      <c r="G121" s="13">
        <v>44938</v>
      </c>
      <c r="H121" s="13" t="s">
        <v>612</v>
      </c>
      <c r="I121" s="12">
        <v>81400</v>
      </c>
      <c r="J121" s="12">
        <v>7730.18</v>
      </c>
      <c r="K121" s="12">
        <v>0</v>
      </c>
      <c r="L121" s="12">
        <f>I121*2.87%</f>
        <v>2336.1799999999998</v>
      </c>
      <c r="M121" s="12">
        <f>I121*7.1%</f>
        <v>5779.4</v>
      </c>
      <c r="N121" s="12">
        <f>I121*1.15%</f>
        <v>936.1</v>
      </c>
      <c r="O121" s="12">
        <f>I121*3.04%</f>
        <v>2474.56</v>
      </c>
      <c r="P121" s="12">
        <f>I121*7.09%</f>
        <v>5771.26</v>
      </c>
      <c r="Q121" s="12"/>
      <c r="R121" s="12">
        <f>L121+M121+N121+O121+P121</f>
        <v>17297.5</v>
      </c>
      <c r="S121" s="12">
        <v>0</v>
      </c>
      <c r="T121" s="12">
        <f>+L121+O121+Q121+S121+J121+K121</f>
        <v>12540.92</v>
      </c>
      <c r="U121" s="12">
        <f>+P121+N121+M121</f>
        <v>12486.76</v>
      </c>
      <c r="V121" s="12">
        <f>+I121-T121</f>
        <v>68859.08</v>
      </c>
    </row>
    <row r="122" spans="1:22" s="6" customFormat="1" ht="15" customHeight="1" x14ac:dyDescent="0.2">
      <c r="A122" s="16">
        <f t="shared" si="2"/>
        <v>104</v>
      </c>
      <c r="B122" s="25" t="s">
        <v>316</v>
      </c>
      <c r="C122" s="14" t="s">
        <v>342</v>
      </c>
      <c r="D122" s="14" t="s">
        <v>4</v>
      </c>
      <c r="E122" s="14" t="s">
        <v>3</v>
      </c>
      <c r="F122" s="14" t="s">
        <v>2</v>
      </c>
      <c r="G122" s="13">
        <v>44938</v>
      </c>
      <c r="H122" s="13" t="s">
        <v>612</v>
      </c>
      <c r="I122" s="12">
        <v>70400</v>
      </c>
      <c r="J122" s="12">
        <v>5443.75</v>
      </c>
      <c r="K122" s="12">
        <v>0</v>
      </c>
      <c r="L122" s="12">
        <f>I122*2.87%</f>
        <v>2020.48</v>
      </c>
      <c r="M122" s="12">
        <f>I122*7.1%</f>
        <v>4998.3999999999996</v>
      </c>
      <c r="N122" s="12">
        <f>I122*1.15%</f>
        <v>809.6</v>
      </c>
      <c r="O122" s="12">
        <f>I122*3.04%</f>
        <v>2140.16</v>
      </c>
      <c r="P122" s="12">
        <f>I122*7.09%</f>
        <v>4991.3600000000006</v>
      </c>
      <c r="Q122" s="12"/>
      <c r="R122" s="12">
        <f>L122+M122+N122+O122+P122</f>
        <v>14960</v>
      </c>
      <c r="S122" s="12">
        <v>0</v>
      </c>
      <c r="T122" s="12">
        <f>+L122+O122+Q122+S122+J122+K122</f>
        <v>9604.39</v>
      </c>
      <c r="U122" s="12">
        <f>+P122+N122+M122</f>
        <v>10799.36</v>
      </c>
      <c r="V122" s="12">
        <f>+I122-T122</f>
        <v>60795.61</v>
      </c>
    </row>
    <row r="123" spans="1:22" s="6" customFormat="1" ht="12" x14ac:dyDescent="0.2">
      <c r="A123" s="16">
        <f t="shared" si="2"/>
        <v>105</v>
      </c>
      <c r="B123" s="25" t="s">
        <v>316</v>
      </c>
      <c r="C123" s="14" t="s">
        <v>341</v>
      </c>
      <c r="D123" s="14" t="s">
        <v>4</v>
      </c>
      <c r="E123" s="14" t="s">
        <v>3</v>
      </c>
      <c r="F123" s="14" t="s">
        <v>2</v>
      </c>
      <c r="G123" s="13">
        <v>44938</v>
      </c>
      <c r="H123" s="13" t="s">
        <v>612</v>
      </c>
      <c r="I123" s="12">
        <v>120000</v>
      </c>
      <c r="J123" s="12">
        <v>25790</v>
      </c>
      <c r="K123" s="12">
        <v>0</v>
      </c>
      <c r="L123" s="12">
        <f>I123*2.87%</f>
        <v>3444</v>
      </c>
      <c r="M123" s="12">
        <f>I123*7.1%</f>
        <v>8520</v>
      </c>
      <c r="N123" s="12">
        <f>I123*1.15%</f>
        <v>1380</v>
      </c>
      <c r="O123" s="12">
        <f>I123*3.04%</f>
        <v>3648</v>
      </c>
      <c r="P123" s="12">
        <f>I123*7.09%</f>
        <v>8508</v>
      </c>
      <c r="Q123" s="12">
        <v>1715.46</v>
      </c>
      <c r="R123" s="12">
        <f>L123+M123+N123+O123+P123</f>
        <v>25500</v>
      </c>
      <c r="S123" s="12">
        <v>0</v>
      </c>
      <c r="T123" s="12">
        <f>+L123+O123+Q123+S123+J123+K123</f>
        <v>34597.46</v>
      </c>
      <c r="U123" s="12">
        <f>+P123+N123+M123</f>
        <v>18408</v>
      </c>
      <c r="V123" s="12">
        <f>+I123-T123</f>
        <v>85402.540000000008</v>
      </c>
    </row>
    <row r="124" spans="1:22" s="6" customFormat="1" ht="12" x14ac:dyDescent="0.2">
      <c r="A124" s="16">
        <f t="shared" si="2"/>
        <v>106</v>
      </c>
      <c r="B124" s="25" t="s">
        <v>316</v>
      </c>
      <c r="C124" s="14" t="s">
        <v>340</v>
      </c>
      <c r="D124" s="14" t="s">
        <v>4</v>
      </c>
      <c r="E124" s="14" t="s">
        <v>3</v>
      </c>
      <c r="F124" s="14" t="s">
        <v>6</v>
      </c>
      <c r="G124" s="13">
        <v>44938</v>
      </c>
      <c r="H124" s="13" t="s">
        <v>612</v>
      </c>
      <c r="I124" s="12">
        <v>52800</v>
      </c>
      <c r="J124" s="12">
        <v>2249.1799999999998</v>
      </c>
      <c r="K124" s="12">
        <v>0</v>
      </c>
      <c r="L124" s="12">
        <f>I124*2.87%</f>
        <v>1515.36</v>
      </c>
      <c r="M124" s="12">
        <f>I124*7.1%</f>
        <v>3748.7999999999997</v>
      </c>
      <c r="N124" s="12">
        <f>I124*1.15%</f>
        <v>607.20000000000005</v>
      </c>
      <c r="O124" s="12">
        <f>I124*3.04%</f>
        <v>1605.12</v>
      </c>
      <c r="P124" s="12">
        <f>I124*7.09%</f>
        <v>3743.5200000000004</v>
      </c>
      <c r="Q124" s="12"/>
      <c r="R124" s="12">
        <f>L124+M124+N124+O124+P124</f>
        <v>11220</v>
      </c>
      <c r="S124" s="12">
        <v>0</v>
      </c>
      <c r="T124" s="12">
        <f>+L124+O124+Q124+S124+J124+K124</f>
        <v>5369.66</v>
      </c>
      <c r="U124" s="12">
        <f>+P124+N124+M124</f>
        <v>8099.52</v>
      </c>
      <c r="V124" s="12">
        <f>+I124-T124</f>
        <v>47430.34</v>
      </c>
    </row>
    <row r="125" spans="1:22" s="6" customFormat="1" ht="12" x14ac:dyDescent="0.2">
      <c r="A125" s="16">
        <f t="shared" si="2"/>
        <v>107</v>
      </c>
      <c r="B125" s="25" t="s">
        <v>316</v>
      </c>
      <c r="C125" s="14" t="s">
        <v>339</v>
      </c>
      <c r="D125" s="14" t="s">
        <v>4</v>
      </c>
      <c r="E125" s="14" t="s">
        <v>3</v>
      </c>
      <c r="F125" s="14" t="s">
        <v>2</v>
      </c>
      <c r="G125" s="13">
        <v>44938</v>
      </c>
      <c r="H125" s="13" t="s">
        <v>612</v>
      </c>
      <c r="I125" s="12">
        <v>93000</v>
      </c>
      <c r="J125" s="12">
        <v>10458.790000000001</v>
      </c>
      <c r="K125" s="12">
        <v>0</v>
      </c>
      <c r="L125" s="12">
        <f>I125*2.87%</f>
        <v>2669.1</v>
      </c>
      <c r="M125" s="12">
        <f>I125*7.1%</f>
        <v>6602.9999999999991</v>
      </c>
      <c r="N125" s="12">
        <f>I125*1.15%</f>
        <v>1069.5</v>
      </c>
      <c r="O125" s="12">
        <f>I125*3.04%</f>
        <v>2827.2</v>
      </c>
      <c r="P125" s="12">
        <f>I125*7.09%</f>
        <v>6593.7000000000007</v>
      </c>
      <c r="Q125" s="12"/>
      <c r="R125" s="12">
        <f>L125+M125+N125+O125+P125</f>
        <v>19762.5</v>
      </c>
      <c r="S125" s="12">
        <v>3928.3100000000013</v>
      </c>
      <c r="T125" s="12">
        <f>+L125+O125+Q125+S125+J125+K125</f>
        <v>19883.400000000001</v>
      </c>
      <c r="U125" s="12">
        <f>+P125+N125+M125</f>
        <v>14266.2</v>
      </c>
      <c r="V125" s="12">
        <f>+I125-T125</f>
        <v>73116.600000000006</v>
      </c>
    </row>
    <row r="126" spans="1:22" s="6" customFormat="1" ht="12" x14ac:dyDescent="0.2">
      <c r="A126" s="16">
        <f t="shared" si="2"/>
        <v>108</v>
      </c>
      <c r="B126" s="25" t="s">
        <v>316</v>
      </c>
      <c r="C126" s="14" t="s">
        <v>338</v>
      </c>
      <c r="D126" s="14" t="s">
        <v>4</v>
      </c>
      <c r="E126" s="14" t="s">
        <v>3</v>
      </c>
      <c r="F126" s="14" t="s">
        <v>2</v>
      </c>
      <c r="G126" s="13">
        <v>44938</v>
      </c>
      <c r="H126" s="13" t="s">
        <v>612</v>
      </c>
      <c r="I126" s="12">
        <v>36000</v>
      </c>
      <c r="J126" s="12">
        <v>0</v>
      </c>
      <c r="K126" s="12">
        <v>0</v>
      </c>
      <c r="L126" s="12">
        <f>I126*2.87%</f>
        <v>1033.2</v>
      </c>
      <c r="M126" s="12">
        <f>I126*7.1%</f>
        <v>2555.9999999999995</v>
      </c>
      <c r="N126" s="12">
        <f>I126*1.15%</f>
        <v>414</v>
      </c>
      <c r="O126" s="12">
        <f>I126*3.04%</f>
        <v>1094.4000000000001</v>
      </c>
      <c r="P126" s="12">
        <f>I126*7.09%</f>
        <v>2552.4</v>
      </c>
      <c r="Q126" s="12"/>
      <c r="R126" s="12">
        <f>L126+M126+N126+O126+P126</f>
        <v>7650</v>
      </c>
      <c r="S126" s="12">
        <v>0</v>
      </c>
      <c r="T126" s="12">
        <f>+L126+O126+Q126+S126+J126+K126</f>
        <v>2127.6000000000004</v>
      </c>
      <c r="U126" s="12">
        <f>+P126+N126+M126</f>
        <v>5522.4</v>
      </c>
      <c r="V126" s="12">
        <f>+I126-T126</f>
        <v>33872.400000000001</v>
      </c>
    </row>
    <row r="127" spans="1:22" s="6" customFormat="1" ht="12" x14ac:dyDescent="0.2">
      <c r="A127" s="16">
        <f t="shared" si="2"/>
        <v>109</v>
      </c>
      <c r="B127" s="25" t="s">
        <v>316</v>
      </c>
      <c r="C127" s="14" t="s">
        <v>337</v>
      </c>
      <c r="D127" s="14" t="s">
        <v>4</v>
      </c>
      <c r="E127" s="14" t="s">
        <v>3</v>
      </c>
      <c r="F127" s="14" t="s">
        <v>2</v>
      </c>
      <c r="G127" s="13">
        <v>44938</v>
      </c>
      <c r="H127" s="13" t="s">
        <v>612</v>
      </c>
      <c r="I127" s="12">
        <v>120000</v>
      </c>
      <c r="J127" s="12">
        <v>16809.87</v>
      </c>
      <c r="K127" s="12">
        <v>0</v>
      </c>
      <c r="L127" s="12">
        <f>I127*2.87%</f>
        <v>3444</v>
      </c>
      <c r="M127" s="12">
        <f>I127*7.1%</f>
        <v>8520</v>
      </c>
      <c r="N127" s="12">
        <f>I127*1.15%</f>
        <v>1380</v>
      </c>
      <c r="O127" s="12">
        <f>I127*3.04%</f>
        <v>3648</v>
      </c>
      <c r="P127" s="12">
        <f>I127*7.09%</f>
        <v>8508</v>
      </c>
      <c r="Q127" s="12"/>
      <c r="R127" s="12">
        <f>L127+M127+N127+O127+P127</f>
        <v>25500</v>
      </c>
      <c r="S127" s="12">
        <v>3846</v>
      </c>
      <c r="T127" s="12">
        <f>+L127+O127+Q127+S127+J127+K127</f>
        <v>27747.87</v>
      </c>
      <c r="U127" s="12">
        <f>+P127+N127+M127</f>
        <v>18408</v>
      </c>
      <c r="V127" s="12">
        <f>+I127-T127</f>
        <v>92252.13</v>
      </c>
    </row>
    <row r="128" spans="1:22" s="6" customFormat="1" ht="12" x14ac:dyDescent="0.2">
      <c r="A128" s="16">
        <f t="shared" si="2"/>
        <v>110</v>
      </c>
      <c r="B128" s="25" t="s">
        <v>316</v>
      </c>
      <c r="C128" s="14" t="s">
        <v>336</v>
      </c>
      <c r="D128" s="14" t="s">
        <v>4</v>
      </c>
      <c r="E128" s="14" t="s">
        <v>3</v>
      </c>
      <c r="F128" s="14" t="s">
        <v>2</v>
      </c>
      <c r="G128" s="13">
        <v>44938</v>
      </c>
      <c r="H128" s="13" t="s">
        <v>612</v>
      </c>
      <c r="I128" s="12">
        <v>52800</v>
      </c>
      <c r="J128" s="12">
        <v>2249.1799999999998</v>
      </c>
      <c r="K128" s="12">
        <v>0</v>
      </c>
      <c r="L128" s="12">
        <f>I128*2.87%</f>
        <v>1515.36</v>
      </c>
      <c r="M128" s="12">
        <f>I128*7.1%</f>
        <v>3748.7999999999997</v>
      </c>
      <c r="N128" s="12">
        <f>I128*1.15%</f>
        <v>607.20000000000005</v>
      </c>
      <c r="O128" s="12">
        <f>I128*3.04%</f>
        <v>1605.12</v>
      </c>
      <c r="P128" s="12">
        <f>I128*7.09%</f>
        <v>3743.5200000000004</v>
      </c>
      <c r="Q128" s="12"/>
      <c r="R128" s="12">
        <f>L128+M128+N128+O128+P128</f>
        <v>11220</v>
      </c>
      <c r="S128" s="12">
        <v>0</v>
      </c>
      <c r="T128" s="12">
        <f>+L128+O128+Q128+S128+J128+K128</f>
        <v>5369.66</v>
      </c>
      <c r="U128" s="12">
        <f>+P128+N128+M128</f>
        <v>8099.52</v>
      </c>
      <c r="V128" s="12">
        <f>+I128-T128</f>
        <v>47430.34</v>
      </c>
    </row>
    <row r="129" spans="1:22" s="6" customFormat="1" ht="12" x14ac:dyDescent="0.2">
      <c r="A129" s="16">
        <f t="shared" si="2"/>
        <v>111</v>
      </c>
      <c r="B129" s="25" t="s">
        <v>316</v>
      </c>
      <c r="C129" s="14" t="s">
        <v>335</v>
      </c>
      <c r="D129" s="14" t="s">
        <v>4</v>
      </c>
      <c r="E129" s="14" t="s">
        <v>3</v>
      </c>
      <c r="F129" s="14" t="s">
        <v>6</v>
      </c>
      <c r="G129" s="13">
        <v>44938</v>
      </c>
      <c r="H129" s="13" t="s">
        <v>612</v>
      </c>
      <c r="I129" s="12">
        <v>84000</v>
      </c>
      <c r="J129" s="12">
        <v>8341.77</v>
      </c>
      <c r="K129" s="12">
        <v>0</v>
      </c>
      <c r="L129" s="12">
        <f>I129*2.87%</f>
        <v>2410.8000000000002</v>
      </c>
      <c r="M129" s="12">
        <f>I129*7.1%</f>
        <v>5963.9999999999991</v>
      </c>
      <c r="N129" s="12">
        <f>I129*1.15%</f>
        <v>966</v>
      </c>
      <c r="O129" s="12">
        <f>I129*3.04%</f>
        <v>2553.6</v>
      </c>
      <c r="P129" s="12">
        <f>I129*7.09%</f>
        <v>5955.6</v>
      </c>
      <c r="Q129" s="12"/>
      <c r="R129" s="12">
        <f>L129+M129+N129+O129+P129</f>
        <v>17850</v>
      </c>
      <c r="S129" s="12">
        <v>0</v>
      </c>
      <c r="T129" s="12">
        <f>+L129+O129+Q129+S129+J129+K129</f>
        <v>13306.17</v>
      </c>
      <c r="U129" s="12">
        <f>+P129+N129+M129</f>
        <v>12885.599999999999</v>
      </c>
      <c r="V129" s="12">
        <f>+I129-T129</f>
        <v>70693.83</v>
      </c>
    </row>
    <row r="130" spans="1:22" s="6" customFormat="1" ht="12" x14ac:dyDescent="0.2">
      <c r="A130" s="16">
        <f t="shared" si="2"/>
        <v>112</v>
      </c>
      <c r="B130" s="25" t="s">
        <v>316</v>
      </c>
      <c r="C130" s="14" t="s">
        <v>334</v>
      </c>
      <c r="D130" s="14" t="s">
        <v>4</v>
      </c>
      <c r="E130" s="14" t="s">
        <v>3</v>
      </c>
      <c r="F130" s="14" t="s">
        <v>2</v>
      </c>
      <c r="G130" s="13">
        <v>44938</v>
      </c>
      <c r="H130" s="13" t="s">
        <v>612</v>
      </c>
      <c r="I130" s="12">
        <v>54000</v>
      </c>
      <c r="J130" s="12">
        <v>2418.54</v>
      </c>
      <c r="K130" s="12">
        <v>0</v>
      </c>
      <c r="L130" s="12">
        <f>I130*2.87%</f>
        <v>1549.8</v>
      </c>
      <c r="M130" s="12">
        <f>I130*7.1%</f>
        <v>3833.9999999999995</v>
      </c>
      <c r="N130" s="12">
        <f>I130*1.15%</f>
        <v>621</v>
      </c>
      <c r="O130" s="12">
        <f>I130*3.04%</f>
        <v>1641.6</v>
      </c>
      <c r="P130" s="12">
        <f>I130*7.09%</f>
        <v>3828.6000000000004</v>
      </c>
      <c r="Q130" s="12"/>
      <c r="R130" s="12">
        <f>L130+M130+N130+O130+P130</f>
        <v>11475</v>
      </c>
      <c r="S130" s="12">
        <v>0</v>
      </c>
      <c r="T130" s="12">
        <f>+L130+O130+Q130+S130+J130+K130</f>
        <v>5609.94</v>
      </c>
      <c r="U130" s="12">
        <f>+P130+N130+M130</f>
        <v>8283.6</v>
      </c>
      <c r="V130" s="12">
        <f>+I130-T130</f>
        <v>48390.06</v>
      </c>
    </row>
    <row r="131" spans="1:22" s="6" customFormat="1" ht="12" x14ac:dyDescent="0.2">
      <c r="A131" s="16">
        <f t="shared" si="2"/>
        <v>113</v>
      </c>
      <c r="B131" s="25" t="s">
        <v>316</v>
      </c>
      <c r="C131" s="14" t="s">
        <v>333</v>
      </c>
      <c r="D131" s="14" t="s">
        <v>4</v>
      </c>
      <c r="E131" s="14" t="s">
        <v>3</v>
      </c>
      <c r="F131" s="14" t="s">
        <v>6</v>
      </c>
      <c r="G131" s="13">
        <v>44938</v>
      </c>
      <c r="H131" s="13" t="s">
        <v>612</v>
      </c>
      <c r="I131" s="12">
        <v>48000</v>
      </c>
      <c r="J131" s="12">
        <v>1571.73</v>
      </c>
      <c r="K131" s="12">
        <v>0</v>
      </c>
      <c r="L131" s="12">
        <f>I131*2.87%</f>
        <v>1377.6</v>
      </c>
      <c r="M131" s="12">
        <f>I131*7.1%</f>
        <v>3407.9999999999995</v>
      </c>
      <c r="N131" s="12">
        <f>I131*1.15%</f>
        <v>552</v>
      </c>
      <c r="O131" s="12">
        <f>I131*3.04%</f>
        <v>1459.2</v>
      </c>
      <c r="P131" s="12">
        <f>I131*7.09%</f>
        <v>3403.2000000000003</v>
      </c>
      <c r="Q131" s="12"/>
      <c r="R131" s="12">
        <f>L131+M131+N131+O131+P131</f>
        <v>10200</v>
      </c>
      <c r="S131" s="12">
        <v>0</v>
      </c>
      <c r="T131" s="12">
        <f>+L131+O131+Q131+S131+J131+K131</f>
        <v>4408.5300000000007</v>
      </c>
      <c r="U131" s="12">
        <f>+P131+N131+M131</f>
        <v>7363.2</v>
      </c>
      <c r="V131" s="12">
        <f>+I131-T131</f>
        <v>43591.47</v>
      </c>
    </row>
    <row r="132" spans="1:22" s="6" customFormat="1" ht="12" x14ac:dyDescent="0.2">
      <c r="A132" s="16">
        <f t="shared" si="2"/>
        <v>114</v>
      </c>
      <c r="B132" s="25" t="s">
        <v>316</v>
      </c>
      <c r="C132" s="14" t="s">
        <v>332</v>
      </c>
      <c r="D132" s="14" t="s">
        <v>4</v>
      </c>
      <c r="E132" s="14" t="s">
        <v>3</v>
      </c>
      <c r="F132" s="14" t="s">
        <v>6</v>
      </c>
      <c r="G132" s="13">
        <v>44938</v>
      </c>
      <c r="H132" s="13" t="s">
        <v>612</v>
      </c>
      <c r="I132" s="12">
        <v>105000</v>
      </c>
      <c r="J132" s="12">
        <v>13281.49</v>
      </c>
      <c r="K132" s="12">
        <v>0</v>
      </c>
      <c r="L132" s="12">
        <f>I132*2.87%</f>
        <v>3013.5</v>
      </c>
      <c r="M132" s="12">
        <f>I132*7.1%</f>
        <v>7454.9999999999991</v>
      </c>
      <c r="N132" s="12">
        <f>I132*1.15%</f>
        <v>1207.5</v>
      </c>
      <c r="O132" s="12">
        <f>I132*3.04%</f>
        <v>3192</v>
      </c>
      <c r="P132" s="12">
        <f>I132*7.09%</f>
        <v>7444.5000000000009</v>
      </c>
      <c r="Q132" s="12"/>
      <c r="R132" s="12">
        <f>L132+M132+N132+O132+P132</f>
        <v>22312.5</v>
      </c>
      <c r="S132" s="12">
        <v>0</v>
      </c>
      <c r="T132" s="12">
        <f>+L132+O132+Q132+S132+J132+K132</f>
        <v>19486.989999999998</v>
      </c>
      <c r="U132" s="12">
        <f>+P132+N132+M132</f>
        <v>16107</v>
      </c>
      <c r="V132" s="12">
        <f>+I132-T132</f>
        <v>85513.010000000009</v>
      </c>
    </row>
    <row r="133" spans="1:22" s="6" customFormat="1" ht="12" x14ac:dyDescent="0.2">
      <c r="A133" s="16">
        <f t="shared" si="2"/>
        <v>115</v>
      </c>
      <c r="B133" s="25" t="s">
        <v>316</v>
      </c>
      <c r="C133" s="14" t="s">
        <v>331</v>
      </c>
      <c r="D133" s="14" t="s">
        <v>4</v>
      </c>
      <c r="E133" s="14" t="s">
        <v>3</v>
      </c>
      <c r="F133" s="14" t="s">
        <v>6</v>
      </c>
      <c r="G133" s="13">
        <v>44938</v>
      </c>
      <c r="H133" s="13" t="s">
        <v>612</v>
      </c>
      <c r="I133" s="12">
        <v>39600</v>
      </c>
      <c r="J133" s="12">
        <v>0</v>
      </c>
      <c r="K133" s="12">
        <v>0</v>
      </c>
      <c r="L133" s="12">
        <f>I133*2.87%</f>
        <v>1136.52</v>
      </c>
      <c r="M133" s="12">
        <f>I133*7.1%</f>
        <v>2811.6</v>
      </c>
      <c r="N133" s="12">
        <f>I133*1.15%</f>
        <v>455.4</v>
      </c>
      <c r="O133" s="12">
        <f>I133*3.04%</f>
        <v>1203.8399999999999</v>
      </c>
      <c r="P133" s="12">
        <f>I133*7.09%</f>
        <v>2807.6400000000003</v>
      </c>
      <c r="Q133" s="12"/>
      <c r="R133" s="12">
        <f>L133+M133+N133+O133+P133</f>
        <v>8415</v>
      </c>
      <c r="S133" s="12">
        <v>0</v>
      </c>
      <c r="T133" s="12">
        <f>+L133+O133+Q133+S133+J133+K133</f>
        <v>2340.3599999999997</v>
      </c>
      <c r="U133" s="12">
        <f>+P133+N133+M133</f>
        <v>6074.64</v>
      </c>
      <c r="V133" s="12">
        <f>+I133-T133</f>
        <v>37259.64</v>
      </c>
    </row>
    <row r="134" spans="1:22" s="6" customFormat="1" ht="12" x14ac:dyDescent="0.2">
      <c r="A134" s="16">
        <f t="shared" si="2"/>
        <v>116</v>
      </c>
      <c r="B134" s="25" t="s">
        <v>316</v>
      </c>
      <c r="C134" s="14" t="s">
        <v>330</v>
      </c>
      <c r="D134" s="14" t="s">
        <v>4</v>
      </c>
      <c r="E134" s="14" t="s">
        <v>3</v>
      </c>
      <c r="F134" s="14" t="s">
        <v>2</v>
      </c>
      <c r="G134" s="13">
        <v>44938</v>
      </c>
      <c r="H134" s="13" t="s">
        <v>612</v>
      </c>
      <c r="I134" s="12">
        <v>33000</v>
      </c>
      <c r="J134" s="12">
        <v>0</v>
      </c>
      <c r="K134" s="12">
        <v>0</v>
      </c>
      <c r="L134" s="12">
        <f>I134*2.87%</f>
        <v>947.1</v>
      </c>
      <c r="M134" s="12">
        <f>I134*7.1%</f>
        <v>2343</v>
      </c>
      <c r="N134" s="12">
        <f>I134*1.15%</f>
        <v>379.5</v>
      </c>
      <c r="O134" s="12">
        <f>I134*3.04%</f>
        <v>1003.2</v>
      </c>
      <c r="P134" s="12">
        <f>I134*7.09%</f>
        <v>2339.7000000000003</v>
      </c>
      <c r="Q134" s="12"/>
      <c r="R134" s="12">
        <f>L134+M134+N134+O134+P134</f>
        <v>7012.5</v>
      </c>
      <c r="S134" s="12">
        <v>0</v>
      </c>
      <c r="T134" s="12">
        <f>+L134+O134+Q134+S134+J134+K134</f>
        <v>1950.3000000000002</v>
      </c>
      <c r="U134" s="12">
        <f>+P134+N134+M134</f>
        <v>5062.2000000000007</v>
      </c>
      <c r="V134" s="12">
        <f>+I134-T134</f>
        <v>31049.7</v>
      </c>
    </row>
    <row r="135" spans="1:22" s="6" customFormat="1" ht="12" x14ac:dyDescent="0.2">
      <c r="A135" s="16">
        <f t="shared" si="2"/>
        <v>117</v>
      </c>
      <c r="B135" s="25" t="s">
        <v>316</v>
      </c>
      <c r="C135" s="14" t="s">
        <v>329</v>
      </c>
      <c r="D135" s="14" t="s">
        <v>4</v>
      </c>
      <c r="E135" s="14" t="s">
        <v>3</v>
      </c>
      <c r="F135" s="14" t="s">
        <v>2</v>
      </c>
      <c r="G135" s="13">
        <v>44938</v>
      </c>
      <c r="H135" s="13" t="s">
        <v>612</v>
      </c>
      <c r="I135" s="12">
        <v>33000</v>
      </c>
      <c r="J135" s="12">
        <v>0</v>
      </c>
      <c r="K135" s="12">
        <v>0</v>
      </c>
      <c r="L135" s="12">
        <f>I135*2.87%</f>
        <v>947.1</v>
      </c>
      <c r="M135" s="12">
        <f>I135*7.1%</f>
        <v>2343</v>
      </c>
      <c r="N135" s="12">
        <f>I135*1.15%</f>
        <v>379.5</v>
      </c>
      <c r="O135" s="12">
        <f>I135*3.04%</f>
        <v>1003.2</v>
      </c>
      <c r="P135" s="12">
        <f>I135*7.09%</f>
        <v>2339.7000000000003</v>
      </c>
      <c r="Q135" s="12"/>
      <c r="R135" s="12">
        <f>L135+M135+N135+O135+P135</f>
        <v>7012.5</v>
      </c>
      <c r="S135" s="12">
        <v>0</v>
      </c>
      <c r="T135" s="12">
        <f>+L135+O135+Q135+S135+J135+K135</f>
        <v>1950.3000000000002</v>
      </c>
      <c r="U135" s="12">
        <f>+P135+N135+M135</f>
        <v>5062.2000000000007</v>
      </c>
      <c r="V135" s="12">
        <f>+I135-T135</f>
        <v>31049.7</v>
      </c>
    </row>
    <row r="136" spans="1:22" s="6" customFormat="1" ht="12" x14ac:dyDescent="0.2">
      <c r="A136" s="16">
        <f t="shared" si="2"/>
        <v>118</v>
      </c>
      <c r="B136" s="25" t="s">
        <v>316</v>
      </c>
      <c r="C136" s="14" t="s">
        <v>328</v>
      </c>
      <c r="D136" s="14" t="s">
        <v>4</v>
      </c>
      <c r="E136" s="14" t="s">
        <v>3</v>
      </c>
      <c r="F136" s="14" t="s">
        <v>2</v>
      </c>
      <c r="G136" s="13">
        <v>44938</v>
      </c>
      <c r="H136" s="13" t="s">
        <v>612</v>
      </c>
      <c r="I136" s="12">
        <v>33000</v>
      </c>
      <c r="J136" s="12">
        <v>0</v>
      </c>
      <c r="K136" s="12">
        <v>0</v>
      </c>
      <c r="L136" s="12">
        <f>I136*2.87%</f>
        <v>947.1</v>
      </c>
      <c r="M136" s="12">
        <f>I136*7.1%</f>
        <v>2343</v>
      </c>
      <c r="N136" s="12">
        <f>I136*1.15%</f>
        <v>379.5</v>
      </c>
      <c r="O136" s="12">
        <f>I136*3.04%</f>
        <v>1003.2</v>
      </c>
      <c r="P136" s="12">
        <f>I136*7.09%</f>
        <v>2339.7000000000003</v>
      </c>
      <c r="Q136" s="12"/>
      <c r="R136" s="12">
        <f>L136+M136+N136+O136+P136</f>
        <v>7012.5</v>
      </c>
      <c r="S136" s="12">
        <v>0</v>
      </c>
      <c r="T136" s="12">
        <f>+L136+O136+Q136+S136+J136+K136</f>
        <v>1950.3000000000002</v>
      </c>
      <c r="U136" s="12">
        <f>+P136+N136+M136</f>
        <v>5062.2000000000007</v>
      </c>
      <c r="V136" s="12">
        <f>+I136-T136</f>
        <v>31049.7</v>
      </c>
    </row>
    <row r="137" spans="1:22" s="6" customFormat="1" ht="12" x14ac:dyDescent="0.2">
      <c r="A137" s="16">
        <f t="shared" si="2"/>
        <v>119</v>
      </c>
      <c r="B137" s="25" t="s">
        <v>316</v>
      </c>
      <c r="C137" s="14" t="s">
        <v>327</v>
      </c>
      <c r="D137" s="14" t="s">
        <v>4</v>
      </c>
      <c r="E137" s="14" t="s">
        <v>3</v>
      </c>
      <c r="F137" s="14" t="s">
        <v>6</v>
      </c>
      <c r="G137" s="13">
        <v>44938</v>
      </c>
      <c r="H137" s="13" t="s">
        <v>612</v>
      </c>
      <c r="I137" s="12">
        <v>57000</v>
      </c>
      <c r="J137" s="12">
        <v>2922.14</v>
      </c>
      <c r="K137" s="12">
        <v>0</v>
      </c>
      <c r="L137" s="12">
        <f>I137*2.87%</f>
        <v>1635.9</v>
      </c>
      <c r="M137" s="12">
        <f>I137*7.1%</f>
        <v>4046.9999999999995</v>
      </c>
      <c r="N137" s="12">
        <f>I137*1.15%</f>
        <v>655.5</v>
      </c>
      <c r="O137" s="12">
        <f>I137*3.04%</f>
        <v>1732.8</v>
      </c>
      <c r="P137" s="12">
        <f>I137*7.09%</f>
        <v>4041.3</v>
      </c>
      <c r="Q137" s="12"/>
      <c r="R137" s="12">
        <f>L137+M137+N137+O137+P137</f>
        <v>12112.5</v>
      </c>
      <c r="S137" s="12">
        <v>0</v>
      </c>
      <c r="T137" s="12">
        <f>+L137+O137+Q137+S137+J137+K137</f>
        <v>6290.84</v>
      </c>
      <c r="U137" s="12">
        <f>+P137+N137+M137</f>
        <v>8743.7999999999993</v>
      </c>
      <c r="V137" s="12">
        <f>+I137-T137</f>
        <v>50709.16</v>
      </c>
    </row>
    <row r="138" spans="1:22" s="6" customFormat="1" ht="12" x14ac:dyDescent="0.2">
      <c r="A138" s="16">
        <f t="shared" si="2"/>
        <v>120</v>
      </c>
      <c r="B138" s="25" t="s">
        <v>316</v>
      </c>
      <c r="C138" s="14" t="s">
        <v>326</v>
      </c>
      <c r="D138" s="14" t="s">
        <v>4</v>
      </c>
      <c r="E138" s="14" t="s">
        <v>3</v>
      </c>
      <c r="F138" s="14" t="s">
        <v>2</v>
      </c>
      <c r="G138" s="13">
        <v>44938</v>
      </c>
      <c r="H138" s="13" t="s">
        <v>612</v>
      </c>
      <c r="I138" s="12">
        <v>120000</v>
      </c>
      <c r="J138" s="12">
        <v>0</v>
      </c>
      <c r="K138" s="12">
        <v>0</v>
      </c>
      <c r="L138" s="12">
        <f>I138*2.87%</f>
        <v>3444</v>
      </c>
      <c r="M138" s="12">
        <f>I138*7.1%</f>
        <v>8520</v>
      </c>
      <c r="N138" s="12">
        <f>I138*1.15%</f>
        <v>1380</v>
      </c>
      <c r="O138" s="12">
        <f>I138*3.04%</f>
        <v>3648</v>
      </c>
      <c r="P138" s="12">
        <f>I138*7.09%</f>
        <v>8508</v>
      </c>
      <c r="Q138" s="12"/>
      <c r="R138" s="12">
        <f>L138+M138+N138+O138+P138</f>
        <v>25500</v>
      </c>
      <c r="S138" s="12">
        <v>0</v>
      </c>
      <c r="T138" s="12">
        <f>+L138+O138+Q138+S138+J138+K138</f>
        <v>7092</v>
      </c>
      <c r="U138" s="12">
        <f>+P138+N138+M138</f>
        <v>18408</v>
      </c>
      <c r="V138" s="12">
        <f>+I138-T138</f>
        <v>112908</v>
      </c>
    </row>
    <row r="139" spans="1:22" s="6" customFormat="1" ht="12" x14ac:dyDescent="0.2">
      <c r="A139" s="16">
        <f t="shared" si="2"/>
        <v>121</v>
      </c>
      <c r="B139" s="25" t="s">
        <v>316</v>
      </c>
      <c r="C139" s="14" t="s">
        <v>325</v>
      </c>
      <c r="D139" s="14" t="s">
        <v>4</v>
      </c>
      <c r="E139" s="14" t="s">
        <v>3</v>
      </c>
      <c r="F139" s="14" t="s">
        <v>6</v>
      </c>
      <c r="G139" s="13">
        <v>44938</v>
      </c>
      <c r="H139" s="13" t="s">
        <v>612</v>
      </c>
      <c r="I139" s="12">
        <v>24000</v>
      </c>
      <c r="J139" s="12">
        <v>0</v>
      </c>
      <c r="K139" s="12">
        <v>0</v>
      </c>
      <c r="L139" s="12">
        <f>I139*2.87%</f>
        <v>688.8</v>
      </c>
      <c r="M139" s="12">
        <f>I139*7.1%</f>
        <v>1703.9999999999998</v>
      </c>
      <c r="N139" s="12">
        <f>I139*1.15%</f>
        <v>276</v>
      </c>
      <c r="O139" s="12">
        <f>I139*3.04%</f>
        <v>729.6</v>
      </c>
      <c r="P139" s="12">
        <f>I139*7.09%</f>
        <v>1701.6000000000001</v>
      </c>
      <c r="Q139" s="12"/>
      <c r="R139" s="12">
        <f>L139+M139+N139+O139+P139</f>
        <v>5100</v>
      </c>
      <c r="S139" s="12">
        <v>0</v>
      </c>
      <c r="T139" s="12">
        <f>+L139+O139+Q139+S139+J139+K139</f>
        <v>1418.4</v>
      </c>
      <c r="U139" s="12">
        <f>+P139+N139+M139</f>
        <v>3681.6</v>
      </c>
      <c r="V139" s="12">
        <f>+I139-T139</f>
        <v>22581.599999999999</v>
      </c>
    </row>
    <row r="140" spans="1:22" s="6" customFormat="1" ht="12" x14ac:dyDescent="0.2">
      <c r="A140" s="16">
        <f t="shared" si="2"/>
        <v>122</v>
      </c>
      <c r="B140" s="25" t="s">
        <v>316</v>
      </c>
      <c r="C140" s="14" t="s">
        <v>324</v>
      </c>
      <c r="D140" s="14" t="s">
        <v>4</v>
      </c>
      <c r="E140" s="14" t="s">
        <v>3</v>
      </c>
      <c r="F140" s="14" t="s">
        <v>2</v>
      </c>
      <c r="G140" s="13">
        <v>44938</v>
      </c>
      <c r="H140" s="13" t="s">
        <v>612</v>
      </c>
      <c r="I140" s="12">
        <v>33000</v>
      </c>
      <c r="J140" s="12">
        <v>0</v>
      </c>
      <c r="K140" s="12">
        <v>0</v>
      </c>
      <c r="L140" s="12">
        <f>I140*2.87%</f>
        <v>947.1</v>
      </c>
      <c r="M140" s="12">
        <f>I140*7.1%</f>
        <v>2343</v>
      </c>
      <c r="N140" s="12">
        <f>I140*1.15%</f>
        <v>379.5</v>
      </c>
      <c r="O140" s="12">
        <f>I140*3.04%</f>
        <v>1003.2</v>
      </c>
      <c r="P140" s="12">
        <f>I140*7.09%</f>
        <v>2339.7000000000003</v>
      </c>
      <c r="Q140" s="12"/>
      <c r="R140" s="12">
        <f>L140+M140+N140+O140+P140</f>
        <v>7012.5</v>
      </c>
      <c r="S140" s="12">
        <v>0</v>
      </c>
      <c r="T140" s="12">
        <f>+L140+O140+Q140+S140+J140+K140</f>
        <v>1950.3000000000002</v>
      </c>
      <c r="U140" s="12">
        <f>+P140+N140+M140</f>
        <v>5062.2000000000007</v>
      </c>
      <c r="V140" s="12">
        <f>+I140-T140</f>
        <v>31049.7</v>
      </c>
    </row>
    <row r="141" spans="1:22" s="6" customFormat="1" ht="12" x14ac:dyDescent="0.2">
      <c r="A141" s="16">
        <f t="shared" si="2"/>
        <v>123</v>
      </c>
      <c r="B141" s="25" t="s">
        <v>316</v>
      </c>
      <c r="C141" s="14" t="s">
        <v>323</v>
      </c>
      <c r="D141" s="14" t="s">
        <v>4</v>
      </c>
      <c r="E141" s="14" t="s">
        <v>3</v>
      </c>
      <c r="F141" s="14" t="s">
        <v>2</v>
      </c>
      <c r="G141" s="13">
        <v>44938</v>
      </c>
      <c r="H141" s="13" t="s">
        <v>612</v>
      </c>
      <c r="I141" s="12">
        <v>33000</v>
      </c>
      <c r="J141" s="12">
        <v>0</v>
      </c>
      <c r="K141" s="12">
        <v>0</v>
      </c>
      <c r="L141" s="12">
        <f>I141*2.87%</f>
        <v>947.1</v>
      </c>
      <c r="M141" s="12">
        <f>I141*7.1%</f>
        <v>2343</v>
      </c>
      <c r="N141" s="12">
        <f>I141*1.15%</f>
        <v>379.5</v>
      </c>
      <c r="O141" s="12">
        <f>I141*3.04%</f>
        <v>1003.2</v>
      </c>
      <c r="P141" s="12">
        <f>I141*7.09%</f>
        <v>2339.7000000000003</v>
      </c>
      <c r="Q141" s="12"/>
      <c r="R141" s="12">
        <f>L141+M141+N141+O141+P141</f>
        <v>7012.5</v>
      </c>
      <c r="S141" s="12">
        <v>0</v>
      </c>
      <c r="T141" s="12">
        <f>+L141+O141+Q141+S141+J141+K141</f>
        <v>1950.3000000000002</v>
      </c>
      <c r="U141" s="12">
        <f>+P141+N141+M141</f>
        <v>5062.2000000000007</v>
      </c>
      <c r="V141" s="12">
        <f>+I141-T141</f>
        <v>31049.7</v>
      </c>
    </row>
    <row r="142" spans="1:22" s="6" customFormat="1" ht="12" x14ac:dyDescent="0.2">
      <c r="A142" s="16">
        <f t="shared" si="2"/>
        <v>124</v>
      </c>
      <c r="B142" s="25" t="s">
        <v>316</v>
      </c>
      <c r="C142" s="14" t="s">
        <v>322</v>
      </c>
      <c r="D142" s="14" t="s">
        <v>4</v>
      </c>
      <c r="E142" s="14" t="s">
        <v>3</v>
      </c>
      <c r="F142" s="14" t="s">
        <v>2</v>
      </c>
      <c r="G142" s="13">
        <v>44938</v>
      </c>
      <c r="H142" s="13" t="s">
        <v>612</v>
      </c>
      <c r="I142" s="12">
        <v>33000</v>
      </c>
      <c r="J142" s="12">
        <v>0</v>
      </c>
      <c r="K142" s="12">
        <v>0</v>
      </c>
      <c r="L142" s="12">
        <f>I142*2.87%</f>
        <v>947.1</v>
      </c>
      <c r="M142" s="12">
        <f>I142*7.1%</f>
        <v>2343</v>
      </c>
      <c r="N142" s="12">
        <f>I142*1.15%</f>
        <v>379.5</v>
      </c>
      <c r="O142" s="12">
        <f>I142*3.04%</f>
        <v>1003.2</v>
      </c>
      <c r="P142" s="12">
        <f>I142*7.09%</f>
        <v>2339.7000000000003</v>
      </c>
      <c r="Q142" s="12"/>
      <c r="R142" s="12">
        <f>L142+M142+N142+O142+P142</f>
        <v>7012.5</v>
      </c>
      <c r="S142" s="12">
        <v>0</v>
      </c>
      <c r="T142" s="12">
        <f>+L142+O142+Q142+S142+J142+K142</f>
        <v>1950.3000000000002</v>
      </c>
      <c r="U142" s="12">
        <f>+P142+N142+M142</f>
        <v>5062.2000000000007</v>
      </c>
      <c r="V142" s="12">
        <f>+I142-T142</f>
        <v>31049.7</v>
      </c>
    </row>
    <row r="143" spans="1:22" s="6" customFormat="1" ht="12" x14ac:dyDescent="0.2">
      <c r="A143" s="16">
        <f t="shared" si="2"/>
        <v>125</v>
      </c>
      <c r="B143" s="25" t="s">
        <v>316</v>
      </c>
      <c r="C143" s="14" t="s">
        <v>321</v>
      </c>
      <c r="D143" s="14" t="s">
        <v>4</v>
      </c>
      <c r="E143" s="14" t="s">
        <v>3</v>
      </c>
      <c r="F143" s="14" t="s">
        <v>2</v>
      </c>
      <c r="G143" s="13">
        <v>44938</v>
      </c>
      <c r="H143" s="13" t="s">
        <v>612</v>
      </c>
      <c r="I143" s="12">
        <v>52800</v>
      </c>
      <c r="J143" s="12">
        <v>2249.1799999999998</v>
      </c>
      <c r="K143" s="12">
        <v>0</v>
      </c>
      <c r="L143" s="12">
        <f>I143*2.87%</f>
        <v>1515.36</v>
      </c>
      <c r="M143" s="12">
        <f>I143*7.1%</f>
        <v>3748.7999999999997</v>
      </c>
      <c r="N143" s="12">
        <f>I143*1.15%</f>
        <v>607.20000000000005</v>
      </c>
      <c r="O143" s="12">
        <f>I143*3.04%</f>
        <v>1605.12</v>
      </c>
      <c r="P143" s="12">
        <f>I143*7.09%</f>
        <v>3743.5200000000004</v>
      </c>
      <c r="Q143" s="12"/>
      <c r="R143" s="12">
        <f>L143+M143+N143+O143+P143</f>
        <v>11220</v>
      </c>
      <c r="S143" s="12">
        <v>3721.01</v>
      </c>
      <c r="T143" s="12">
        <f>+L143+O143+Q143+S143+J143+K143</f>
        <v>9090.67</v>
      </c>
      <c r="U143" s="12">
        <f>+P143+N143+M143</f>
        <v>8099.52</v>
      </c>
      <c r="V143" s="12">
        <f>+I143-T143</f>
        <v>43709.33</v>
      </c>
    </row>
    <row r="144" spans="1:22" s="6" customFormat="1" ht="12" x14ac:dyDescent="0.2">
      <c r="A144" s="16">
        <f t="shared" si="2"/>
        <v>126</v>
      </c>
      <c r="B144" s="25" t="s">
        <v>316</v>
      </c>
      <c r="C144" s="14" t="s">
        <v>320</v>
      </c>
      <c r="D144" s="14" t="s">
        <v>4</v>
      </c>
      <c r="E144" s="14" t="s">
        <v>3</v>
      </c>
      <c r="F144" s="14" t="s">
        <v>2</v>
      </c>
      <c r="G144" s="13">
        <v>44938</v>
      </c>
      <c r="H144" s="13" t="s">
        <v>612</v>
      </c>
      <c r="I144" s="12">
        <v>52800</v>
      </c>
      <c r="J144" s="12">
        <v>1991.86</v>
      </c>
      <c r="K144" s="12">
        <v>0</v>
      </c>
      <c r="L144" s="12">
        <f>I144*2.87%</f>
        <v>1515.36</v>
      </c>
      <c r="M144" s="12">
        <f>I144*7.1%</f>
        <v>3748.7999999999997</v>
      </c>
      <c r="N144" s="12">
        <f>I144*1.15%</f>
        <v>607.20000000000005</v>
      </c>
      <c r="O144" s="12">
        <f>I144*3.04%</f>
        <v>1605.12</v>
      </c>
      <c r="P144" s="12">
        <f>I144*7.09%</f>
        <v>3743.5200000000004</v>
      </c>
      <c r="Q144" s="12">
        <v>1715.46</v>
      </c>
      <c r="R144" s="12">
        <f>L144+M144+N144+O144+P144</f>
        <v>11220</v>
      </c>
      <c r="S144" s="12">
        <v>0</v>
      </c>
      <c r="T144" s="12">
        <f>+L144+O144+Q144+S144+J144+K144</f>
        <v>6827.7999999999993</v>
      </c>
      <c r="U144" s="12">
        <f>+P144+N144+M144</f>
        <v>8099.52</v>
      </c>
      <c r="V144" s="12">
        <f>+I144-T144</f>
        <v>45972.2</v>
      </c>
    </row>
    <row r="145" spans="1:22" s="6" customFormat="1" ht="12" x14ac:dyDescent="0.2">
      <c r="A145" s="16">
        <f t="shared" si="2"/>
        <v>127</v>
      </c>
      <c r="B145" s="25" t="s">
        <v>316</v>
      </c>
      <c r="C145" s="14" t="s">
        <v>319</v>
      </c>
      <c r="D145" s="14" t="s">
        <v>4</v>
      </c>
      <c r="E145" s="14" t="s">
        <v>3</v>
      </c>
      <c r="F145" s="14" t="s">
        <v>2</v>
      </c>
      <c r="G145" s="13">
        <v>44938</v>
      </c>
      <c r="H145" s="13" t="s">
        <v>612</v>
      </c>
      <c r="I145" s="12">
        <v>120000</v>
      </c>
      <c r="J145" s="12">
        <v>16809.87</v>
      </c>
      <c r="K145" s="12">
        <v>0</v>
      </c>
      <c r="L145" s="12">
        <f>I145*2.87%</f>
        <v>3444</v>
      </c>
      <c r="M145" s="12">
        <f>I145*7.1%</f>
        <v>8520</v>
      </c>
      <c r="N145" s="12">
        <f>I145*1.15%</f>
        <v>1380</v>
      </c>
      <c r="O145" s="12">
        <f>I145*3.04%</f>
        <v>3648</v>
      </c>
      <c r="P145" s="12">
        <f>I145*7.09%</f>
        <v>8508</v>
      </c>
      <c r="Q145" s="12"/>
      <c r="R145" s="12">
        <f>L145+M145+N145+O145+P145</f>
        <v>25500</v>
      </c>
      <c r="S145" s="12">
        <v>0</v>
      </c>
      <c r="T145" s="12">
        <f>+L145+O145+Q145+S145+J145+K145</f>
        <v>23901.87</v>
      </c>
      <c r="U145" s="12">
        <f>+P145+N145+M145</f>
        <v>18408</v>
      </c>
      <c r="V145" s="12">
        <f>+I145-T145</f>
        <v>96098.13</v>
      </c>
    </row>
    <row r="146" spans="1:22" s="6" customFormat="1" ht="12" x14ac:dyDescent="0.2">
      <c r="A146" s="16">
        <f t="shared" si="2"/>
        <v>128</v>
      </c>
      <c r="B146" s="25" t="s">
        <v>316</v>
      </c>
      <c r="C146" s="14" t="s">
        <v>317</v>
      </c>
      <c r="D146" s="14" t="s">
        <v>4</v>
      </c>
      <c r="E146" s="14" t="s">
        <v>3</v>
      </c>
      <c r="F146" s="14" t="s">
        <v>2</v>
      </c>
      <c r="G146" s="13">
        <v>44938</v>
      </c>
      <c r="H146" s="13" t="s">
        <v>612</v>
      </c>
      <c r="I146" s="12">
        <v>54000</v>
      </c>
      <c r="J146" s="12">
        <v>0</v>
      </c>
      <c r="K146" s="12">
        <v>0</v>
      </c>
      <c r="L146" s="12">
        <f>I146*2.87%</f>
        <v>1549.8</v>
      </c>
      <c r="M146" s="12">
        <f>I146*7.1%</f>
        <v>3833.9999999999995</v>
      </c>
      <c r="N146" s="12">
        <f>I146*1.15%</f>
        <v>621</v>
      </c>
      <c r="O146" s="12">
        <f>I146*3.04%</f>
        <v>1641.6</v>
      </c>
      <c r="P146" s="12">
        <f>I146*7.09%</f>
        <v>3828.6000000000004</v>
      </c>
      <c r="Q146" s="12"/>
      <c r="R146" s="12">
        <f>L146+M146+N146+O146+P146</f>
        <v>11475</v>
      </c>
      <c r="S146" s="12">
        <v>0</v>
      </c>
      <c r="T146" s="12">
        <f>+L146+O146+Q146+S146+J146+K146</f>
        <v>3191.3999999999996</v>
      </c>
      <c r="U146" s="12">
        <f>+P146+N146+M146</f>
        <v>8283.6</v>
      </c>
      <c r="V146" s="12">
        <f>+I146-T146</f>
        <v>50808.6</v>
      </c>
    </row>
    <row r="147" spans="1:22" s="6" customFormat="1" ht="12" x14ac:dyDescent="0.2">
      <c r="A147" s="16">
        <f t="shared" si="2"/>
        <v>129</v>
      </c>
      <c r="B147" s="25" t="s">
        <v>316</v>
      </c>
      <c r="C147" s="14" t="s">
        <v>315</v>
      </c>
      <c r="D147" s="14" t="s">
        <v>4</v>
      </c>
      <c r="E147" s="14" t="s">
        <v>3</v>
      </c>
      <c r="F147" s="14" t="s">
        <v>2</v>
      </c>
      <c r="G147" s="13">
        <v>44938</v>
      </c>
      <c r="H147" s="13" t="s">
        <v>612</v>
      </c>
      <c r="I147" s="12">
        <v>33000</v>
      </c>
      <c r="J147" s="12">
        <v>0</v>
      </c>
      <c r="K147" s="12">
        <v>0</v>
      </c>
      <c r="L147" s="12">
        <f>I147*2.87%</f>
        <v>947.1</v>
      </c>
      <c r="M147" s="12">
        <f>I147*7.1%</f>
        <v>2343</v>
      </c>
      <c r="N147" s="12">
        <f>I147*1.15%</f>
        <v>379.5</v>
      </c>
      <c r="O147" s="12">
        <f>I147*3.04%</f>
        <v>1003.2</v>
      </c>
      <c r="P147" s="12">
        <f>I147*7.09%</f>
        <v>2339.7000000000003</v>
      </c>
      <c r="Q147" s="12"/>
      <c r="R147" s="12">
        <f>L147+M147+N147+O147+P147</f>
        <v>7012.5</v>
      </c>
      <c r="S147" s="12">
        <v>0</v>
      </c>
      <c r="T147" s="12">
        <f>+L147+O147+Q147+S147+J147+K147</f>
        <v>1950.3000000000002</v>
      </c>
      <c r="U147" s="12">
        <f>+P147+N147+M147</f>
        <v>5062.2000000000007</v>
      </c>
      <c r="V147" s="12">
        <f>+I147-T147</f>
        <v>31049.7</v>
      </c>
    </row>
    <row r="148" spans="1:22" s="6" customFormat="1" ht="12" x14ac:dyDescent="0.2">
      <c r="A148" s="16">
        <f t="shared" si="2"/>
        <v>130</v>
      </c>
      <c r="B148" s="25" t="s">
        <v>5</v>
      </c>
      <c r="C148" s="14" t="s">
        <v>314</v>
      </c>
      <c r="D148" s="14" t="s">
        <v>4</v>
      </c>
      <c r="E148" s="14" t="s">
        <v>3</v>
      </c>
      <c r="F148" s="14" t="s">
        <v>6</v>
      </c>
      <c r="G148" s="13">
        <v>45231</v>
      </c>
      <c r="H148" s="13">
        <v>45412</v>
      </c>
      <c r="I148" s="12">
        <v>9000</v>
      </c>
      <c r="J148" s="12">
        <v>0</v>
      </c>
      <c r="K148" s="12">
        <v>0</v>
      </c>
      <c r="L148" s="12">
        <f>I148*2.87%</f>
        <v>258.3</v>
      </c>
      <c r="M148" s="12">
        <f>I148*7.1%</f>
        <v>638.99999999999989</v>
      </c>
      <c r="N148" s="12">
        <f>I148*1.15%</f>
        <v>103.5</v>
      </c>
      <c r="O148" s="12">
        <f>I148*3.04%</f>
        <v>273.60000000000002</v>
      </c>
      <c r="P148" s="12">
        <f>I148*7.09%</f>
        <v>638.1</v>
      </c>
      <c r="Q148" s="12"/>
      <c r="R148" s="12">
        <f>L148+M148+N148+O148+P148</f>
        <v>1912.5</v>
      </c>
      <c r="S148" s="12">
        <v>0</v>
      </c>
      <c r="T148" s="12">
        <f>+L148+O148+Q148+S148+J148+K148</f>
        <v>531.90000000000009</v>
      </c>
      <c r="U148" s="12">
        <f>+P148+N148+M148</f>
        <v>1380.6</v>
      </c>
      <c r="V148" s="12">
        <f>+I148-T148</f>
        <v>8468.1</v>
      </c>
    </row>
    <row r="149" spans="1:22" s="6" customFormat="1" ht="12" x14ac:dyDescent="0.2">
      <c r="A149" s="16">
        <f t="shared" si="2"/>
        <v>131</v>
      </c>
      <c r="B149" s="25" t="s">
        <v>5</v>
      </c>
      <c r="C149" s="14" t="s">
        <v>318</v>
      </c>
      <c r="D149" s="14" t="s">
        <v>502</v>
      </c>
      <c r="E149" s="14" t="s">
        <v>3</v>
      </c>
      <c r="F149" s="14" t="s">
        <v>6</v>
      </c>
      <c r="G149" s="13">
        <v>44938</v>
      </c>
      <c r="H149" s="13" t="s">
        <v>612</v>
      </c>
      <c r="I149" s="12">
        <v>75000</v>
      </c>
      <c r="J149" s="12">
        <v>6309.38</v>
      </c>
      <c r="K149" s="12">
        <v>0</v>
      </c>
      <c r="L149" s="12">
        <f>I149*2.87%</f>
        <v>2152.5</v>
      </c>
      <c r="M149" s="12">
        <f>I149*7.1%</f>
        <v>5324.9999999999991</v>
      </c>
      <c r="N149" s="12">
        <f>I149*1.15%</f>
        <v>862.5</v>
      </c>
      <c r="O149" s="12">
        <f>I149*3.04%</f>
        <v>2280</v>
      </c>
      <c r="P149" s="12">
        <f>I149*7.09%</f>
        <v>5317.5</v>
      </c>
      <c r="Q149" s="12"/>
      <c r="R149" s="12">
        <f>L149+M149+N149+O149+P149</f>
        <v>15937.5</v>
      </c>
      <c r="S149" s="12">
        <v>0</v>
      </c>
      <c r="T149" s="12">
        <f>+L149+O149+Q149+S149+J149+K149</f>
        <v>10741.880000000001</v>
      </c>
      <c r="U149" s="12">
        <f>+P149+N149+M149</f>
        <v>11505</v>
      </c>
      <c r="V149" s="12">
        <f>+I149-T149</f>
        <v>64258.119999999995</v>
      </c>
    </row>
    <row r="150" spans="1:22" s="6" customFormat="1" ht="12" x14ac:dyDescent="0.2">
      <c r="A150" s="16">
        <f t="shared" si="2"/>
        <v>132</v>
      </c>
      <c r="B150" s="25" t="s">
        <v>5</v>
      </c>
      <c r="C150" s="14" t="s">
        <v>212</v>
      </c>
      <c r="D150" s="14" t="s">
        <v>4</v>
      </c>
      <c r="E150" s="14" t="s">
        <v>3</v>
      </c>
      <c r="F150" s="14" t="s">
        <v>2</v>
      </c>
      <c r="G150" s="13">
        <v>44938</v>
      </c>
      <c r="H150" s="13" t="s">
        <v>612</v>
      </c>
      <c r="I150" s="12">
        <v>120000</v>
      </c>
      <c r="J150" s="12">
        <v>16809.87</v>
      </c>
      <c r="K150" s="12">
        <v>0</v>
      </c>
      <c r="L150" s="12">
        <f>I150*2.87%</f>
        <v>3444</v>
      </c>
      <c r="M150" s="12">
        <f>I150*7.1%</f>
        <v>8520</v>
      </c>
      <c r="N150" s="12">
        <f>I150*1.15%</f>
        <v>1380</v>
      </c>
      <c r="O150" s="12">
        <f>I150*3.04%</f>
        <v>3648</v>
      </c>
      <c r="P150" s="12">
        <f>I150*7.09%</f>
        <v>8508</v>
      </c>
      <c r="Q150" s="12"/>
      <c r="R150" s="12">
        <f>L150+M150+N150+O150+P150</f>
        <v>25500</v>
      </c>
      <c r="S150" s="12">
        <v>0</v>
      </c>
      <c r="T150" s="12">
        <f>+L150+O150+Q150+S150+J150+K150</f>
        <v>23901.87</v>
      </c>
      <c r="U150" s="12">
        <f>+P150+N150+M150</f>
        <v>18408</v>
      </c>
      <c r="V150" s="12">
        <f>+I150-T150</f>
        <v>96098.13</v>
      </c>
    </row>
    <row r="151" spans="1:22" s="6" customFormat="1" ht="12" x14ac:dyDescent="0.2">
      <c r="A151" s="16">
        <f t="shared" si="2"/>
        <v>133</v>
      </c>
      <c r="B151" s="25" t="s">
        <v>5</v>
      </c>
      <c r="C151" s="14" t="s">
        <v>8</v>
      </c>
      <c r="D151" s="14" t="s">
        <v>4</v>
      </c>
      <c r="E151" s="14" t="s">
        <v>3</v>
      </c>
      <c r="F151" s="14" t="s">
        <v>2</v>
      </c>
      <c r="G151" s="13">
        <v>45231</v>
      </c>
      <c r="H151" s="13">
        <v>45412</v>
      </c>
      <c r="I151" s="12">
        <v>120000</v>
      </c>
      <c r="J151" s="12">
        <v>16809.87</v>
      </c>
      <c r="K151" s="12">
        <v>0</v>
      </c>
      <c r="L151" s="12">
        <f>I151*2.87%</f>
        <v>3444</v>
      </c>
      <c r="M151" s="12">
        <f>I151*7.1%</f>
        <v>8520</v>
      </c>
      <c r="N151" s="12">
        <f>I151*1.15%</f>
        <v>1380</v>
      </c>
      <c r="O151" s="12">
        <f>I151*3.04%</f>
        <v>3648</v>
      </c>
      <c r="P151" s="12">
        <f>I151*7.09%</f>
        <v>8508</v>
      </c>
      <c r="Q151" s="12"/>
      <c r="R151" s="12">
        <f>L151+M151+N151+O151+P151</f>
        <v>25500</v>
      </c>
      <c r="S151" s="12">
        <v>0</v>
      </c>
      <c r="T151" s="12">
        <f>+L151+O151+Q151+S151+J151+K151</f>
        <v>23901.87</v>
      </c>
      <c r="U151" s="12">
        <f>+P151+N151+M151</f>
        <v>18408</v>
      </c>
      <c r="V151" s="12">
        <f>+I151-T151</f>
        <v>96098.13</v>
      </c>
    </row>
    <row r="152" spans="1:22" s="6" customFormat="1" ht="12" x14ac:dyDescent="0.2">
      <c r="A152" s="16">
        <f t="shared" si="2"/>
        <v>134</v>
      </c>
      <c r="B152" s="25" t="s">
        <v>5</v>
      </c>
      <c r="C152" s="14" t="s">
        <v>568</v>
      </c>
      <c r="D152" s="14" t="s">
        <v>4</v>
      </c>
      <c r="E152" s="14" t="s">
        <v>3</v>
      </c>
      <c r="F152" s="14" t="s">
        <v>2</v>
      </c>
      <c r="G152" s="13">
        <v>45170</v>
      </c>
      <c r="H152" s="13">
        <v>45350</v>
      </c>
      <c r="I152" s="12">
        <v>54000</v>
      </c>
      <c r="J152" s="12">
        <v>0</v>
      </c>
      <c r="K152" s="12">
        <v>0</v>
      </c>
      <c r="L152" s="12">
        <f>I152*2.87%</f>
        <v>1549.8</v>
      </c>
      <c r="M152" s="12">
        <f>I152*7.1%</f>
        <v>3833.9999999999995</v>
      </c>
      <c r="N152" s="12">
        <f>I152*1.15%</f>
        <v>621</v>
      </c>
      <c r="O152" s="12">
        <f>I152*3.04%</f>
        <v>1641.6</v>
      </c>
      <c r="P152" s="12">
        <f>I152*7.09%</f>
        <v>3828.6000000000004</v>
      </c>
      <c r="Q152" s="12"/>
      <c r="R152" s="12">
        <f>L152+M152+N152+O152+P152</f>
        <v>11475</v>
      </c>
      <c r="S152" s="12">
        <v>0</v>
      </c>
      <c r="T152" s="12">
        <f>+L152+O152+Q152+S152+J152+K152</f>
        <v>3191.3999999999996</v>
      </c>
      <c r="U152" s="12">
        <f>+P152+N152+M152</f>
        <v>8283.6</v>
      </c>
      <c r="V152" s="12">
        <f>+I152-T152</f>
        <v>50808.6</v>
      </c>
    </row>
    <row r="153" spans="1:22" s="6" customFormat="1" ht="12" x14ac:dyDescent="0.2">
      <c r="A153" s="16">
        <f t="shared" si="2"/>
        <v>135</v>
      </c>
      <c r="B153" s="25" t="s">
        <v>5</v>
      </c>
      <c r="C153" s="14" t="s">
        <v>560</v>
      </c>
      <c r="D153" s="14" t="s">
        <v>4</v>
      </c>
      <c r="E153" s="14" t="s">
        <v>3</v>
      </c>
      <c r="F153" s="14" t="s">
        <v>6</v>
      </c>
      <c r="G153" s="13">
        <v>45170</v>
      </c>
      <c r="H153" s="13">
        <v>45350</v>
      </c>
      <c r="I153" s="12">
        <v>15000</v>
      </c>
      <c r="J153" s="12">
        <v>0</v>
      </c>
      <c r="K153" s="12">
        <v>0</v>
      </c>
      <c r="L153" s="12">
        <f>I153*2.87%</f>
        <v>430.5</v>
      </c>
      <c r="M153" s="12">
        <f>I153*7.1%</f>
        <v>1065</v>
      </c>
      <c r="N153" s="12">
        <f>I153*1.15%</f>
        <v>172.5</v>
      </c>
      <c r="O153" s="12">
        <f>I153*3.04%</f>
        <v>456</v>
      </c>
      <c r="P153" s="12">
        <f>I153*7.09%</f>
        <v>1063.5</v>
      </c>
      <c r="Q153" s="12"/>
      <c r="R153" s="12">
        <f>L153+M153+N153+O153+P153</f>
        <v>3187.5</v>
      </c>
      <c r="S153" s="12">
        <v>0</v>
      </c>
      <c r="T153" s="12">
        <f>+L153+O153+Q153+S153+J153+K153</f>
        <v>886.5</v>
      </c>
      <c r="U153" s="12">
        <f>+P153+N153+M153</f>
        <v>2301</v>
      </c>
      <c r="V153" s="12">
        <f>+I153-T153</f>
        <v>14113.5</v>
      </c>
    </row>
    <row r="154" spans="1:22" s="6" customFormat="1" ht="12" x14ac:dyDescent="0.2">
      <c r="A154" s="16">
        <f t="shared" si="2"/>
        <v>136</v>
      </c>
      <c r="B154" s="25" t="s">
        <v>5</v>
      </c>
      <c r="C154" s="14" t="s">
        <v>570</v>
      </c>
      <c r="D154" s="14" t="s">
        <v>4</v>
      </c>
      <c r="E154" s="14" t="s">
        <v>3</v>
      </c>
      <c r="F154" s="14" t="s">
        <v>2</v>
      </c>
      <c r="G154" s="13">
        <v>45170</v>
      </c>
      <c r="H154" s="13">
        <v>45350</v>
      </c>
      <c r="I154" s="12">
        <v>48000</v>
      </c>
      <c r="J154" s="12">
        <v>1571.73</v>
      </c>
      <c r="K154" s="12">
        <v>0</v>
      </c>
      <c r="L154" s="12">
        <f>I154*2.87%</f>
        <v>1377.6</v>
      </c>
      <c r="M154" s="12">
        <f>I154*7.1%</f>
        <v>3407.9999999999995</v>
      </c>
      <c r="N154" s="12">
        <f>I154*1.15%</f>
        <v>552</v>
      </c>
      <c r="O154" s="12">
        <f>I154*3.04%</f>
        <v>1459.2</v>
      </c>
      <c r="P154" s="12">
        <f>I154*7.09%</f>
        <v>3403.2000000000003</v>
      </c>
      <c r="Q154" s="12"/>
      <c r="R154" s="12">
        <f>L154+M154+N154+O154+P154</f>
        <v>10200</v>
      </c>
      <c r="S154" s="12">
        <v>0</v>
      </c>
      <c r="T154" s="12">
        <f>+L154+O154+Q154+S154+J154+K154</f>
        <v>4408.5300000000007</v>
      </c>
      <c r="U154" s="12">
        <f>+P154+N154+M154</f>
        <v>7363.2</v>
      </c>
      <c r="V154" s="12">
        <f>+I154-T154</f>
        <v>43591.47</v>
      </c>
    </row>
    <row r="155" spans="1:22" s="6" customFormat="1" ht="12" x14ac:dyDescent="0.2">
      <c r="A155" s="16">
        <f t="shared" si="2"/>
        <v>137</v>
      </c>
      <c r="B155" s="25" t="s">
        <v>5</v>
      </c>
      <c r="C155" s="14" t="s">
        <v>556</v>
      </c>
      <c r="D155" s="14" t="s">
        <v>4</v>
      </c>
      <c r="E155" s="14" t="s">
        <v>3</v>
      </c>
      <c r="F155" s="14" t="s">
        <v>6</v>
      </c>
      <c r="G155" s="13">
        <v>45170</v>
      </c>
      <c r="H155" s="13">
        <v>45350</v>
      </c>
      <c r="I155" s="12">
        <v>69000</v>
      </c>
      <c r="J155" s="12">
        <v>0</v>
      </c>
      <c r="K155" s="12">
        <v>0</v>
      </c>
      <c r="L155" s="12">
        <f>I155*2.87%</f>
        <v>1980.3</v>
      </c>
      <c r="M155" s="12">
        <f>I155*7.1%</f>
        <v>4899</v>
      </c>
      <c r="N155" s="12">
        <f>I155*1.15%</f>
        <v>793.5</v>
      </c>
      <c r="O155" s="12">
        <f>I155*3.04%</f>
        <v>2097.6</v>
      </c>
      <c r="P155" s="12">
        <f>I155*7.09%</f>
        <v>4892.1000000000004</v>
      </c>
      <c r="Q155" s="12"/>
      <c r="R155" s="12">
        <f>L155+M155+N155+O155+P155</f>
        <v>14662.5</v>
      </c>
      <c r="S155" s="12">
        <v>0</v>
      </c>
      <c r="T155" s="12">
        <f>+L155+O155+Q155+S155+J155+K155</f>
        <v>4077.8999999999996</v>
      </c>
      <c r="U155" s="12">
        <f>+P155+N155+M155</f>
        <v>10584.6</v>
      </c>
      <c r="V155" s="12">
        <f>+I155-T155</f>
        <v>64922.1</v>
      </c>
    </row>
    <row r="156" spans="1:22" s="6" customFormat="1" ht="12" x14ac:dyDescent="0.2">
      <c r="A156" s="16">
        <f t="shared" si="2"/>
        <v>138</v>
      </c>
      <c r="B156" s="25" t="s">
        <v>5</v>
      </c>
      <c r="C156" s="14" t="s">
        <v>567</v>
      </c>
      <c r="D156" s="14" t="s">
        <v>4</v>
      </c>
      <c r="E156" s="14" t="s">
        <v>3</v>
      </c>
      <c r="F156" s="14" t="s">
        <v>6</v>
      </c>
      <c r="G156" s="13">
        <v>45170</v>
      </c>
      <c r="H156" s="13">
        <v>45350</v>
      </c>
      <c r="I156" s="12">
        <v>21000</v>
      </c>
      <c r="J156" s="12">
        <v>0</v>
      </c>
      <c r="K156" s="12">
        <v>0</v>
      </c>
      <c r="L156" s="12">
        <f>I156*2.87%</f>
        <v>602.70000000000005</v>
      </c>
      <c r="M156" s="12">
        <f>I156*7.1%</f>
        <v>1490.9999999999998</v>
      </c>
      <c r="N156" s="12">
        <f>I156*1.15%</f>
        <v>241.5</v>
      </c>
      <c r="O156" s="12">
        <f>I156*3.04%</f>
        <v>638.4</v>
      </c>
      <c r="P156" s="12">
        <f>I156*7.09%</f>
        <v>1488.9</v>
      </c>
      <c r="Q156" s="12"/>
      <c r="R156" s="12">
        <f>L156+M156+N156+O156+P156</f>
        <v>4462.5</v>
      </c>
      <c r="S156" s="12">
        <v>0</v>
      </c>
      <c r="T156" s="12">
        <f>+L156+O156+Q156+S156+J156+K156</f>
        <v>1241.0999999999999</v>
      </c>
      <c r="U156" s="12">
        <f>+P156+N156+M156</f>
        <v>3221.3999999999996</v>
      </c>
      <c r="V156" s="12">
        <f>+I156-T156</f>
        <v>19758.900000000001</v>
      </c>
    </row>
    <row r="157" spans="1:22" s="6" customFormat="1" ht="12" x14ac:dyDescent="0.2">
      <c r="A157" s="16">
        <f t="shared" si="2"/>
        <v>139</v>
      </c>
      <c r="B157" s="25" t="s">
        <v>5</v>
      </c>
      <c r="C157" s="14" t="s">
        <v>557</v>
      </c>
      <c r="D157" s="14" t="s">
        <v>4</v>
      </c>
      <c r="E157" s="14" t="s">
        <v>3</v>
      </c>
      <c r="F157" s="14" t="s">
        <v>2</v>
      </c>
      <c r="G157" s="13">
        <v>45170</v>
      </c>
      <c r="H157" s="13">
        <v>45350</v>
      </c>
      <c r="I157" s="12">
        <v>28600</v>
      </c>
      <c r="J157" s="12">
        <v>0</v>
      </c>
      <c r="K157" s="12">
        <v>0</v>
      </c>
      <c r="L157" s="12">
        <f>I157*2.87%</f>
        <v>820.82</v>
      </c>
      <c r="M157" s="12">
        <f>I157*7.1%</f>
        <v>2030.6</v>
      </c>
      <c r="N157" s="12">
        <f>I157*1.15%</f>
        <v>328.9</v>
      </c>
      <c r="O157" s="12">
        <f>I157*3.04%</f>
        <v>869.44</v>
      </c>
      <c r="P157" s="12">
        <f>I157*7.09%</f>
        <v>2027.7400000000002</v>
      </c>
      <c r="Q157" s="12"/>
      <c r="R157" s="12">
        <f>L157+M157+N157+O157+P157</f>
        <v>6077.5</v>
      </c>
      <c r="S157" s="12">
        <v>0</v>
      </c>
      <c r="T157" s="12">
        <f>+L157+O157+Q157+S157+J157+K157</f>
        <v>1690.2600000000002</v>
      </c>
      <c r="U157" s="12">
        <f>+P157+N157+M157</f>
        <v>4387.24</v>
      </c>
      <c r="V157" s="12">
        <f>+I157-T157</f>
        <v>26909.739999999998</v>
      </c>
    </row>
    <row r="158" spans="1:22" s="6" customFormat="1" ht="12" x14ac:dyDescent="0.2">
      <c r="A158" s="16">
        <f t="shared" si="2"/>
        <v>140</v>
      </c>
      <c r="B158" s="25" t="s">
        <v>5</v>
      </c>
      <c r="C158" s="14" t="s">
        <v>574</v>
      </c>
      <c r="D158" s="14" t="s">
        <v>4</v>
      </c>
      <c r="E158" s="14" t="s">
        <v>3</v>
      </c>
      <c r="F158" s="14" t="s">
        <v>2</v>
      </c>
      <c r="G158" s="13">
        <v>45170</v>
      </c>
      <c r="H158" s="13">
        <v>45350</v>
      </c>
      <c r="I158" s="12">
        <v>28600</v>
      </c>
      <c r="J158" s="12">
        <v>0</v>
      </c>
      <c r="K158" s="12">
        <v>0</v>
      </c>
      <c r="L158" s="12">
        <f>I158*2.87%</f>
        <v>820.82</v>
      </c>
      <c r="M158" s="12">
        <f>I158*7.1%</f>
        <v>2030.6</v>
      </c>
      <c r="N158" s="12">
        <f>I158*1.15%</f>
        <v>328.9</v>
      </c>
      <c r="O158" s="12">
        <f>I158*3.04%</f>
        <v>869.44</v>
      </c>
      <c r="P158" s="12">
        <f>I158*7.09%</f>
        <v>2027.7400000000002</v>
      </c>
      <c r="Q158" s="12"/>
      <c r="R158" s="12">
        <f>L158+M158+N158+O158+P158</f>
        <v>6077.5</v>
      </c>
      <c r="S158" s="12">
        <v>0</v>
      </c>
      <c r="T158" s="12">
        <f>+L158+O158+Q158+S158+J158+K158</f>
        <v>1690.2600000000002</v>
      </c>
      <c r="U158" s="12">
        <f>+P158+N158+M158</f>
        <v>4387.24</v>
      </c>
      <c r="V158" s="12">
        <f>+I158-T158</f>
        <v>26909.739999999998</v>
      </c>
    </row>
    <row r="159" spans="1:22" s="6" customFormat="1" ht="12" x14ac:dyDescent="0.2">
      <c r="A159" s="16">
        <f t="shared" si="2"/>
        <v>141</v>
      </c>
      <c r="B159" s="25" t="s">
        <v>5</v>
      </c>
      <c r="C159" s="14" t="s">
        <v>572</v>
      </c>
      <c r="D159" s="14" t="s">
        <v>4</v>
      </c>
      <c r="E159" s="14" t="s">
        <v>3</v>
      </c>
      <c r="F159" s="14" t="s">
        <v>6</v>
      </c>
      <c r="G159" s="13">
        <v>45170</v>
      </c>
      <c r="H159" s="13">
        <v>45350</v>
      </c>
      <c r="I159" s="12">
        <v>52800</v>
      </c>
      <c r="J159" s="12">
        <v>2249.1799999999998</v>
      </c>
      <c r="K159" s="12">
        <v>0</v>
      </c>
      <c r="L159" s="12">
        <f>I159*2.87%</f>
        <v>1515.36</v>
      </c>
      <c r="M159" s="12">
        <f>I159*7.1%</f>
        <v>3748.7999999999997</v>
      </c>
      <c r="N159" s="12">
        <f>I159*1.15%</f>
        <v>607.20000000000005</v>
      </c>
      <c r="O159" s="12">
        <f>I159*3.04%</f>
        <v>1605.12</v>
      </c>
      <c r="P159" s="12">
        <f>I159*7.09%</f>
        <v>3743.5200000000004</v>
      </c>
      <c r="Q159" s="12"/>
      <c r="R159" s="12">
        <f>L159+M159+N159+O159+P159</f>
        <v>11220</v>
      </c>
      <c r="S159" s="12">
        <v>0</v>
      </c>
      <c r="T159" s="12">
        <f>+L159+O159+Q159+S159+J159+K159</f>
        <v>5369.66</v>
      </c>
      <c r="U159" s="12">
        <f>+P159+N159+M159</f>
        <v>8099.52</v>
      </c>
      <c r="V159" s="12">
        <f>+I159-T159</f>
        <v>47430.34</v>
      </c>
    </row>
    <row r="160" spans="1:22" s="6" customFormat="1" ht="12" x14ac:dyDescent="0.2">
      <c r="A160" s="16">
        <f t="shared" si="2"/>
        <v>142</v>
      </c>
      <c r="B160" s="25" t="s">
        <v>5</v>
      </c>
      <c r="C160" s="14" t="s">
        <v>185</v>
      </c>
      <c r="D160" s="14" t="s">
        <v>4</v>
      </c>
      <c r="E160" s="14" t="s">
        <v>3</v>
      </c>
      <c r="F160" s="14" t="s">
        <v>2</v>
      </c>
      <c r="G160" s="13">
        <v>44938</v>
      </c>
      <c r="H160" s="13" t="s">
        <v>612</v>
      </c>
      <c r="I160" s="12">
        <v>28600</v>
      </c>
      <c r="J160" s="12">
        <v>0</v>
      </c>
      <c r="K160" s="12">
        <v>0</v>
      </c>
      <c r="L160" s="12">
        <f>I160*2.87%</f>
        <v>820.82</v>
      </c>
      <c r="M160" s="12">
        <f>I160*7.1%</f>
        <v>2030.6</v>
      </c>
      <c r="N160" s="12">
        <f>I160*1.15%</f>
        <v>328.9</v>
      </c>
      <c r="O160" s="12">
        <f>I160*3.04%</f>
        <v>869.44</v>
      </c>
      <c r="P160" s="12">
        <f>I160*7.09%</f>
        <v>2027.7400000000002</v>
      </c>
      <c r="Q160" s="12">
        <f>1715.46*2</f>
        <v>3430.92</v>
      </c>
      <c r="R160" s="12">
        <f>L160+M160+N160+O160+P160</f>
        <v>6077.5</v>
      </c>
      <c r="S160" s="12">
        <v>0</v>
      </c>
      <c r="T160" s="12">
        <f>+L160+O160+Q160+S160+J160+K160</f>
        <v>5121.18</v>
      </c>
      <c r="U160" s="12">
        <f>+P160+N160+M160</f>
        <v>4387.24</v>
      </c>
      <c r="V160" s="12">
        <f>+I160-T160</f>
        <v>23478.82</v>
      </c>
    </row>
    <row r="161" spans="1:22" s="6" customFormat="1" ht="12" x14ac:dyDescent="0.2">
      <c r="A161" s="16">
        <f t="shared" si="2"/>
        <v>143</v>
      </c>
      <c r="B161" s="25" t="s">
        <v>604</v>
      </c>
      <c r="C161" s="14" t="s">
        <v>217</v>
      </c>
      <c r="D161" s="14" t="s">
        <v>4</v>
      </c>
      <c r="E161" s="14" t="s">
        <v>3</v>
      </c>
      <c r="F161" s="14" t="s">
        <v>2</v>
      </c>
      <c r="G161" s="13">
        <v>44938</v>
      </c>
      <c r="H161" s="13" t="s">
        <v>612</v>
      </c>
      <c r="I161" s="12">
        <v>69000</v>
      </c>
      <c r="J161" s="12">
        <v>0</v>
      </c>
      <c r="K161" s="12">
        <v>0</v>
      </c>
      <c r="L161" s="12">
        <f>I161*2.87%</f>
        <v>1980.3</v>
      </c>
      <c r="M161" s="12">
        <f>I161*7.1%</f>
        <v>4899</v>
      </c>
      <c r="N161" s="12">
        <f>I161*1.15%</f>
        <v>793.5</v>
      </c>
      <c r="O161" s="12">
        <f>I161*3.04%</f>
        <v>2097.6</v>
      </c>
      <c r="P161" s="12">
        <f>I161*7.09%</f>
        <v>4892.1000000000004</v>
      </c>
      <c r="Q161" s="12">
        <v>0</v>
      </c>
      <c r="R161" s="12">
        <f>L161+M161+N161+O161+P161</f>
        <v>14662.5</v>
      </c>
      <c r="S161" s="12">
        <v>16115.38</v>
      </c>
      <c r="T161" s="12">
        <f>+L161+O161+Q161+S161+J161+K161</f>
        <v>20193.28</v>
      </c>
      <c r="U161" s="12">
        <f>+P161+N161+M161</f>
        <v>10584.6</v>
      </c>
      <c r="V161" s="12">
        <f>+I161-T161</f>
        <v>48806.720000000001</v>
      </c>
    </row>
    <row r="162" spans="1:22" s="6" customFormat="1" ht="12" x14ac:dyDescent="0.2">
      <c r="A162" s="16">
        <f t="shared" si="2"/>
        <v>144</v>
      </c>
      <c r="B162" s="25" t="s">
        <v>604</v>
      </c>
      <c r="C162" s="14" t="s">
        <v>550</v>
      </c>
      <c r="D162" s="14" t="s">
        <v>4</v>
      </c>
      <c r="E162" s="14" t="s">
        <v>3</v>
      </c>
      <c r="F162" s="14" t="s">
        <v>6</v>
      </c>
      <c r="G162" s="13">
        <v>45231</v>
      </c>
      <c r="H162" s="13">
        <v>45412</v>
      </c>
      <c r="I162" s="12">
        <v>14400</v>
      </c>
      <c r="J162" s="12">
        <v>0</v>
      </c>
      <c r="K162" s="12">
        <v>0</v>
      </c>
      <c r="L162" s="12">
        <f>I162*2.87%</f>
        <v>413.28</v>
      </c>
      <c r="M162" s="12">
        <f>I162*7.1%</f>
        <v>1022.3999999999999</v>
      </c>
      <c r="N162" s="12">
        <f>I162*1.15%</f>
        <v>165.6</v>
      </c>
      <c r="O162" s="12">
        <f>I162*3.04%</f>
        <v>437.76</v>
      </c>
      <c r="P162" s="12">
        <f>I162*7.09%</f>
        <v>1020.96</v>
      </c>
      <c r="Q162" s="12"/>
      <c r="R162" s="12">
        <f>L162+M162+N162+O162+P162</f>
        <v>3060</v>
      </c>
      <c r="S162" s="12">
        <v>0</v>
      </c>
      <c r="T162" s="12">
        <f>+L162+O162+Q162+S162+J162+K162</f>
        <v>851.04</v>
      </c>
      <c r="U162" s="12">
        <f>+P162+N162+M162</f>
        <v>2208.96</v>
      </c>
      <c r="V162" s="12">
        <f>+I162-T162</f>
        <v>13548.96</v>
      </c>
    </row>
    <row r="163" spans="1:22" s="6" customFormat="1" ht="12" x14ac:dyDescent="0.2">
      <c r="A163" s="62"/>
      <c r="B163" s="21" t="s">
        <v>313</v>
      </c>
      <c r="C163" s="20"/>
      <c r="D163" s="20"/>
      <c r="E163" s="20"/>
      <c r="F163" s="20"/>
      <c r="G163" s="19"/>
      <c r="H163" s="23"/>
      <c r="I163" s="22"/>
      <c r="J163" s="22"/>
      <c r="K163" s="22"/>
      <c r="L163" s="17"/>
      <c r="M163" s="17"/>
      <c r="N163" s="17"/>
      <c r="O163" s="17"/>
      <c r="P163" s="17"/>
      <c r="Q163" s="22"/>
      <c r="R163" s="17"/>
      <c r="S163" s="22"/>
      <c r="T163" s="17"/>
      <c r="U163" s="17"/>
      <c r="V163" s="17"/>
    </row>
    <row r="164" spans="1:22" s="6" customFormat="1" ht="12" x14ac:dyDescent="0.2">
      <c r="A164" s="16">
        <v>145</v>
      </c>
      <c r="B164" s="24" t="s">
        <v>172</v>
      </c>
      <c r="C164" s="14" t="s">
        <v>311</v>
      </c>
      <c r="D164" s="14" t="s">
        <v>509</v>
      </c>
      <c r="E164" s="14" t="s">
        <v>3</v>
      </c>
      <c r="F164" s="14" t="s">
        <v>6</v>
      </c>
      <c r="G164" s="13">
        <v>44938</v>
      </c>
      <c r="H164" s="13" t="s">
        <v>612</v>
      </c>
      <c r="I164" s="12">
        <v>75000</v>
      </c>
      <c r="J164" s="12">
        <v>5966.28</v>
      </c>
      <c r="K164" s="12">
        <v>0</v>
      </c>
      <c r="L164" s="12">
        <f>I164*2.87%</f>
        <v>2152.5</v>
      </c>
      <c r="M164" s="12">
        <f>I164*7.1%</f>
        <v>5324.9999999999991</v>
      </c>
      <c r="N164" s="12">
        <f>I164*1.15%</f>
        <v>862.5</v>
      </c>
      <c r="O164" s="12">
        <f>I164*3.04%</f>
        <v>2280</v>
      </c>
      <c r="P164" s="12">
        <f>I164*7.09%</f>
        <v>5317.5</v>
      </c>
      <c r="Q164" s="12">
        <v>1715.46</v>
      </c>
      <c r="R164" s="12">
        <f>L164+M164+N164+O164+P164</f>
        <v>15937.5</v>
      </c>
      <c r="S164" s="12">
        <v>0</v>
      </c>
      <c r="T164" s="12">
        <f>+L164+O164+Q164+S164+J164+K164</f>
        <v>12114.24</v>
      </c>
      <c r="U164" s="12">
        <f>+P164+N164+M164</f>
        <v>11505</v>
      </c>
      <c r="V164" s="12">
        <f>+I164-T164</f>
        <v>62885.760000000002</v>
      </c>
    </row>
    <row r="165" spans="1:22" s="6" customFormat="1" ht="12" x14ac:dyDescent="0.2">
      <c r="A165" s="16">
        <f>1+A164</f>
        <v>146</v>
      </c>
      <c r="B165" s="24" t="s">
        <v>312</v>
      </c>
      <c r="C165" s="14" t="s">
        <v>268</v>
      </c>
      <c r="D165" s="14" t="s">
        <v>4</v>
      </c>
      <c r="E165" s="14" t="s">
        <v>3</v>
      </c>
      <c r="F165" s="14" t="s">
        <v>6</v>
      </c>
      <c r="G165" s="13">
        <v>44938</v>
      </c>
      <c r="H165" s="13" t="s">
        <v>612</v>
      </c>
      <c r="I165" s="12">
        <v>65000</v>
      </c>
      <c r="J165" s="12">
        <v>7248.81</v>
      </c>
      <c r="K165" s="12">
        <v>0</v>
      </c>
      <c r="L165" s="12">
        <f>I165*2.87%</f>
        <v>1865.5</v>
      </c>
      <c r="M165" s="12">
        <f>I165*7.1%</f>
        <v>4615</v>
      </c>
      <c r="N165" s="12">
        <f>I165*1.15%</f>
        <v>747.5</v>
      </c>
      <c r="O165" s="12">
        <f>I165*3.04%</f>
        <v>1976</v>
      </c>
      <c r="P165" s="12">
        <f>I165*7.09%</f>
        <v>4608.5</v>
      </c>
      <c r="Q165" s="12">
        <f>2*1715.46</f>
        <v>3430.92</v>
      </c>
      <c r="R165" s="12">
        <f>L165+M165+N165+O165+P165</f>
        <v>13812.5</v>
      </c>
      <c r="S165" s="12">
        <v>0</v>
      </c>
      <c r="T165" s="12">
        <f>+L165+O165+Q165+S165+J165+K165</f>
        <v>14521.23</v>
      </c>
      <c r="U165" s="12">
        <f>+P165+N165+M165</f>
        <v>9971</v>
      </c>
      <c r="V165" s="12">
        <f>+I165-T165</f>
        <v>50478.770000000004</v>
      </c>
    </row>
    <row r="166" spans="1:22" s="6" customFormat="1" ht="12" x14ac:dyDescent="0.2">
      <c r="A166" s="16">
        <f t="shared" ref="A166:A221" si="3">1+A165</f>
        <v>147</v>
      </c>
      <c r="B166" s="24" t="s">
        <v>312</v>
      </c>
      <c r="C166" s="14" t="s">
        <v>266</v>
      </c>
      <c r="D166" s="14" t="s">
        <v>526</v>
      </c>
      <c r="E166" s="14" t="s">
        <v>3</v>
      </c>
      <c r="F166" s="14" t="s">
        <v>6</v>
      </c>
      <c r="G166" s="13">
        <v>44938</v>
      </c>
      <c r="H166" s="13" t="s">
        <v>612</v>
      </c>
      <c r="I166" s="12">
        <v>90000</v>
      </c>
      <c r="J166" s="12">
        <v>9753.1200000000008</v>
      </c>
      <c r="K166" s="12">
        <v>0</v>
      </c>
      <c r="L166" s="12">
        <f>I166*2.87%</f>
        <v>2583</v>
      </c>
      <c r="M166" s="12">
        <f>I166*7.1%</f>
        <v>6389.9999999999991</v>
      </c>
      <c r="N166" s="12">
        <f>I166*1.15%</f>
        <v>1035</v>
      </c>
      <c r="O166" s="12">
        <f>I166*3.04%</f>
        <v>2736</v>
      </c>
      <c r="P166" s="12">
        <f>I166*7.09%</f>
        <v>6381</v>
      </c>
      <c r="Q166" s="12"/>
      <c r="R166" s="12">
        <f>L166+M166+N166+O166+P166</f>
        <v>19125</v>
      </c>
      <c r="S166" s="12">
        <v>0</v>
      </c>
      <c r="T166" s="12">
        <f>+L166+O166+Q166+S166+J166+K166</f>
        <v>15072.12</v>
      </c>
      <c r="U166" s="12">
        <f>+P166+N166+M166</f>
        <v>13806</v>
      </c>
      <c r="V166" s="12">
        <f>+I166-T166</f>
        <v>74927.88</v>
      </c>
    </row>
    <row r="167" spans="1:22" s="6" customFormat="1" ht="12" x14ac:dyDescent="0.2">
      <c r="A167" s="16">
        <f t="shared" si="3"/>
        <v>148</v>
      </c>
      <c r="B167" s="24" t="s">
        <v>583</v>
      </c>
      <c r="C167" s="14" t="s">
        <v>299</v>
      </c>
      <c r="D167" s="14" t="s">
        <v>4</v>
      </c>
      <c r="E167" s="14" t="s">
        <v>3</v>
      </c>
      <c r="F167" s="14" t="s">
        <v>6</v>
      </c>
      <c r="G167" s="13">
        <v>44938</v>
      </c>
      <c r="H167" s="13" t="s">
        <v>612</v>
      </c>
      <c r="I167" s="12">
        <v>75000</v>
      </c>
      <c r="J167" s="12">
        <v>16104.19</v>
      </c>
      <c r="K167" s="12">
        <v>0</v>
      </c>
      <c r="L167" s="12">
        <f>I167*2.87%</f>
        <v>2152.5</v>
      </c>
      <c r="M167" s="12">
        <f>I167*7.1%</f>
        <v>5324.9999999999991</v>
      </c>
      <c r="N167" s="12">
        <f>I167*1.15%</f>
        <v>862.5</v>
      </c>
      <c r="O167" s="12">
        <f>I167*3.04%</f>
        <v>2280</v>
      </c>
      <c r="P167" s="12">
        <f>I167*7.09%</f>
        <v>5317.5</v>
      </c>
      <c r="Q167" s="12"/>
      <c r="R167" s="12">
        <f>L167+M167+N167+O167+P167</f>
        <v>15937.5</v>
      </c>
      <c r="S167" s="12">
        <v>0</v>
      </c>
      <c r="T167" s="12">
        <f>+L167+O167+Q167+S167+J167+K167</f>
        <v>20536.690000000002</v>
      </c>
      <c r="U167" s="12">
        <f>+P167+N167+M167</f>
        <v>11505</v>
      </c>
      <c r="V167" s="12">
        <f>+I167-T167</f>
        <v>54463.31</v>
      </c>
    </row>
    <row r="168" spans="1:22" s="6" customFormat="1" ht="12" x14ac:dyDescent="0.2">
      <c r="A168" s="16">
        <f t="shared" si="3"/>
        <v>149</v>
      </c>
      <c r="B168" s="24" t="s">
        <v>5</v>
      </c>
      <c r="C168" s="14" t="s">
        <v>310</v>
      </c>
      <c r="D168" s="14" t="s">
        <v>4</v>
      </c>
      <c r="E168" s="14" t="s">
        <v>3</v>
      </c>
      <c r="F168" s="14" t="s">
        <v>2</v>
      </c>
      <c r="G168" s="13">
        <v>44938</v>
      </c>
      <c r="H168" s="13" t="s">
        <v>612</v>
      </c>
      <c r="I168" s="12">
        <v>85800</v>
      </c>
      <c r="J168" s="12">
        <v>8765.17</v>
      </c>
      <c r="K168" s="12">
        <v>0</v>
      </c>
      <c r="L168" s="12">
        <f>I168*2.87%</f>
        <v>2462.46</v>
      </c>
      <c r="M168" s="12">
        <f>I168*7.1%</f>
        <v>6091.7999999999993</v>
      </c>
      <c r="N168" s="12">
        <f>I168*1.15%</f>
        <v>986.69999999999993</v>
      </c>
      <c r="O168" s="12">
        <f>I168*3.04%</f>
        <v>2608.3200000000002</v>
      </c>
      <c r="P168" s="12">
        <f>I168*7.09%</f>
        <v>6083.22</v>
      </c>
      <c r="Q168" s="12"/>
      <c r="R168" s="12">
        <f>L168+M168+N168+O168+P168</f>
        <v>18232.5</v>
      </c>
      <c r="S168" s="12">
        <v>0</v>
      </c>
      <c r="T168" s="12">
        <f>+L168+O168+Q168+S168+J168+K168</f>
        <v>13835.95</v>
      </c>
      <c r="U168" s="12">
        <f>+P168+N168+M168</f>
        <v>13161.72</v>
      </c>
      <c r="V168" s="12">
        <f>+I168-T168</f>
        <v>71964.05</v>
      </c>
    </row>
    <row r="169" spans="1:22" s="6" customFormat="1" ht="12" x14ac:dyDescent="0.2">
      <c r="A169" s="16">
        <f t="shared" si="3"/>
        <v>150</v>
      </c>
      <c r="B169" s="24" t="s">
        <v>5</v>
      </c>
      <c r="C169" s="14" t="s">
        <v>309</v>
      </c>
      <c r="D169" s="14" t="s">
        <v>4</v>
      </c>
      <c r="E169" s="14" t="s">
        <v>3</v>
      </c>
      <c r="F169" s="14" t="s">
        <v>6</v>
      </c>
      <c r="G169" s="13">
        <v>44938</v>
      </c>
      <c r="H169" s="13" t="s">
        <v>612</v>
      </c>
      <c r="I169" s="12">
        <v>77000</v>
      </c>
      <c r="J169" s="12">
        <v>6695.19</v>
      </c>
      <c r="K169" s="12">
        <v>0</v>
      </c>
      <c r="L169" s="12">
        <f>I169*2.87%</f>
        <v>2209.9</v>
      </c>
      <c r="M169" s="12">
        <f>I169*7.1%</f>
        <v>5466.9999999999991</v>
      </c>
      <c r="N169" s="12">
        <f>I169*1.15%</f>
        <v>885.5</v>
      </c>
      <c r="O169" s="12">
        <f>I169*3.04%</f>
        <v>2340.8000000000002</v>
      </c>
      <c r="P169" s="12">
        <f>I169*7.09%</f>
        <v>5459.3</v>
      </c>
      <c r="Q169" s="12"/>
      <c r="R169" s="12">
        <f>L169+M169+N169+O169+P169</f>
        <v>16362.5</v>
      </c>
      <c r="S169" s="12">
        <v>0</v>
      </c>
      <c r="T169" s="12">
        <f>+L169+O169+Q169+S169+J169+K169</f>
        <v>11245.89</v>
      </c>
      <c r="U169" s="12">
        <f>+P169+N169+M169</f>
        <v>11811.8</v>
      </c>
      <c r="V169" s="12">
        <f>+I169-T169</f>
        <v>65754.11</v>
      </c>
    </row>
    <row r="170" spans="1:22" s="6" customFormat="1" ht="12" x14ac:dyDescent="0.2">
      <c r="A170" s="16">
        <f t="shared" si="3"/>
        <v>151</v>
      </c>
      <c r="B170" s="24" t="s">
        <v>5</v>
      </c>
      <c r="C170" s="14" t="s">
        <v>308</v>
      </c>
      <c r="D170" s="14" t="s">
        <v>4</v>
      </c>
      <c r="E170" s="14" t="s">
        <v>3</v>
      </c>
      <c r="F170" s="14" t="s">
        <v>6</v>
      </c>
      <c r="G170" s="13">
        <v>44938</v>
      </c>
      <c r="H170" s="13" t="s">
        <v>612</v>
      </c>
      <c r="I170" s="12">
        <v>12000</v>
      </c>
      <c r="J170" s="12">
        <v>0</v>
      </c>
      <c r="K170" s="12">
        <v>0</v>
      </c>
      <c r="L170" s="12">
        <f>I170*2.87%</f>
        <v>344.4</v>
      </c>
      <c r="M170" s="12">
        <f>I170*7.1%</f>
        <v>851.99999999999989</v>
      </c>
      <c r="N170" s="12">
        <f>I170*1.15%</f>
        <v>138</v>
      </c>
      <c r="O170" s="12">
        <f>I170*3.04%</f>
        <v>364.8</v>
      </c>
      <c r="P170" s="12">
        <f>I170*7.09%</f>
        <v>850.80000000000007</v>
      </c>
      <c r="Q170" s="12"/>
      <c r="R170" s="12">
        <f>L170+M170+N170+O170+P170</f>
        <v>2550</v>
      </c>
      <c r="S170" s="12">
        <v>0</v>
      </c>
      <c r="T170" s="12">
        <f>+L170+O170+Q170+S170+J170+K170</f>
        <v>709.2</v>
      </c>
      <c r="U170" s="12">
        <f>+P170+N170+M170</f>
        <v>1840.8</v>
      </c>
      <c r="V170" s="12">
        <f>+I170-T170</f>
        <v>11290.8</v>
      </c>
    </row>
    <row r="171" spans="1:22" s="6" customFormat="1" ht="12" x14ac:dyDescent="0.2">
      <c r="A171" s="16">
        <f t="shared" si="3"/>
        <v>152</v>
      </c>
      <c r="B171" s="24" t="s">
        <v>5</v>
      </c>
      <c r="C171" s="14" t="s">
        <v>307</v>
      </c>
      <c r="D171" s="14" t="s">
        <v>4</v>
      </c>
      <c r="E171" s="14" t="s">
        <v>3</v>
      </c>
      <c r="F171" s="14" t="s">
        <v>6</v>
      </c>
      <c r="G171" s="13">
        <v>44938</v>
      </c>
      <c r="H171" s="13" t="s">
        <v>612</v>
      </c>
      <c r="I171" s="12">
        <v>120000</v>
      </c>
      <c r="J171" s="12">
        <v>16809.87</v>
      </c>
      <c r="K171" s="12">
        <v>0</v>
      </c>
      <c r="L171" s="12">
        <f>I171*2.87%</f>
        <v>3444</v>
      </c>
      <c r="M171" s="12">
        <f>I171*7.1%</f>
        <v>8520</v>
      </c>
      <c r="N171" s="12">
        <f>I171*1.15%</f>
        <v>1380</v>
      </c>
      <c r="O171" s="12">
        <f>I171*3.04%</f>
        <v>3648</v>
      </c>
      <c r="P171" s="12">
        <f>I171*7.09%</f>
        <v>8508</v>
      </c>
      <c r="Q171" s="12"/>
      <c r="R171" s="12">
        <f>L171+M171+N171+O171+P171</f>
        <v>25500</v>
      </c>
      <c r="S171" s="12">
        <v>0</v>
      </c>
      <c r="T171" s="12">
        <f>+L171+O171+Q171+S171+J171+K171</f>
        <v>23901.87</v>
      </c>
      <c r="U171" s="12">
        <f>+P171+N171+M171</f>
        <v>18408</v>
      </c>
      <c r="V171" s="12">
        <f>+I171-T171</f>
        <v>96098.13</v>
      </c>
    </row>
    <row r="172" spans="1:22" s="6" customFormat="1" ht="12" x14ac:dyDescent="0.2">
      <c r="A172" s="16">
        <f t="shared" si="3"/>
        <v>153</v>
      </c>
      <c r="B172" s="24" t="s">
        <v>5</v>
      </c>
      <c r="C172" s="14" t="s">
        <v>306</v>
      </c>
      <c r="D172" s="14" t="s">
        <v>4</v>
      </c>
      <c r="E172" s="14" t="s">
        <v>3</v>
      </c>
      <c r="F172" s="14" t="s">
        <v>2</v>
      </c>
      <c r="G172" s="13">
        <v>44938</v>
      </c>
      <c r="H172" s="13" t="s">
        <v>612</v>
      </c>
      <c r="I172" s="12">
        <v>61600</v>
      </c>
      <c r="J172" s="12">
        <v>3787.76</v>
      </c>
      <c r="K172" s="12">
        <v>0</v>
      </c>
      <c r="L172" s="12">
        <f>I172*2.87%</f>
        <v>1767.92</v>
      </c>
      <c r="M172" s="12">
        <f>I172*7.1%</f>
        <v>4373.5999999999995</v>
      </c>
      <c r="N172" s="12">
        <f>I172*1.15%</f>
        <v>708.4</v>
      </c>
      <c r="O172" s="12">
        <f>I172*3.04%</f>
        <v>1872.64</v>
      </c>
      <c r="P172" s="12">
        <f>I172*7.09%</f>
        <v>4367.4400000000005</v>
      </c>
      <c r="Q172" s="12"/>
      <c r="R172" s="12">
        <f>L172+M172+N172+O172+P172</f>
        <v>13090</v>
      </c>
      <c r="S172" s="12">
        <v>0</v>
      </c>
      <c r="T172" s="12">
        <f>+L172+O172+Q172+S172+J172+K172</f>
        <v>7428.3200000000006</v>
      </c>
      <c r="U172" s="12">
        <f>+P172+N172+M172</f>
        <v>9449.4399999999987</v>
      </c>
      <c r="V172" s="12">
        <f>+I172-T172</f>
        <v>54171.68</v>
      </c>
    </row>
    <row r="173" spans="1:22" s="6" customFormat="1" ht="12" x14ac:dyDescent="0.2">
      <c r="A173" s="16">
        <f t="shared" si="3"/>
        <v>154</v>
      </c>
      <c r="B173" s="24" t="s">
        <v>5</v>
      </c>
      <c r="C173" s="14" t="s">
        <v>305</v>
      </c>
      <c r="D173" s="14" t="s">
        <v>4</v>
      </c>
      <c r="E173" s="14" t="s">
        <v>3</v>
      </c>
      <c r="F173" s="14" t="s">
        <v>2</v>
      </c>
      <c r="G173" s="13">
        <v>44938</v>
      </c>
      <c r="H173" s="13" t="s">
        <v>612</v>
      </c>
      <c r="I173" s="12">
        <v>120000</v>
      </c>
      <c r="J173" s="12">
        <v>16809.87</v>
      </c>
      <c r="K173" s="12">
        <v>0</v>
      </c>
      <c r="L173" s="12">
        <f>I173*2.87%</f>
        <v>3444</v>
      </c>
      <c r="M173" s="12">
        <f>I173*7.1%</f>
        <v>8520</v>
      </c>
      <c r="N173" s="12">
        <f>I173*1.15%</f>
        <v>1380</v>
      </c>
      <c r="O173" s="12">
        <f>I173*3.04%</f>
        <v>3648</v>
      </c>
      <c r="P173" s="12">
        <f>I173*7.09%</f>
        <v>8508</v>
      </c>
      <c r="Q173" s="12"/>
      <c r="R173" s="12">
        <f>L173+M173+N173+O173+P173</f>
        <v>25500</v>
      </c>
      <c r="S173" s="12">
        <v>0</v>
      </c>
      <c r="T173" s="12">
        <f>+L173+O173+Q173+S173+J173+K173</f>
        <v>23901.87</v>
      </c>
      <c r="U173" s="12">
        <f>+P173+N173+M173</f>
        <v>18408</v>
      </c>
      <c r="V173" s="12">
        <f>+I173-T173</f>
        <v>96098.13</v>
      </c>
    </row>
    <row r="174" spans="1:22" s="6" customFormat="1" ht="12" x14ac:dyDescent="0.2">
      <c r="A174" s="16">
        <f t="shared" si="3"/>
        <v>155</v>
      </c>
      <c r="B174" s="64" t="s">
        <v>5</v>
      </c>
      <c r="C174" s="14" t="s">
        <v>304</v>
      </c>
      <c r="D174" s="14" t="s">
        <v>4</v>
      </c>
      <c r="E174" s="14" t="s">
        <v>3</v>
      </c>
      <c r="F174" s="14" t="s">
        <v>6</v>
      </c>
      <c r="G174" s="13">
        <v>44938</v>
      </c>
      <c r="H174" s="13" t="s">
        <v>612</v>
      </c>
      <c r="I174" s="12">
        <v>120000</v>
      </c>
      <c r="J174" s="12">
        <v>16809.87</v>
      </c>
      <c r="K174" s="12">
        <v>0</v>
      </c>
      <c r="L174" s="12">
        <f>I174*2.87%</f>
        <v>3444</v>
      </c>
      <c r="M174" s="12">
        <f>I174*7.1%</f>
        <v>8520</v>
      </c>
      <c r="N174" s="12">
        <f>I174*1.15%</f>
        <v>1380</v>
      </c>
      <c r="O174" s="12">
        <f>I174*3.04%</f>
        <v>3648</v>
      </c>
      <c r="P174" s="12">
        <f>I174*7.09%</f>
        <v>8508</v>
      </c>
      <c r="Q174" s="12"/>
      <c r="R174" s="12">
        <f>L174+M174+N174+O174+P174</f>
        <v>25500</v>
      </c>
      <c r="S174" s="12">
        <v>0</v>
      </c>
      <c r="T174" s="12">
        <f>+L174+O174+Q174+S174+J174+K174</f>
        <v>23901.87</v>
      </c>
      <c r="U174" s="12">
        <f>+P174+N174+M174</f>
        <v>18408</v>
      </c>
      <c r="V174" s="12">
        <f>+I174-T174</f>
        <v>96098.13</v>
      </c>
    </row>
    <row r="175" spans="1:22" s="6" customFormat="1" ht="12" x14ac:dyDescent="0.2">
      <c r="A175" s="16">
        <f t="shared" si="3"/>
        <v>156</v>
      </c>
      <c r="B175" s="64" t="s">
        <v>5</v>
      </c>
      <c r="C175" s="14" t="s">
        <v>303</v>
      </c>
      <c r="D175" s="14" t="s">
        <v>4</v>
      </c>
      <c r="E175" s="14" t="s">
        <v>3</v>
      </c>
      <c r="F175" s="14" t="s">
        <v>2</v>
      </c>
      <c r="G175" s="13">
        <v>44938</v>
      </c>
      <c r="H175" s="13" t="s">
        <v>612</v>
      </c>
      <c r="I175" s="12">
        <v>33000</v>
      </c>
      <c r="J175" s="12">
        <v>0</v>
      </c>
      <c r="K175" s="12">
        <v>0</v>
      </c>
      <c r="L175" s="12">
        <f>I175*2.87%</f>
        <v>947.1</v>
      </c>
      <c r="M175" s="12">
        <f>I175*7.1%</f>
        <v>2343</v>
      </c>
      <c r="N175" s="12">
        <f>I175*1.15%</f>
        <v>379.5</v>
      </c>
      <c r="O175" s="12">
        <f>I175*3.04%</f>
        <v>1003.2</v>
      </c>
      <c r="P175" s="12">
        <f>I175*7.09%</f>
        <v>2339.7000000000003</v>
      </c>
      <c r="Q175" s="12"/>
      <c r="R175" s="12">
        <f>L175+M175+N175+O175+P175</f>
        <v>7012.5</v>
      </c>
      <c r="S175" s="12">
        <v>0</v>
      </c>
      <c r="T175" s="12">
        <f>+L175+O175+Q175+S175+J175+K175</f>
        <v>1950.3000000000002</v>
      </c>
      <c r="U175" s="12">
        <f>+P175+N175+M175</f>
        <v>5062.2000000000007</v>
      </c>
      <c r="V175" s="12">
        <f>+I175-T175</f>
        <v>31049.7</v>
      </c>
    </row>
    <row r="176" spans="1:22" s="6" customFormat="1" ht="12" x14ac:dyDescent="0.2">
      <c r="A176" s="16">
        <f t="shared" si="3"/>
        <v>157</v>
      </c>
      <c r="B176" s="64" t="s">
        <v>5</v>
      </c>
      <c r="C176" s="14" t="s">
        <v>302</v>
      </c>
      <c r="D176" s="14" t="s">
        <v>4</v>
      </c>
      <c r="E176" s="14" t="s">
        <v>3</v>
      </c>
      <c r="F176" s="14" t="s">
        <v>6</v>
      </c>
      <c r="G176" s="13">
        <v>44938</v>
      </c>
      <c r="H176" s="13" t="s">
        <v>612</v>
      </c>
      <c r="I176" s="12">
        <v>90000</v>
      </c>
      <c r="J176" s="12">
        <v>9753.1200000000008</v>
      </c>
      <c r="K176" s="12">
        <v>0</v>
      </c>
      <c r="L176" s="12">
        <f>I176*2.87%</f>
        <v>2583</v>
      </c>
      <c r="M176" s="12">
        <f>I176*7.1%</f>
        <v>6389.9999999999991</v>
      </c>
      <c r="N176" s="12">
        <f>I176*1.15%</f>
        <v>1035</v>
      </c>
      <c r="O176" s="12">
        <f>I176*3.04%</f>
        <v>2736</v>
      </c>
      <c r="P176" s="12">
        <f>I176*7.09%</f>
        <v>6381</v>
      </c>
      <c r="Q176" s="12"/>
      <c r="R176" s="12">
        <f>L176+M176+N176+O176+P176</f>
        <v>19125</v>
      </c>
      <c r="S176" s="12">
        <v>0</v>
      </c>
      <c r="T176" s="12">
        <f>+L176+O176+Q176+S176+J176+K176</f>
        <v>15072.12</v>
      </c>
      <c r="U176" s="12">
        <f>+P176+N176+M176</f>
        <v>13806</v>
      </c>
      <c r="V176" s="12">
        <f>+I176-T176</f>
        <v>74927.88</v>
      </c>
    </row>
    <row r="177" spans="1:22" s="6" customFormat="1" ht="15" customHeight="1" x14ac:dyDescent="0.2">
      <c r="A177" s="16">
        <f t="shared" si="3"/>
        <v>158</v>
      </c>
      <c r="B177" s="24" t="s">
        <v>5</v>
      </c>
      <c r="C177" s="14" t="s">
        <v>301</v>
      </c>
      <c r="D177" s="14" t="s">
        <v>4</v>
      </c>
      <c r="E177" s="14" t="s">
        <v>3</v>
      </c>
      <c r="F177" s="14" t="s">
        <v>6</v>
      </c>
      <c r="G177" s="13">
        <v>44938</v>
      </c>
      <c r="H177" s="13" t="s">
        <v>612</v>
      </c>
      <c r="I177" s="12">
        <v>120000</v>
      </c>
      <c r="J177" s="12">
        <v>16381</v>
      </c>
      <c r="K177" s="12">
        <v>0</v>
      </c>
      <c r="L177" s="12">
        <f>I177*2.87%</f>
        <v>3444</v>
      </c>
      <c r="M177" s="12">
        <f>I177*7.1%</f>
        <v>8520</v>
      </c>
      <c r="N177" s="12">
        <f>I177*1.15%</f>
        <v>1380</v>
      </c>
      <c r="O177" s="12">
        <f>I177*3.04%</f>
        <v>3648</v>
      </c>
      <c r="P177" s="12">
        <f>I177*7.09%</f>
        <v>8508</v>
      </c>
      <c r="Q177" s="12">
        <v>1715.46</v>
      </c>
      <c r="R177" s="12">
        <f>L177+M177+N177+O177+P177</f>
        <v>25500</v>
      </c>
      <c r="S177" s="12">
        <v>0</v>
      </c>
      <c r="T177" s="12">
        <f>+L177+O177+Q177+S177+J177+K177</f>
        <v>25188.46</v>
      </c>
      <c r="U177" s="12">
        <f>+P177+N177+M177</f>
        <v>18408</v>
      </c>
      <c r="V177" s="12">
        <f>+I177-T177</f>
        <v>94811.540000000008</v>
      </c>
    </row>
    <row r="178" spans="1:22" s="6" customFormat="1" ht="12" x14ac:dyDescent="0.2">
      <c r="A178" s="16">
        <f t="shared" si="3"/>
        <v>159</v>
      </c>
      <c r="B178" s="24" t="s">
        <v>5</v>
      </c>
      <c r="C178" s="14" t="s">
        <v>300</v>
      </c>
      <c r="D178" s="14" t="s">
        <v>4</v>
      </c>
      <c r="E178" s="14" t="s">
        <v>3</v>
      </c>
      <c r="F178" s="14" t="s">
        <v>6</v>
      </c>
      <c r="G178" s="13">
        <v>44938</v>
      </c>
      <c r="H178" s="13" t="s">
        <v>612</v>
      </c>
      <c r="I178" s="12">
        <v>120000</v>
      </c>
      <c r="J178" s="12">
        <v>16809.87</v>
      </c>
      <c r="K178" s="12">
        <v>0</v>
      </c>
      <c r="L178" s="12">
        <f>I178*2.87%</f>
        <v>3444</v>
      </c>
      <c r="M178" s="12">
        <f>I178*7.1%</f>
        <v>8520</v>
      </c>
      <c r="N178" s="12">
        <f>I178*1.15%</f>
        <v>1380</v>
      </c>
      <c r="O178" s="12">
        <f>I178*3.04%</f>
        <v>3648</v>
      </c>
      <c r="P178" s="12">
        <f>I178*7.09%</f>
        <v>8508</v>
      </c>
      <c r="Q178" s="12"/>
      <c r="R178" s="12">
        <f>L178+M178+N178+O178+P178</f>
        <v>25500</v>
      </c>
      <c r="S178" s="12">
        <v>0</v>
      </c>
      <c r="T178" s="12">
        <f>+L178+O178+Q178+S178+J178+K178</f>
        <v>23901.87</v>
      </c>
      <c r="U178" s="12">
        <f>+P178+N178+M178</f>
        <v>18408</v>
      </c>
      <c r="V178" s="12">
        <f>+I178-T178</f>
        <v>96098.13</v>
      </c>
    </row>
    <row r="179" spans="1:22" s="6" customFormat="1" ht="12" x14ac:dyDescent="0.2">
      <c r="A179" s="16">
        <f t="shared" si="3"/>
        <v>160</v>
      </c>
      <c r="B179" s="24" t="s">
        <v>5</v>
      </c>
      <c r="C179" s="14" t="s">
        <v>298</v>
      </c>
      <c r="D179" s="14" t="s">
        <v>4</v>
      </c>
      <c r="E179" s="14" t="s">
        <v>3</v>
      </c>
      <c r="F179" s="14" t="s">
        <v>2</v>
      </c>
      <c r="G179" s="13">
        <v>44938</v>
      </c>
      <c r="H179" s="13" t="s">
        <v>612</v>
      </c>
      <c r="I179" s="12">
        <v>33000</v>
      </c>
      <c r="J179" s="12">
        <v>0</v>
      </c>
      <c r="K179" s="12">
        <v>0</v>
      </c>
      <c r="L179" s="12">
        <f>I179*2.87%</f>
        <v>947.1</v>
      </c>
      <c r="M179" s="12">
        <f>I179*7.1%</f>
        <v>2343</v>
      </c>
      <c r="N179" s="12">
        <f>I179*1.15%</f>
        <v>379.5</v>
      </c>
      <c r="O179" s="12">
        <f>I179*3.04%</f>
        <v>1003.2</v>
      </c>
      <c r="P179" s="12">
        <f>I179*7.09%</f>
        <v>2339.7000000000003</v>
      </c>
      <c r="Q179" s="12"/>
      <c r="R179" s="12">
        <f>L179+M179+N179+O179+P179</f>
        <v>7012.5</v>
      </c>
      <c r="S179" s="12">
        <v>0</v>
      </c>
      <c r="T179" s="12">
        <f>+L179+O179+Q179+S179+J179+K179</f>
        <v>1950.3000000000002</v>
      </c>
      <c r="U179" s="12">
        <f>+P179+N179+M179</f>
        <v>5062.2000000000007</v>
      </c>
      <c r="V179" s="12">
        <f>+I179-T179</f>
        <v>31049.7</v>
      </c>
    </row>
    <row r="180" spans="1:22" s="6" customFormat="1" ht="12" x14ac:dyDescent="0.2">
      <c r="A180" s="16">
        <f t="shared" si="3"/>
        <v>161</v>
      </c>
      <c r="B180" s="24" t="s">
        <v>5</v>
      </c>
      <c r="C180" s="14" t="s">
        <v>297</v>
      </c>
      <c r="D180" s="14" t="s">
        <v>4</v>
      </c>
      <c r="E180" s="14" t="s">
        <v>3</v>
      </c>
      <c r="F180" s="14" t="s">
        <v>6</v>
      </c>
      <c r="G180" s="13">
        <v>44938</v>
      </c>
      <c r="H180" s="13" t="s">
        <v>612</v>
      </c>
      <c r="I180" s="12">
        <v>60000</v>
      </c>
      <c r="J180" s="12">
        <v>0</v>
      </c>
      <c r="K180" s="12">
        <v>0</v>
      </c>
      <c r="L180" s="12">
        <f>I180*2.87%</f>
        <v>1722</v>
      </c>
      <c r="M180" s="12">
        <f>I180*7.1%</f>
        <v>4260</v>
      </c>
      <c r="N180" s="12">
        <f>I180*1.15%</f>
        <v>690</v>
      </c>
      <c r="O180" s="12">
        <f>I180*3.04%</f>
        <v>1824</v>
      </c>
      <c r="P180" s="12">
        <f>I180*7.09%</f>
        <v>4254</v>
      </c>
      <c r="Q180" s="12"/>
      <c r="R180" s="12">
        <f>L180+M180+N180+O180+P180</f>
        <v>12750</v>
      </c>
      <c r="S180" s="12">
        <v>0</v>
      </c>
      <c r="T180" s="12">
        <f>+L180+O180+Q180+S180+J180+K180</f>
        <v>3546</v>
      </c>
      <c r="U180" s="12">
        <f>+P180+N180+M180</f>
        <v>9204</v>
      </c>
      <c r="V180" s="12">
        <f>+I180-T180</f>
        <v>56454</v>
      </c>
    </row>
    <row r="181" spans="1:22" s="6" customFormat="1" ht="15" customHeight="1" x14ac:dyDescent="0.2">
      <c r="A181" s="16">
        <f t="shared" si="3"/>
        <v>162</v>
      </c>
      <c r="B181" s="24" t="s">
        <v>5</v>
      </c>
      <c r="C181" s="14" t="s">
        <v>296</v>
      </c>
      <c r="D181" s="14" t="s">
        <v>4</v>
      </c>
      <c r="E181" s="14" t="s">
        <v>3</v>
      </c>
      <c r="F181" s="14" t="s">
        <v>6</v>
      </c>
      <c r="G181" s="13">
        <v>44938</v>
      </c>
      <c r="H181" s="13" t="s">
        <v>612</v>
      </c>
      <c r="I181" s="12">
        <v>30000</v>
      </c>
      <c r="J181" s="12">
        <v>0</v>
      </c>
      <c r="K181" s="12">
        <v>0</v>
      </c>
      <c r="L181" s="12">
        <f>I181*2.87%</f>
        <v>861</v>
      </c>
      <c r="M181" s="12">
        <f>I181*7.1%</f>
        <v>2130</v>
      </c>
      <c r="N181" s="12">
        <f>I181*1.15%</f>
        <v>345</v>
      </c>
      <c r="O181" s="12">
        <f>I181*3.04%</f>
        <v>912</v>
      </c>
      <c r="P181" s="12">
        <f>I181*7.09%</f>
        <v>2127</v>
      </c>
      <c r="Q181" s="12"/>
      <c r="R181" s="12">
        <f>L181+M181+N181+O181+P181</f>
        <v>6375</v>
      </c>
      <c r="S181" s="12">
        <v>0</v>
      </c>
      <c r="T181" s="12">
        <f>+L181+O181+Q181+S181+J181+K181</f>
        <v>1773</v>
      </c>
      <c r="U181" s="12">
        <f>+P181+N181+M181</f>
        <v>4602</v>
      </c>
      <c r="V181" s="12">
        <f>+I181-T181</f>
        <v>28227</v>
      </c>
    </row>
    <row r="182" spans="1:22" s="6" customFormat="1" ht="12" x14ac:dyDescent="0.2">
      <c r="A182" s="16">
        <f t="shared" si="3"/>
        <v>163</v>
      </c>
      <c r="B182" s="24" t="s">
        <v>5</v>
      </c>
      <c r="C182" s="14" t="s">
        <v>295</v>
      </c>
      <c r="D182" s="14" t="s">
        <v>4</v>
      </c>
      <c r="E182" s="14" t="s">
        <v>3</v>
      </c>
      <c r="F182" s="14" t="s">
        <v>6</v>
      </c>
      <c r="G182" s="13">
        <v>44938</v>
      </c>
      <c r="H182" s="13" t="s">
        <v>612</v>
      </c>
      <c r="I182" s="12">
        <v>39000</v>
      </c>
      <c r="J182" s="12">
        <v>301.52</v>
      </c>
      <c r="K182" s="12">
        <v>0</v>
      </c>
      <c r="L182" s="12">
        <f>I182*2.87%</f>
        <v>1119.3</v>
      </c>
      <c r="M182" s="12">
        <f>I182*7.1%</f>
        <v>2768.9999999999995</v>
      </c>
      <c r="N182" s="12">
        <f>I182*1.15%</f>
        <v>448.5</v>
      </c>
      <c r="O182" s="12">
        <f>I182*3.04%</f>
        <v>1185.5999999999999</v>
      </c>
      <c r="P182" s="12">
        <f>I182*7.09%</f>
        <v>2765.1000000000004</v>
      </c>
      <c r="Q182" s="12"/>
      <c r="R182" s="12">
        <f>L182+M182+N182+O182+P182</f>
        <v>8287.5</v>
      </c>
      <c r="S182" s="12">
        <v>0</v>
      </c>
      <c r="T182" s="12">
        <f>+L182+O182+Q182+S182+J182+K182</f>
        <v>2606.4199999999996</v>
      </c>
      <c r="U182" s="12">
        <f>+P182+N182+M182</f>
        <v>5982.6</v>
      </c>
      <c r="V182" s="12">
        <f>+I182-T182</f>
        <v>36393.58</v>
      </c>
    </row>
    <row r="183" spans="1:22" s="6" customFormat="1" ht="12" x14ac:dyDescent="0.2">
      <c r="A183" s="16">
        <f t="shared" si="3"/>
        <v>164</v>
      </c>
      <c r="B183" s="24" t="s">
        <v>5</v>
      </c>
      <c r="C183" s="14" t="s">
        <v>294</v>
      </c>
      <c r="D183" s="14" t="s">
        <v>4</v>
      </c>
      <c r="E183" s="14" t="s">
        <v>3</v>
      </c>
      <c r="F183" s="14" t="s">
        <v>2</v>
      </c>
      <c r="G183" s="13">
        <v>44938</v>
      </c>
      <c r="H183" s="13" t="s">
        <v>612</v>
      </c>
      <c r="I183" s="12">
        <v>108000</v>
      </c>
      <c r="J183" s="12">
        <v>13987.17</v>
      </c>
      <c r="K183" s="12">
        <v>0</v>
      </c>
      <c r="L183" s="12">
        <f>I183*2.87%</f>
        <v>3099.6</v>
      </c>
      <c r="M183" s="12">
        <f>I183*7.1%</f>
        <v>7667.9999999999991</v>
      </c>
      <c r="N183" s="12">
        <f>I183*1.15%</f>
        <v>1242</v>
      </c>
      <c r="O183" s="12">
        <f>I183*3.04%</f>
        <v>3283.2</v>
      </c>
      <c r="P183" s="12">
        <f>I183*7.09%</f>
        <v>7657.2000000000007</v>
      </c>
      <c r="Q183" s="12"/>
      <c r="R183" s="12">
        <f>L183+M183+N183+O183+P183</f>
        <v>22950</v>
      </c>
      <c r="S183" s="12">
        <v>0</v>
      </c>
      <c r="T183" s="12">
        <f>+L183+O183+Q183+S183+J183+K183</f>
        <v>20369.97</v>
      </c>
      <c r="U183" s="12">
        <f>+P183+N183+M183</f>
        <v>16567.2</v>
      </c>
      <c r="V183" s="12">
        <f>+I183-T183</f>
        <v>87630.03</v>
      </c>
    </row>
    <row r="184" spans="1:22" s="6" customFormat="1" ht="12" x14ac:dyDescent="0.2">
      <c r="A184" s="16">
        <f t="shared" si="3"/>
        <v>165</v>
      </c>
      <c r="B184" s="24" t="s">
        <v>5</v>
      </c>
      <c r="C184" s="14" t="s">
        <v>293</v>
      </c>
      <c r="D184" s="14" t="s">
        <v>4</v>
      </c>
      <c r="E184" s="14" t="s">
        <v>3</v>
      </c>
      <c r="F184" s="14" t="s">
        <v>2</v>
      </c>
      <c r="G184" s="13">
        <v>44938</v>
      </c>
      <c r="H184" s="13" t="s">
        <v>612</v>
      </c>
      <c r="I184" s="12">
        <v>108000</v>
      </c>
      <c r="J184" s="12">
        <v>13987.17</v>
      </c>
      <c r="K184" s="12">
        <v>0</v>
      </c>
      <c r="L184" s="12">
        <f>I184*2.87%</f>
        <v>3099.6</v>
      </c>
      <c r="M184" s="12">
        <f>I184*7.1%</f>
        <v>7667.9999999999991</v>
      </c>
      <c r="N184" s="12">
        <f>I184*1.15%</f>
        <v>1242</v>
      </c>
      <c r="O184" s="12">
        <f>I184*3.04%</f>
        <v>3283.2</v>
      </c>
      <c r="P184" s="12">
        <f>I184*7.09%</f>
        <v>7657.2000000000007</v>
      </c>
      <c r="Q184" s="12"/>
      <c r="R184" s="12">
        <f>L184+M184+N184+O184+P184</f>
        <v>22950</v>
      </c>
      <c r="S184" s="12">
        <v>5712.47</v>
      </c>
      <c r="T184" s="12">
        <f>+L184+O184+Q184+S184+J184+K184</f>
        <v>26082.440000000002</v>
      </c>
      <c r="U184" s="12">
        <f>+P184+N184+M184</f>
        <v>16567.2</v>
      </c>
      <c r="V184" s="12">
        <f>+I184-T184</f>
        <v>81917.56</v>
      </c>
    </row>
    <row r="185" spans="1:22" s="6" customFormat="1" ht="12" x14ac:dyDescent="0.2">
      <c r="A185" s="16">
        <f t="shared" si="3"/>
        <v>166</v>
      </c>
      <c r="B185" s="24" t="s">
        <v>5</v>
      </c>
      <c r="C185" s="14" t="s">
        <v>292</v>
      </c>
      <c r="D185" s="14" t="s">
        <v>4</v>
      </c>
      <c r="E185" s="14" t="s">
        <v>3</v>
      </c>
      <c r="F185" s="14" t="s">
        <v>6</v>
      </c>
      <c r="G185" s="13">
        <v>44938</v>
      </c>
      <c r="H185" s="13" t="s">
        <v>612</v>
      </c>
      <c r="I185" s="12">
        <v>61600</v>
      </c>
      <c r="J185" s="12">
        <v>3787.76</v>
      </c>
      <c r="K185" s="12">
        <v>0</v>
      </c>
      <c r="L185" s="12">
        <f>I185*2.87%</f>
        <v>1767.92</v>
      </c>
      <c r="M185" s="12">
        <f>I185*7.1%</f>
        <v>4373.5999999999995</v>
      </c>
      <c r="N185" s="12">
        <f>I185*1.15%</f>
        <v>708.4</v>
      </c>
      <c r="O185" s="12">
        <f>I185*3.04%</f>
        <v>1872.64</v>
      </c>
      <c r="P185" s="12">
        <f>I185*7.09%</f>
        <v>4367.4400000000005</v>
      </c>
      <c r="Q185" s="12"/>
      <c r="R185" s="12">
        <f>L185+M185+N185+O185+P185</f>
        <v>13090</v>
      </c>
      <c r="S185" s="12">
        <v>0</v>
      </c>
      <c r="T185" s="12">
        <f>+L185+O185+Q185+S185+J185+K185</f>
        <v>7428.3200000000006</v>
      </c>
      <c r="U185" s="12">
        <f>+P185+N185+M185</f>
        <v>9449.4399999999987</v>
      </c>
      <c r="V185" s="12">
        <f>+I185-T185</f>
        <v>54171.68</v>
      </c>
    </row>
    <row r="186" spans="1:22" s="6" customFormat="1" ht="12" x14ac:dyDescent="0.2">
      <c r="A186" s="16">
        <f t="shared" si="3"/>
        <v>167</v>
      </c>
      <c r="B186" s="24" t="s">
        <v>5</v>
      </c>
      <c r="C186" s="14" t="s">
        <v>291</v>
      </c>
      <c r="D186" s="14" t="s">
        <v>4</v>
      </c>
      <c r="E186" s="14" t="s">
        <v>3</v>
      </c>
      <c r="F186" s="14" t="s">
        <v>6</v>
      </c>
      <c r="G186" s="13">
        <v>44938</v>
      </c>
      <c r="H186" s="13" t="s">
        <v>612</v>
      </c>
      <c r="I186" s="12">
        <v>122400</v>
      </c>
      <c r="J186" s="12">
        <v>17374.41</v>
      </c>
      <c r="K186" s="12">
        <v>0</v>
      </c>
      <c r="L186" s="12">
        <f>I186*2.87%</f>
        <v>3512.88</v>
      </c>
      <c r="M186" s="12">
        <f>I186*7.1%</f>
        <v>8690.4</v>
      </c>
      <c r="N186" s="12">
        <f>I186*1.15%</f>
        <v>1407.6</v>
      </c>
      <c r="O186" s="12">
        <f>I186*3.04%</f>
        <v>3720.96</v>
      </c>
      <c r="P186" s="12">
        <f>I186*7.09%</f>
        <v>8678.16</v>
      </c>
      <c r="Q186" s="12"/>
      <c r="R186" s="12">
        <f>L186+M186+N186+O186+P186</f>
        <v>26010</v>
      </c>
      <c r="S186" s="12">
        <v>0</v>
      </c>
      <c r="T186" s="12">
        <f>+L186+O186+Q186+S186+J186+K186</f>
        <v>24608.25</v>
      </c>
      <c r="U186" s="12">
        <f>+P186+N186+M186</f>
        <v>18776.16</v>
      </c>
      <c r="V186" s="12">
        <f>+I186-T186</f>
        <v>97791.75</v>
      </c>
    </row>
    <row r="187" spans="1:22" s="6" customFormat="1" ht="12" x14ac:dyDescent="0.2">
      <c r="A187" s="16">
        <f t="shared" si="3"/>
        <v>168</v>
      </c>
      <c r="B187" s="24" t="s">
        <v>5</v>
      </c>
      <c r="C187" s="14" t="s">
        <v>290</v>
      </c>
      <c r="D187" s="14" t="s">
        <v>4</v>
      </c>
      <c r="E187" s="14" t="s">
        <v>3</v>
      </c>
      <c r="F187" s="14" t="s">
        <v>2</v>
      </c>
      <c r="G187" s="13">
        <v>44938</v>
      </c>
      <c r="H187" s="13" t="s">
        <v>612</v>
      </c>
      <c r="I187" s="12">
        <v>81000</v>
      </c>
      <c r="J187" s="12">
        <v>7636.09</v>
      </c>
      <c r="K187" s="12">
        <v>0</v>
      </c>
      <c r="L187" s="12">
        <f>I187*2.87%</f>
        <v>2324.6999999999998</v>
      </c>
      <c r="M187" s="12">
        <f>I187*7.1%</f>
        <v>5750.9999999999991</v>
      </c>
      <c r="N187" s="12">
        <f>I187*1.15%</f>
        <v>931.5</v>
      </c>
      <c r="O187" s="12">
        <f>I187*3.04%</f>
        <v>2462.4</v>
      </c>
      <c r="P187" s="12">
        <f>I187*7.09%</f>
        <v>5742.9000000000005</v>
      </c>
      <c r="Q187" s="12"/>
      <c r="R187" s="12">
        <f>L187+M187+N187+O187+P187</f>
        <v>17212.5</v>
      </c>
      <c r="S187" s="12">
        <v>0</v>
      </c>
      <c r="T187" s="12">
        <f>+L187+O187+Q187+S187+J187+K187</f>
        <v>12423.19</v>
      </c>
      <c r="U187" s="12">
        <f>+P187+N187+M187</f>
        <v>12425.4</v>
      </c>
      <c r="V187" s="12">
        <f>+I187-T187</f>
        <v>68576.81</v>
      </c>
    </row>
    <row r="188" spans="1:22" s="6" customFormat="1" ht="12" x14ac:dyDescent="0.2">
      <c r="A188" s="16">
        <f t="shared" si="3"/>
        <v>169</v>
      </c>
      <c r="B188" s="24" t="s">
        <v>5</v>
      </c>
      <c r="C188" s="14" t="s">
        <v>289</v>
      </c>
      <c r="D188" s="14" t="s">
        <v>4</v>
      </c>
      <c r="E188" s="14" t="s">
        <v>3</v>
      </c>
      <c r="F188" s="14" t="s">
        <v>2</v>
      </c>
      <c r="G188" s="13">
        <v>44938</v>
      </c>
      <c r="H188" s="13" t="s">
        <v>612</v>
      </c>
      <c r="I188" s="12">
        <v>77000</v>
      </c>
      <c r="J188" s="12">
        <v>6342.64</v>
      </c>
      <c r="K188" s="12">
        <v>0</v>
      </c>
      <c r="L188" s="12">
        <f>I188*2.87%</f>
        <v>2209.9</v>
      </c>
      <c r="M188" s="12">
        <f>I188*7.1%</f>
        <v>5466.9999999999991</v>
      </c>
      <c r="N188" s="12">
        <f>I188*1.15%</f>
        <v>885.5</v>
      </c>
      <c r="O188" s="12">
        <f>I188*3.04%</f>
        <v>2340.8000000000002</v>
      </c>
      <c r="P188" s="12">
        <f>I188*7.09%</f>
        <v>5459.3</v>
      </c>
      <c r="Q188" s="12">
        <v>1715.46</v>
      </c>
      <c r="R188" s="12">
        <f>L188+M188+N188+O188+P188</f>
        <v>16362.5</v>
      </c>
      <c r="S188" s="12">
        <v>0</v>
      </c>
      <c r="T188" s="12">
        <f>+L188+O188+Q188+S188+J188+K188</f>
        <v>12608.800000000001</v>
      </c>
      <c r="U188" s="12">
        <f>+P188+N188+M188</f>
        <v>11811.8</v>
      </c>
      <c r="V188" s="12">
        <f>+I188-T188</f>
        <v>64391.199999999997</v>
      </c>
    </row>
    <row r="189" spans="1:22" s="6" customFormat="1" ht="12" x14ac:dyDescent="0.2">
      <c r="A189" s="16">
        <f t="shared" si="3"/>
        <v>170</v>
      </c>
      <c r="B189" s="24" t="s">
        <v>5</v>
      </c>
      <c r="C189" s="14" t="s">
        <v>288</v>
      </c>
      <c r="D189" s="14" t="s">
        <v>4</v>
      </c>
      <c r="E189" s="14" t="s">
        <v>3</v>
      </c>
      <c r="F189" s="14" t="s">
        <v>2</v>
      </c>
      <c r="G189" s="13">
        <v>44938</v>
      </c>
      <c r="H189" s="13" t="s">
        <v>612</v>
      </c>
      <c r="I189" s="12">
        <v>33000</v>
      </c>
      <c r="J189" s="12">
        <v>0</v>
      </c>
      <c r="K189" s="12">
        <v>0</v>
      </c>
      <c r="L189" s="12">
        <f>I189*2.87%</f>
        <v>947.1</v>
      </c>
      <c r="M189" s="12">
        <f>I189*7.1%</f>
        <v>2343</v>
      </c>
      <c r="N189" s="12">
        <f>I189*1.15%</f>
        <v>379.5</v>
      </c>
      <c r="O189" s="12">
        <f>I189*3.04%</f>
        <v>1003.2</v>
      </c>
      <c r="P189" s="12">
        <f>I189*7.09%</f>
        <v>2339.7000000000003</v>
      </c>
      <c r="Q189" s="12"/>
      <c r="R189" s="12">
        <f>L189+M189+N189+O189+P189</f>
        <v>7012.5</v>
      </c>
      <c r="S189" s="12">
        <v>0</v>
      </c>
      <c r="T189" s="12">
        <f>+L189+O189+Q189+S189+J189+K189</f>
        <v>1950.3000000000002</v>
      </c>
      <c r="U189" s="12">
        <f>+P189+N189+M189</f>
        <v>5062.2000000000007</v>
      </c>
      <c r="V189" s="12">
        <f>+I189-T189</f>
        <v>31049.7</v>
      </c>
    </row>
    <row r="190" spans="1:22" s="6" customFormat="1" ht="12" x14ac:dyDescent="0.2">
      <c r="A190" s="16">
        <f t="shared" si="3"/>
        <v>171</v>
      </c>
      <c r="B190" s="24" t="s">
        <v>5</v>
      </c>
      <c r="C190" s="14" t="s">
        <v>287</v>
      </c>
      <c r="D190" s="14" t="s">
        <v>4</v>
      </c>
      <c r="E190" s="14" t="s">
        <v>3</v>
      </c>
      <c r="F190" s="14" t="s">
        <v>2</v>
      </c>
      <c r="G190" s="13">
        <v>44938</v>
      </c>
      <c r="H190" s="13" t="s">
        <v>612</v>
      </c>
      <c r="I190" s="12">
        <v>36000</v>
      </c>
      <c r="J190" s="12">
        <v>0</v>
      </c>
      <c r="K190" s="12">
        <v>0</v>
      </c>
      <c r="L190" s="12">
        <f>I190*2.87%</f>
        <v>1033.2</v>
      </c>
      <c r="M190" s="12">
        <f>I190*7.1%</f>
        <v>2555.9999999999995</v>
      </c>
      <c r="N190" s="12">
        <f>I190*1.15%</f>
        <v>414</v>
      </c>
      <c r="O190" s="12">
        <f>I190*3.04%</f>
        <v>1094.4000000000001</v>
      </c>
      <c r="P190" s="12">
        <f>I190*7.09%</f>
        <v>2552.4</v>
      </c>
      <c r="Q190" s="12"/>
      <c r="R190" s="12">
        <f>L190+M190+N190+O190+P190</f>
        <v>7650</v>
      </c>
      <c r="S190" s="12">
        <v>0</v>
      </c>
      <c r="T190" s="12">
        <f>+L190+O190+Q190+S190+J190+K190</f>
        <v>2127.6000000000004</v>
      </c>
      <c r="U190" s="12">
        <f>+P190+N190+M190</f>
        <v>5522.4</v>
      </c>
      <c r="V190" s="12">
        <f>+I190-T190</f>
        <v>33872.400000000001</v>
      </c>
    </row>
    <row r="191" spans="1:22" s="6" customFormat="1" ht="12" x14ac:dyDescent="0.2">
      <c r="A191" s="16">
        <f t="shared" si="3"/>
        <v>172</v>
      </c>
      <c r="B191" s="24" t="s">
        <v>5</v>
      </c>
      <c r="C191" s="14" t="s">
        <v>286</v>
      </c>
      <c r="D191" s="14" t="s">
        <v>4</v>
      </c>
      <c r="E191" s="14" t="s">
        <v>3</v>
      </c>
      <c r="F191" s="14" t="s">
        <v>6</v>
      </c>
      <c r="G191" s="13">
        <v>44938</v>
      </c>
      <c r="H191" s="13" t="s">
        <v>612</v>
      </c>
      <c r="I191" s="12">
        <v>122400</v>
      </c>
      <c r="J191" s="12">
        <v>17374.41</v>
      </c>
      <c r="K191" s="12">
        <v>0</v>
      </c>
      <c r="L191" s="12">
        <f>I191*2.87%</f>
        <v>3512.88</v>
      </c>
      <c r="M191" s="12">
        <f>I191*7.1%</f>
        <v>8690.4</v>
      </c>
      <c r="N191" s="12">
        <f>I191*1.15%</f>
        <v>1407.6</v>
      </c>
      <c r="O191" s="12">
        <f>I191*3.04%</f>
        <v>3720.96</v>
      </c>
      <c r="P191" s="12">
        <f>I191*7.09%</f>
        <v>8678.16</v>
      </c>
      <c r="Q191" s="12"/>
      <c r="R191" s="12">
        <f>L191+M191+N191+O191+P191</f>
        <v>26010</v>
      </c>
      <c r="S191" s="12">
        <v>0</v>
      </c>
      <c r="T191" s="12">
        <f>+L191+O191+Q191+S191+J191+K191</f>
        <v>24608.25</v>
      </c>
      <c r="U191" s="12">
        <f>+P191+N191+M191</f>
        <v>18776.16</v>
      </c>
      <c r="V191" s="12">
        <f>+I191-T191</f>
        <v>97791.75</v>
      </c>
    </row>
    <row r="192" spans="1:22" s="6" customFormat="1" ht="12" x14ac:dyDescent="0.2">
      <c r="A192" s="16">
        <f t="shared" si="3"/>
        <v>173</v>
      </c>
      <c r="B192" s="24" t="s">
        <v>5</v>
      </c>
      <c r="C192" s="14" t="s">
        <v>285</v>
      </c>
      <c r="D192" s="14" t="s">
        <v>4</v>
      </c>
      <c r="E192" s="14" t="s">
        <v>3</v>
      </c>
      <c r="F192" s="14" t="s">
        <v>2</v>
      </c>
      <c r="G192" s="13">
        <v>44938</v>
      </c>
      <c r="H192" s="13" t="s">
        <v>612</v>
      </c>
      <c r="I192" s="12">
        <v>120000</v>
      </c>
      <c r="J192" s="12">
        <v>16809.87</v>
      </c>
      <c r="K192" s="12">
        <v>0</v>
      </c>
      <c r="L192" s="12">
        <f>I192*2.87%</f>
        <v>3444</v>
      </c>
      <c r="M192" s="12">
        <f>I192*7.1%</f>
        <v>8520</v>
      </c>
      <c r="N192" s="12">
        <f>I192*1.15%</f>
        <v>1380</v>
      </c>
      <c r="O192" s="12">
        <f>I192*3.04%</f>
        <v>3648</v>
      </c>
      <c r="P192" s="12">
        <f>I192*7.09%</f>
        <v>8508</v>
      </c>
      <c r="Q192" s="12"/>
      <c r="R192" s="12">
        <f>L192+M192+N192+O192+P192</f>
        <v>25500</v>
      </c>
      <c r="S192" s="12">
        <v>0</v>
      </c>
      <c r="T192" s="12">
        <f>+L192+O192+Q192+S192+J192+K192</f>
        <v>23901.87</v>
      </c>
      <c r="U192" s="12">
        <f>+P192+N192+M192</f>
        <v>18408</v>
      </c>
      <c r="V192" s="12">
        <f>+I192-T192</f>
        <v>96098.13</v>
      </c>
    </row>
    <row r="193" spans="1:22" s="6" customFormat="1" ht="12" x14ac:dyDescent="0.2">
      <c r="A193" s="16">
        <f t="shared" si="3"/>
        <v>174</v>
      </c>
      <c r="B193" s="24" t="s">
        <v>5</v>
      </c>
      <c r="C193" s="14" t="s">
        <v>284</v>
      </c>
      <c r="D193" s="14" t="s">
        <v>4</v>
      </c>
      <c r="E193" s="14" t="s">
        <v>3</v>
      </c>
      <c r="F193" s="14" t="s">
        <v>2</v>
      </c>
      <c r="G193" s="13">
        <v>44938</v>
      </c>
      <c r="H193" s="13" t="s">
        <v>612</v>
      </c>
      <c r="I193" s="12">
        <v>100800</v>
      </c>
      <c r="J193" s="12">
        <v>12293.55</v>
      </c>
      <c r="K193" s="12">
        <v>0</v>
      </c>
      <c r="L193" s="12">
        <f>I193*2.87%</f>
        <v>2892.96</v>
      </c>
      <c r="M193" s="12">
        <f>I193*7.1%</f>
        <v>7156.7999999999993</v>
      </c>
      <c r="N193" s="12">
        <f>I193*1.15%</f>
        <v>1159.2</v>
      </c>
      <c r="O193" s="12">
        <f>I193*3.04%</f>
        <v>3064.32</v>
      </c>
      <c r="P193" s="12">
        <f>I193*7.09%</f>
        <v>7146.72</v>
      </c>
      <c r="Q193" s="12"/>
      <c r="R193" s="12">
        <f>L193+M193+N193+O193+P193</f>
        <v>21420</v>
      </c>
      <c r="S193" s="12">
        <v>0</v>
      </c>
      <c r="T193" s="12">
        <f>+L193+O193+Q193+S193+J193+K193</f>
        <v>18250.830000000002</v>
      </c>
      <c r="U193" s="12">
        <f>+P193+N193+M193</f>
        <v>15462.72</v>
      </c>
      <c r="V193" s="12">
        <f>+I193-T193</f>
        <v>82549.17</v>
      </c>
    </row>
    <row r="194" spans="1:22" s="6" customFormat="1" ht="12" x14ac:dyDescent="0.2">
      <c r="A194" s="16">
        <f t="shared" si="3"/>
        <v>175</v>
      </c>
      <c r="B194" s="24" t="s">
        <v>5</v>
      </c>
      <c r="C194" s="14" t="s">
        <v>283</v>
      </c>
      <c r="D194" s="14" t="s">
        <v>4</v>
      </c>
      <c r="E194" s="14" t="s">
        <v>3</v>
      </c>
      <c r="F194" s="14" t="s">
        <v>2</v>
      </c>
      <c r="G194" s="13">
        <v>44938</v>
      </c>
      <c r="H194" s="13" t="s">
        <v>612</v>
      </c>
      <c r="I194" s="12">
        <v>51000</v>
      </c>
      <c r="J194" s="12">
        <v>1995.14</v>
      </c>
      <c r="K194" s="12">
        <v>0</v>
      </c>
      <c r="L194" s="12">
        <f>I194*2.87%</f>
        <v>1463.7</v>
      </c>
      <c r="M194" s="12">
        <f>I194*7.1%</f>
        <v>3620.9999999999995</v>
      </c>
      <c r="N194" s="12">
        <f>I194*1.15%</f>
        <v>586.5</v>
      </c>
      <c r="O194" s="12">
        <f>I194*3.04%</f>
        <v>1550.4</v>
      </c>
      <c r="P194" s="12">
        <f>I194*7.09%</f>
        <v>3615.9</v>
      </c>
      <c r="Q194" s="12"/>
      <c r="R194" s="12">
        <f>L194+M194+N194+O194+P194</f>
        <v>10837.5</v>
      </c>
      <c r="S194" s="12">
        <v>0</v>
      </c>
      <c r="T194" s="12">
        <f>+L194+O194+Q194+S194+J194+K194</f>
        <v>5009.2400000000007</v>
      </c>
      <c r="U194" s="12">
        <f>+P194+N194+M194</f>
        <v>7823.4</v>
      </c>
      <c r="V194" s="12">
        <f>+I194-T194</f>
        <v>45990.76</v>
      </c>
    </row>
    <row r="195" spans="1:22" s="6" customFormat="1" ht="12" x14ac:dyDescent="0.2">
      <c r="A195" s="16">
        <f t="shared" si="3"/>
        <v>176</v>
      </c>
      <c r="B195" s="24" t="s">
        <v>5</v>
      </c>
      <c r="C195" s="14" t="s">
        <v>282</v>
      </c>
      <c r="D195" s="14" t="s">
        <v>4</v>
      </c>
      <c r="E195" s="14" t="s">
        <v>3</v>
      </c>
      <c r="F195" s="14" t="s">
        <v>6</v>
      </c>
      <c r="G195" s="13">
        <v>44938</v>
      </c>
      <c r="H195" s="13" t="s">
        <v>612</v>
      </c>
      <c r="I195" s="12">
        <v>120000</v>
      </c>
      <c r="J195" s="12">
        <v>16809.87</v>
      </c>
      <c r="K195" s="12">
        <v>0</v>
      </c>
      <c r="L195" s="12">
        <f>I195*2.87%</f>
        <v>3444</v>
      </c>
      <c r="M195" s="12">
        <f>I195*7.1%</f>
        <v>8520</v>
      </c>
      <c r="N195" s="12">
        <f>I195*1.15%</f>
        <v>1380</v>
      </c>
      <c r="O195" s="12">
        <f>I195*3.04%</f>
        <v>3648</v>
      </c>
      <c r="P195" s="12">
        <f>I195*7.09%</f>
        <v>8508</v>
      </c>
      <c r="Q195" s="12"/>
      <c r="R195" s="12">
        <f>L195+M195+N195+O195+P195</f>
        <v>25500</v>
      </c>
      <c r="S195" s="12">
        <v>0</v>
      </c>
      <c r="T195" s="12">
        <f>+L195+O195+Q195+S195+J195+K195</f>
        <v>23901.87</v>
      </c>
      <c r="U195" s="12">
        <f>+P195+N195+M195</f>
        <v>18408</v>
      </c>
      <c r="V195" s="12">
        <f>+I195-T195</f>
        <v>96098.13</v>
      </c>
    </row>
    <row r="196" spans="1:22" s="6" customFormat="1" ht="12" x14ac:dyDescent="0.2">
      <c r="A196" s="16">
        <f t="shared" si="3"/>
        <v>177</v>
      </c>
      <c r="B196" s="24" t="s">
        <v>5</v>
      </c>
      <c r="C196" s="14" t="s">
        <v>281</v>
      </c>
      <c r="D196" s="14" t="s">
        <v>4</v>
      </c>
      <c r="E196" s="14" t="s">
        <v>3</v>
      </c>
      <c r="F196" s="14" t="s">
        <v>6</v>
      </c>
      <c r="G196" s="13">
        <v>44938</v>
      </c>
      <c r="H196" s="13" t="s">
        <v>612</v>
      </c>
      <c r="I196" s="12">
        <v>120000</v>
      </c>
      <c r="J196" s="12">
        <v>16809.87</v>
      </c>
      <c r="K196" s="12">
        <v>0</v>
      </c>
      <c r="L196" s="12">
        <f>I196*2.87%</f>
        <v>3444</v>
      </c>
      <c r="M196" s="12">
        <f>I196*7.1%</f>
        <v>8520</v>
      </c>
      <c r="N196" s="12">
        <f>I196*1.15%</f>
        <v>1380</v>
      </c>
      <c r="O196" s="12">
        <f>I196*3.04%</f>
        <v>3648</v>
      </c>
      <c r="P196" s="12">
        <f>I196*7.09%</f>
        <v>8508</v>
      </c>
      <c r="Q196" s="12"/>
      <c r="R196" s="12">
        <f>L196+M196+N196+O196+P196</f>
        <v>25500</v>
      </c>
      <c r="S196" s="12">
        <v>0</v>
      </c>
      <c r="T196" s="12">
        <f>+L196+O196+Q196+S196+J196+K196</f>
        <v>23901.87</v>
      </c>
      <c r="U196" s="12">
        <f>+P196+N196+M196</f>
        <v>18408</v>
      </c>
      <c r="V196" s="12">
        <f>+I196-T196</f>
        <v>96098.13</v>
      </c>
    </row>
    <row r="197" spans="1:22" s="6" customFormat="1" ht="12" x14ac:dyDescent="0.2">
      <c r="A197" s="16">
        <f t="shared" si="3"/>
        <v>178</v>
      </c>
      <c r="B197" s="24" t="s">
        <v>5</v>
      </c>
      <c r="C197" s="14" t="s">
        <v>280</v>
      </c>
      <c r="D197" s="14" t="s">
        <v>4</v>
      </c>
      <c r="E197" s="14" t="s">
        <v>3</v>
      </c>
      <c r="F197" s="14" t="s">
        <v>2</v>
      </c>
      <c r="G197" s="13">
        <v>44938</v>
      </c>
      <c r="H197" s="13" t="s">
        <v>612</v>
      </c>
      <c r="I197" s="12">
        <v>36000</v>
      </c>
      <c r="J197" s="12">
        <v>0</v>
      </c>
      <c r="K197" s="12">
        <v>0</v>
      </c>
      <c r="L197" s="12">
        <f>I197*2.87%</f>
        <v>1033.2</v>
      </c>
      <c r="M197" s="12">
        <f>I197*7.1%</f>
        <v>2555.9999999999995</v>
      </c>
      <c r="N197" s="12">
        <f>I197*1.15%</f>
        <v>414</v>
      </c>
      <c r="O197" s="12">
        <f>I197*3.04%</f>
        <v>1094.4000000000001</v>
      </c>
      <c r="P197" s="12">
        <f>I197*7.09%</f>
        <v>2552.4</v>
      </c>
      <c r="Q197" s="12"/>
      <c r="R197" s="12">
        <f>L197+M197+N197+O197+P197</f>
        <v>7650</v>
      </c>
      <c r="S197" s="12">
        <v>0</v>
      </c>
      <c r="T197" s="12">
        <f>+L197+O197+Q197+S197+J197+K197</f>
        <v>2127.6000000000004</v>
      </c>
      <c r="U197" s="12">
        <f>+P197+N197+M197</f>
        <v>5522.4</v>
      </c>
      <c r="V197" s="12">
        <f>+I197-T197</f>
        <v>33872.400000000001</v>
      </c>
    </row>
    <row r="198" spans="1:22" s="6" customFormat="1" ht="12" x14ac:dyDescent="0.2">
      <c r="A198" s="16">
        <f t="shared" si="3"/>
        <v>179</v>
      </c>
      <c r="B198" s="24" t="s">
        <v>5</v>
      </c>
      <c r="C198" s="14" t="s">
        <v>279</v>
      </c>
      <c r="D198" s="14" t="s">
        <v>4</v>
      </c>
      <c r="E198" s="14" t="s">
        <v>3</v>
      </c>
      <c r="F198" s="14" t="s">
        <v>6</v>
      </c>
      <c r="G198" s="13">
        <v>44938</v>
      </c>
      <c r="H198" s="13" t="s">
        <v>612</v>
      </c>
      <c r="I198" s="12">
        <v>12000</v>
      </c>
      <c r="J198" s="12">
        <v>0</v>
      </c>
      <c r="K198" s="12">
        <v>0</v>
      </c>
      <c r="L198" s="12">
        <f>I198*2.87%</f>
        <v>344.4</v>
      </c>
      <c r="M198" s="12">
        <f>I198*7.1%</f>
        <v>851.99999999999989</v>
      </c>
      <c r="N198" s="12">
        <f>I198*1.15%</f>
        <v>138</v>
      </c>
      <c r="O198" s="12">
        <f>I198*3.04%</f>
        <v>364.8</v>
      </c>
      <c r="P198" s="12">
        <f>I198*7.09%</f>
        <v>850.80000000000007</v>
      </c>
      <c r="Q198" s="12"/>
      <c r="R198" s="12">
        <f>L198+M198+N198+O198+P198</f>
        <v>2550</v>
      </c>
      <c r="S198" s="12">
        <v>0</v>
      </c>
      <c r="T198" s="12">
        <f>+L198+O198+Q198+S198+J198+K198</f>
        <v>709.2</v>
      </c>
      <c r="U198" s="12">
        <f>+P198+N198+M198</f>
        <v>1840.8</v>
      </c>
      <c r="V198" s="12">
        <f>+I198-T198</f>
        <v>11290.8</v>
      </c>
    </row>
    <row r="199" spans="1:22" s="6" customFormat="1" ht="12" x14ac:dyDescent="0.2">
      <c r="A199" s="16">
        <f t="shared" si="3"/>
        <v>180</v>
      </c>
      <c r="B199" s="24" t="s">
        <v>5</v>
      </c>
      <c r="C199" s="14" t="s">
        <v>278</v>
      </c>
      <c r="D199" s="14" t="s">
        <v>4</v>
      </c>
      <c r="E199" s="14" t="s">
        <v>3</v>
      </c>
      <c r="F199" s="14" t="s">
        <v>6</v>
      </c>
      <c r="G199" s="13">
        <v>44938</v>
      </c>
      <c r="H199" s="13" t="s">
        <v>612</v>
      </c>
      <c r="I199" s="12">
        <v>87000</v>
      </c>
      <c r="J199" s="12">
        <v>9047.44</v>
      </c>
      <c r="K199" s="12">
        <v>0</v>
      </c>
      <c r="L199" s="12">
        <f>I199*2.87%</f>
        <v>2496.9</v>
      </c>
      <c r="M199" s="12">
        <f>I199*7.1%</f>
        <v>6176.9999999999991</v>
      </c>
      <c r="N199" s="12">
        <f>I199*1.15%</f>
        <v>1000.5</v>
      </c>
      <c r="O199" s="12">
        <f>I199*3.04%</f>
        <v>2644.8</v>
      </c>
      <c r="P199" s="12">
        <f>I199*7.09%</f>
        <v>6168.3</v>
      </c>
      <c r="Q199" s="12"/>
      <c r="R199" s="12">
        <f>L199+M199+N199+O199+P199</f>
        <v>18487.5</v>
      </c>
      <c r="S199" s="12">
        <v>0</v>
      </c>
      <c r="T199" s="12">
        <f>+L199+O199+Q199+S199+J199+K199</f>
        <v>14189.140000000001</v>
      </c>
      <c r="U199" s="12">
        <f>+P199+N199+M199</f>
        <v>13345.8</v>
      </c>
      <c r="V199" s="12">
        <f>+I199-T199</f>
        <v>72810.86</v>
      </c>
    </row>
    <row r="200" spans="1:22" s="6" customFormat="1" ht="12" x14ac:dyDescent="0.2">
      <c r="A200" s="16">
        <f t="shared" si="3"/>
        <v>181</v>
      </c>
      <c r="B200" s="24" t="s">
        <v>5</v>
      </c>
      <c r="C200" s="14" t="s">
        <v>277</v>
      </c>
      <c r="D200" s="14" t="s">
        <v>4</v>
      </c>
      <c r="E200" s="14" t="s">
        <v>3</v>
      </c>
      <c r="F200" s="14" t="s">
        <v>6</v>
      </c>
      <c r="G200" s="13">
        <v>44938</v>
      </c>
      <c r="H200" s="13" t="s">
        <v>612</v>
      </c>
      <c r="I200" s="12">
        <v>120000</v>
      </c>
      <c r="J200" s="12">
        <v>16809.87</v>
      </c>
      <c r="K200" s="12">
        <v>0</v>
      </c>
      <c r="L200" s="12">
        <f>I200*2.87%</f>
        <v>3444</v>
      </c>
      <c r="M200" s="12">
        <f>I200*7.1%</f>
        <v>8520</v>
      </c>
      <c r="N200" s="12">
        <f>I200*1.15%</f>
        <v>1380</v>
      </c>
      <c r="O200" s="12">
        <f>I200*3.04%</f>
        <v>3648</v>
      </c>
      <c r="P200" s="12">
        <f>I200*7.09%</f>
        <v>8508</v>
      </c>
      <c r="Q200" s="12"/>
      <c r="R200" s="12">
        <f>L200+M200+N200+O200+P200</f>
        <v>25500</v>
      </c>
      <c r="S200" s="12">
        <v>3646</v>
      </c>
      <c r="T200" s="12">
        <f>+L200+O200+Q200+S200+J200+K200</f>
        <v>27547.87</v>
      </c>
      <c r="U200" s="12">
        <f>+P200+N200+M200</f>
        <v>18408</v>
      </c>
      <c r="V200" s="12">
        <f>+I200-T200</f>
        <v>92452.13</v>
      </c>
    </row>
    <row r="201" spans="1:22" s="6" customFormat="1" ht="12" x14ac:dyDescent="0.2">
      <c r="A201" s="16">
        <f t="shared" si="3"/>
        <v>182</v>
      </c>
      <c r="B201" s="24" t="s">
        <v>5</v>
      </c>
      <c r="C201" s="14" t="s">
        <v>276</v>
      </c>
      <c r="D201" s="14" t="s">
        <v>4</v>
      </c>
      <c r="E201" s="14" t="s">
        <v>3</v>
      </c>
      <c r="F201" s="14" t="s">
        <v>2</v>
      </c>
      <c r="G201" s="13">
        <v>44938</v>
      </c>
      <c r="H201" s="13" t="s">
        <v>612</v>
      </c>
      <c r="I201" s="12">
        <v>12000</v>
      </c>
      <c r="J201" s="12">
        <v>0</v>
      </c>
      <c r="K201" s="12">
        <v>0</v>
      </c>
      <c r="L201" s="12">
        <f>I201*2.87%</f>
        <v>344.4</v>
      </c>
      <c r="M201" s="12">
        <f>I201*7.1%</f>
        <v>851.99999999999989</v>
      </c>
      <c r="N201" s="12">
        <f>I201*1.15%</f>
        <v>138</v>
      </c>
      <c r="O201" s="12">
        <f>I201*3.04%</f>
        <v>364.8</v>
      </c>
      <c r="P201" s="12">
        <f>I201*7.09%</f>
        <v>850.80000000000007</v>
      </c>
      <c r="Q201" s="12"/>
      <c r="R201" s="12">
        <f>L201+M201+N201+O201+P201</f>
        <v>2550</v>
      </c>
      <c r="S201" s="12">
        <v>0</v>
      </c>
      <c r="T201" s="12">
        <f>+L201+O201+Q201+S201+J201+K201</f>
        <v>709.2</v>
      </c>
      <c r="U201" s="12">
        <f>+P201+N201+M201</f>
        <v>1840.8</v>
      </c>
      <c r="V201" s="12">
        <f>+I201-T201</f>
        <v>11290.8</v>
      </c>
    </row>
    <row r="202" spans="1:22" s="6" customFormat="1" ht="12" x14ac:dyDescent="0.2">
      <c r="A202" s="16">
        <f t="shared" si="3"/>
        <v>183</v>
      </c>
      <c r="B202" s="24" t="s">
        <v>5</v>
      </c>
      <c r="C202" s="14" t="s">
        <v>275</v>
      </c>
      <c r="D202" s="14" t="s">
        <v>4</v>
      </c>
      <c r="E202" s="14" t="s">
        <v>3</v>
      </c>
      <c r="F202" s="14" t="s">
        <v>2</v>
      </c>
      <c r="G202" s="13">
        <v>44938</v>
      </c>
      <c r="H202" s="13" t="s">
        <v>612</v>
      </c>
      <c r="I202" s="12">
        <v>33000</v>
      </c>
      <c r="J202" s="12">
        <v>0</v>
      </c>
      <c r="K202" s="12">
        <v>0</v>
      </c>
      <c r="L202" s="12">
        <f>I202*2.87%</f>
        <v>947.1</v>
      </c>
      <c r="M202" s="12">
        <f>I202*7.1%</f>
        <v>2343</v>
      </c>
      <c r="N202" s="12">
        <f>I202*1.15%</f>
        <v>379.5</v>
      </c>
      <c r="O202" s="12">
        <f>I202*3.04%</f>
        <v>1003.2</v>
      </c>
      <c r="P202" s="12">
        <f>I202*7.09%</f>
        <v>2339.7000000000003</v>
      </c>
      <c r="Q202" s="12"/>
      <c r="R202" s="12">
        <f>L202+M202+N202+O202+P202</f>
        <v>7012.5</v>
      </c>
      <c r="S202" s="12">
        <v>0</v>
      </c>
      <c r="T202" s="12">
        <f>+L202+O202+Q202+S202+J202+K202</f>
        <v>1950.3000000000002</v>
      </c>
      <c r="U202" s="12">
        <f>+P202+N202+M202</f>
        <v>5062.2000000000007</v>
      </c>
      <c r="V202" s="12">
        <f>+I202-T202</f>
        <v>31049.7</v>
      </c>
    </row>
    <row r="203" spans="1:22" s="6" customFormat="1" ht="12" x14ac:dyDescent="0.2">
      <c r="A203" s="16">
        <f t="shared" si="3"/>
        <v>184</v>
      </c>
      <c r="B203" s="24" t="s">
        <v>5</v>
      </c>
      <c r="C203" s="14" t="s">
        <v>274</v>
      </c>
      <c r="D203" s="14" t="s">
        <v>4</v>
      </c>
      <c r="E203" s="14" t="s">
        <v>3</v>
      </c>
      <c r="F203" s="14" t="s">
        <v>2</v>
      </c>
      <c r="G203" s="13">
        <v>44938</v>
      </c>
      <c r="H203" s="13" t="s">
        <v>612</v>
      </c>
      <c r="I203" s="12">
        <v>39000</v>
      </c>
      <c r="J203" s="12">
        <v>0</v>
      </c>
      <c r="K203" s="12">
        <v>0</v>
      </c>
      <c r="L203" s="12">
        <f>I203*2.87%</f>
        <v>1119.3</v>
      </c>
      <c r="M203" s="12">
        <f>I203*7.1%</f>
        <v>2768.9999999999995</v>
      </c>
      <c r="N203" s="12">
        <f>I203*1.15%</f>
        <v>448.5</v>
      </c>
      <c r="O203" s="12">
        <f>I203*3.04%</f>
        <v>1185.5999999999999</v>
      </c>
      <c r="P203" s="12">
        <f>I203*7.09%</f>
        <v>2765.1000000000004</v>
      </c>
      <c r="Q203" s="12"/>
      <c r="R203" s="12">
        <f>L203+M203+N203+O203+P203</f>
        <v>8287.5</v>
      </c>
      <c r="S203" s="12">
        <v>0</v>
      </c>
      <c r="T203" s="12">
        <f>+L203+O203+Q203+S203+J203+K203</f>
        <v>2304.8999999999996</v>
      </c>
      <c r="U203" s="12">
        <f>+P203+N203+M203</f>
        <v>5982.6</v>
      </c>
      <c r="V203" s="12">
        <f>+I203-T203</f>
        <v>36695.1</v>
      </c>
    </row>
    <row r="204" spans="1:22" s="6" customFormat="1" ht="12" x14ac:dyDescent="0.2">
      <c r="A204" s="16">
        <f t="shared" si="3"/>
        <v>185</v>
      </c>
      <c r="B204" s="24" t="s">
        <v>5</v>
      </c>
      <c r="C204" s="14" t="s">
        <v>273</v>
      </c>
      <c r="D204" s="14" t="s">
        <v>4</v>
      </c>
      <c r="E204" s="14" t="s">
        <v>3</v>
      </c>
      <c r="F204" s="14" t="s">
        <v>2</v>
      </c>
      <c r="G204" s="13">
        <v>44938</v>
      </c>
      <c r="H204" s="13" t="s">
        <v>612</v>
      </c>
      <c r="I204" s="12">
        <v>93000</v>
      </c>
      <c r="J204" s="12">
        <v>10458.790000000001</v>
      </c>
      <c r="K204" s="12">
        <v>0</v>
      </c>
      <c r="L204" s="12">
        <f>I204*2.87%</f>
        <v>2669.1</v>
      </c>
      <c r="M204" s="12">
        <f>I204*7.1%</f>
        <v>6602.9999999999991</v>
      </c>
      <c r="N204" s="12">
        <f>I204*1.15%</f>
        <v>1069.5</v>
      </c>
      <c r="O204" s="12">
        <f>I204*3.04%</f>
        <v>2827.2</v>
      </c>
      <c r="P204" s="12">
        <f>I204*7.09%</f>
        <v>6593.7000000000007</v>
      </c>
      <c r="Q204" s="12"/>
      <c r="R204" s="12">
        <f>L204+M204+N204+O204+P204</f>
        <v>19762.5</v>
      </c>
      <c r="S204" s="12">
        <v>0</v>
      </c>
      <c r="T204" s="12">
        <f>+L204+O204+Q204+S204+J204+K204</f>
        <v>15955.09</v>
      </c>
      <c r="U204" s="12">
        <f>+P204+N204+M204</f>
        <v>14266.2</v>
      </c>
      <c r="V204" s="12">
        <f>+I204-T204</f>
        <v>77044.91</v>
      </c>
    </row>
    <row r="205" spans="1:22" s="6" customFormat="1" ht="12" x14ac:dyDescent="0.2">
      <c r="A205" s="16">
        <f t="shared" si="3"/>
        <v>186</v>
      </c>
      <c r="B205" s="24" t="s">
        <v>5</v>
      </c>
      <c r="C205" s="14" t="s">
        <v>272</v>
      </c>
      <c r="D205" s="14" t="s">
        <v>4</v>
      </c>
      <c r="E205" s="14" t="s">
        <v>3</v>
      </c>
      <c r="F205" s="14" t="s">
        <v>2</v>
      </c>
      <c r="G205" s="13">
        <v>44938</v>
      </c>
      <c r="H205" s="13" t="s">
        <v>612</v>
      </c>
      <c r="I205" s="12">
        <v>33000</v>
      </c>
      <c r="J205" s="12">
        <v>0</v>
      </c>
      <c r="K205" s="12">
        <v>0</v>
      </c>
      <c r="L205" s="12">
        <f>I205*2.87%</f>
        <v>947.1</v>
      </c>
      <c r="M205" s="12">
        <f>I205*7.1%</f>
        <v>2343</v>
      </c>
      <c r="N205" s="12">
        <f>I205*1.15%</f>
        <v>379.5</v>
      </c>
      <c r="O205" s="12">
        <f>I205*3.04%</f>
        <v>1003.2</v>
      </c>
      <c r="P205" s="12">
        <f>I205*7.09%</f>
        <v>2339.7000000000003</v>
      </c>
      <c r="Q205" s="12"/>
      <c r="R205" s="12">
        <f>L205+M205+N205+O205+P205</f>
        <v>7012.5</v>
      </c>
      <c r="S205" s="12">
        <v>0</v>
      </c>
      <c r="T205" s="12">
        <f>+L205+O205+Q205+S205+J205+K205</f>
        <v>1950.3000000000002</v>
      </c>
      <c r="U205" s="12">
        <f>+P205+N205+M205</f>
        <v>5062.2000000000007</v>
      </c>
      <c r="V205" s="12">
        <f>+I205-T205</f>
        <v>31049.7</v>
      </c>
    </row>
    <row r="206" spans="1:22" s="6" customFormat="1" ht="12" x14ac:dyDescent="0.2">
      <c r="A206" s="16">
        <f t="shared" si="3"/>
        <v>187</v>
      </c>
      <c r="B206" s="24" t="s">
        <v>5</v>
      </c>
      <c r="C206" s="14" t="s">
        <v>271</v>
      </c>
      <c r="D206" s="14" t="s">
        <v>4</v>
      </c>
      <c r="E206" s="14" t="s">
        <v>3</v>
      </c>
      <c r="F206" s="14" t="s">
        <v>6</v>
      </c>
      <c r="G206" s="13">
        <v>44938</v>
      </c>
      <c r="H206" s="13" t="s">
        <v>612</v>
      </c>
      <c r="I206" s="12">
        <v>33000</v>
      </c>
      <c r="J206" s="12">
        <v>0</v>
      </c>
      <c r="K206" s="12">
        <v>0</v>
      </c>
      <c r="L206" s="12">
        <f>I206*2.87%</f>
        <v>947.1</v>
      </c>
      <c r="M206" s="12">
        <f>I206*7.1%</f>
        <v>2343</v>
      </c>
      <c r="N206" s="12">
        <f>I206*1.15%</f>
        <v>379.5</v>
      </c>
      <c r="O206" s="12">
        <f>I206*3.04%</f>
        <v>1003.2</v>
      </c>
      <c r="P206" s="12">
        <f>I206*7.09%</f>
        <v>2339.7000000000003</v>
      </c>
      <c r="Q206" s="12"/>
      <c r="R206" s="12">
        <f>L206+M206+N206+O206+P206</f>
        <v>7012.5</v>
      </c>
      <c r="S206" s="12">
        <v>0</v>
      </c>
      <c r="T206" s="12">
        <f>+L206+O206+Q206+S206+J206+K206</f>
        <v>1950.3000000000002</v>
      </c>
      <c r="U206" s="12">
        <f>+P206+N206+M206</f>
        <v>5062.2000000000007</v>
      </c>
      <c r="V206" s="12">
        <f>+I206-T206</f>
        <v>31049.7</v>
      </c>
    </row>
    <row r="207" spans="1:22" s="6" customFormat="1" ht="12" x14ac:dyDescent="0.2">
      <c r="A207" s="16">
        <f t="shared" si="3"/>
        <v>188</v>
      </c>
      <c r="B207" s="24" t="s">
        <v>5</v>
      </c>
      <c r="C207" s="14" t="s">
        <v>270</v>
      </c>
      <c r="D207" s="14" t="s">
        <v>4</v>
      </c>
      <c r="E207" s="14" t="s">
        <v>3</v>
      </c>
      <c r="F207" s="14" t="s">
        <v>2</v>
      </c>
      <c r="G207" s="13">
        <v>44938</v>
      </c>
      <c r="H207" s="13" t="s">
        <v>612</v>
      </c>
      <c r="I207" s="12">
        <v>120000</v>
      </c>
      <c r="J207" s="12">
        <v>16809.87</v>
      </c>
      <c r="K207" s="12">
        <v>0</v>
      </c>
      <c r="L207" s="12">
        <f>I207*2.87%</f>
        <v>3444</v>
      </c>
      <c r="M207" s="12">
        <f>I207*7.1%</f>
        <v>8520</v>
      </c>
      <c r="N207" s="12">
        <f>I207*1.15%</f>
        <v>1380</v>
      </c>
      <c r="O207" s="12">
        <f>I207*3.04%</f>
        <v>3648</v>
      </c>
      <c r="P207" s="12">
        <f>I207*7.09%</f>
        <v>8508</v>
      </c>
      <c r="Q207" s="12"/>
      <c r="R207" s="12">
        <f>L207+M207+N207+O207+P207</f>
        <v>25500</v>
      </c>
      <c r="S207" s="12">
        <v>0</v>
      </c>
      <c r="T207" s="12">
        <f>+L207+O207+Q207+S207+J207+K207</f>
        <v>23901.87</v>
      </c>
      <c r="U207" s="12">
        <f>+P207+N207+M207</f>
        <v>18408</v>
      </c>
      <c r="V207" s="12">
        <f>+I207-T207</f>
        <v>96098.13</v>
      </c>
    </row>
    <row r="208" spans="1:22" s="6" customFormat="1" ht="12" x14ac:dyDescent="0.2">
      <c r="A208" s="16">
        <f t="shared" si="3"/>
        <v>189</v>
      </c>
      <c r="B208" s="24" t="s">
        <v>5</v>
      </c>
      <c r="C208" s="14" t="s">
        <v>269</v>
      </c>
      <c r="D208" s="14" t="s">
        <v>4</v>
      </c>
      <c r="E208" s="14" t="s">
        <v>3</v>
      </c>
      <c r="F208" s="14" t="s">
        <v>6</v>
      </c>
      <c r="G208" s="13">
        <v>44938</v>
      </c>
      <c r="H208" s="13" t="s">
        <v>612</v>
      </c>
      <c r="I208" s="12">
        <v>33000</v>
      </c>
      <c r="J208" s="12">
        <v>0</v>
      </c>
      <c r="K208" s="12">
        <v>0</v>
      </c>
      <c r="L208" s="12">
        <f>I208*2.87%</f>
        <v>947.1</v>
      </c>
      <c r="M208" s="12">
        <f>I208*7.1%</f>
        <v>2343</v>
      </c>
      <c r="N208" s="12">
        <f>I208*1.15%</f>
        <v>379.5</v>
      </c>
      <c r="O208" s="12">
        <f>I208*3.04%</f>
        <v>1003.2</v>
      </c>
      <c r="P208" s="12">
        <f>I208*7.09%</f>
        <v>2339.7000000000003</v>
      </c>
      <c r="Q208" s="12"/>
      <c r="R208" s="12">
        <f>L208+M208+N208+O208+P208</f>
        <v>7012.5</v>
      </c>
      <c r="S208" s="12">
        <v>0</v>
      </c>
      <c r="T208" s="12">
        <f>+L208+O208+Q208+S208+J208+K208</f>
        <v>1950.3000000000002</v>
      </c>
      <c r="U208" s="12">
        <f>+P208+N208+M208</f>
        <v>5062.2000000000007</v>
      </c>
      <c r="V208" s="12">
        <f>+I208-T208</f>
        <v>31049.7</v>
      </c>
    </row>
    <row r="209" spans="1:22" s="6" customFormat="1" ht="12" x14ac:dyDescent="0.2">
      <c r="A209" s="16">
        <f t="shared" si="3"/>
        <v>190</v>
      </c>
      <c r="B209" s="24" t="s">
        <v>5</v>
      </c>
      <c r="C209" s="14" t="s">
        <v>267</v>
      </c>
      <c r="D209" s="14" t="s">
        <v>4</v>
      </c>
      <c r="E209" s="14" t="s">
        <v>3</v>
      </c>
      <c r="F209" s="14" t="s">
        <v>6</v>
      </c>
      <c r="G209" s="13">
        <v>44938</v>
      </c>
      <c r="H209" s="13" t="s">
        <v>612</v>
      </c>
      <c r="I209" s="12">
        <v>13200</v>
      </c>
      <c r="J209" s="12">
        <v>0</v>
      </c>
      <c r="K209" s="12">
        <v>0</v>
      </c>
      <c r="L209" s="12">
        <f>I209*2.87%</f>
        <v>378.84</v>
      </c>
      <c r="M209" s="12">
        <f>I209*7.1%</f>
        <v>937.19999999999993</v>
      </c>
      <c r="N209" s="12">
        <f>I209*1.15%</f>
        <v>151.80000000000001</v>
      </c>
      <c r="O209" s="12">
        <f>I209*3.04%</f>
        <v>401.28</v>
      </c>
      <c r="P209" s="12">
        <f>I209*7.09%</f>
        <v>935.88000000000011</v>
      </c>
      <c r="Q209" s="12"/>
      <c r="R209" s="12">
        <f>L209+M209+N209+O209+P209</f>
        <v>2805</v>
      </c>
      <c r="S209" s="12">
        <v>0</v>
      </c>
      <c r="T209" s="12">
        <f>+L209+O209+Q209+S209+J209+K209</f>
        <v>780.11999999999989</v>
      </c>
      <c r="U209" s="12">
        <f>+P209+N209+M209</f>
        <v>2024.88</v>
      </c>
      <c r="V209" s="12">
        <f>+I209-T209</f>
        <v>12419.880000000001</v>
      </c>
    </row>
    <row r="210" spans="1:22" s="6" customFormat="1" ht="12" x14ac:dyDescent="0.2">
      <c r="A210" s="16">
        <f t="shared" si="3"/>
        <v>191</v>
      </c>
      <c r="B210" s="24" t="s">
        <v>5</v>
      </c>
      <c r="C210" s="14" t="s">
        <v>265</v>
      </c>
      <c r="D210" s="14" t="s">
        <v>4</v>
      </c>
      <c r="E210" s="14" t="s">
        <v>3</v>
      </c>
      <c r="F210" s="14" t="s">
        <v>6</v>
      </c>
      <c r="G210" s="13">
        <v>45231</v>
      </c>
      <c r="H210" s="13">
        <v>45412</v>
      </c>
      <c r="I210" s="12">
        <v>45000</v>
      </c>
      <c r="J210" s="12">
        <v>1148.33</v>
      </c>
      <c r="K210" s="12">
        <v>0</v>
      </c>
      <c r="L210" s="12">
        <f>I210*2.87%</f>
        <v>1291.5</v>
      </c>
      <c r="M210" s="12">
        <f>I210*7.1%</f>
        <v>3194.9999999999995</v>
      </c>
      <c r="N210" s="12">
        <f>I210*1.15%</f>
        <v>517.5</v>
      </c>
      <c r="O210" s="12">
        <f>I210*3.04%</f>
        <v>1368</v>
      </c>
      <c r="P210" s="12">
        <f>I210*7.09%</f>
        <v>3190.5</v>
      </c>
      <c r="Q210" s="12"/>
      <c r="R210" s="12">
        <f>L210+M210+N210+O210+P210</f>
        <v>9562.5</v>
      </c>
      <c r="S210" s="12">
        <v>0</v>
      </c>
      <c r="T210" s="12">
        <f>+L210+O210+Q210+S210+J210+K210</f>
        <v>3807.83</v>
      </c>
      <c r="U210" s="12">
        <f>+P210+N210+M210</f>
        <v>6903</v>
      </c>
      <c r="V210" s="12">
        <f>+I210-T210</f>
        <v>41192.17</v>
      </c>
    </row>
    <row r="211" spans="1:22" s="6" customFormat="1" ht="12" customHeight="1" x14ac:dyDescent="0.2">
      <c r="A211" s="16">
        <f t="shared" si="3"/>
        <v>192</v>
      </c>
      <c r="B211" s="24" t="s">
        <v>5</v>
      </c>
      <c r="C211" s="14" t="s">
        <v>264</v>
      </c>
      <c r="D211" s="14" t="s">
        <v>4</v>
      </c>
      <c r="E211" s="14" t="s">
        <v>3</v>
      </c>
      <c r="F211" s="14" t="s">
        <v>2</v>
      </c>
      <c r="G211" s="13">
        <v>45231</v>
      </c>
      <c r="H211" s="13">
        <v>45412</v>
      </c>
      <c r="I211" s="12">
        <v>18000</v>
      </c>
      <c r="J211" s="12">
        <v>0</v>
      </c>
      <c r="K211" s="12">
        <v>0</v>
      </c>
      <c r="L211" s="12">
        <f>I211*2.87%</f>
        <v>516.6</v>
      </c>
      <c r="M211" s="12">
        <f>I211*7.1%</f>
        <v>1277.9999999999998</v>
      </c>
      <c r="N211" s="12">
        <f>I211*1.15%</f>
        <v>207</v>
      </c>
      <c r="O211" s="12">
        <f>I211*3.04%</f>
        <v>547.20000000000005</v>
      </c>
      <c r="P211" s="12">
        <f>I211*7.09%</f>
        <v>1276.2</v>
      </c>
      <c r="Q211" s="12"/>
      <c r="R211" s="12">
        <f>L211+M211+N211+O211+P211</f>
        <v>3825</v>
      </c>
      <c r="S211" s="12">
        <v>0</v>
      </c>
      <c r="T211" s="12">
        <f>+L211+O211+Q211+S211+J211+K211</f>
        <v>1063.8000000000002</v>
      </c>
      <c r="U211" s="12">
        <f>+P211+N211+M211</f>
        <v>2761.2</v>
      </c>
      <c r="V211" s="12">
        <f>+I211-T211</f>
        <v>16936.2</v>
      </c>
    </row>
    <row r="212" spans="1:22" s="6" customFormat="1" ht="12" customHeight="1" x14ac:dyDescent="0.2">
      <c r="A212" s="16">
        <f t="shared" si="3"/>
        <v>193</v>
      </c>
      <c r="B212" s="24" t="s">
        <v>5</v>
      </c>
      <c r="C212" s="14" t="s">
        <v>263</v>
      </c>
      <c r="D212" s="14" t="s">
        <v>4</v>
      </c>
      <c r="E212" s="14" t="s">
        <v>3</v>
      </c>
      <c r="F212" s="14" t="s">
        <v>2</v>
      </c>
      <c r="G212" s="13">
        <v>45231</v>
      </c>
      <c r="H212" s="13">
        <v>45412</v>
      </c>
      <c r="I212" s="12">
        <v>66000</v>
      </c>
      <c r="J212" s="12">
        <v>4615.76</v>
      </c>
      <c r="K212" s="12">
        <v>0</v>
      </c>
      <c r="L212" s="12">
        <f>I212*2.87%</f>
        <v>1894.2</v>
      </c>
      <c r="M212" s="12">
        <f>I212*7.1%</f>
        <v>4686</v>
      </c>
      <c r="N212" s="12">
        <f>I212*1.15%</f>
        <v>759</v>
      </c>
      <c r="O212" s="12">
        <f>I212*3.04%</f>
        <v>2006.4</v>
      </c>
      <c r="P212" s="12">
        <f>I212*7.09%</f>
        <v>4679.4000000000005</v>
      </c>
      <c r="Q212" s="12"/>
      <c r="R212" s="12">
        <f>L212+M212+N212+O212+P212</f>
        <v>14025</v>
      </c>
      <c r="S212" s="12">
        <v>0</v>
      </c>
      <c r="T212" s="12">
        <f>+L212+O212+Q212+S212+J212+K212</f>
        <v>8516.36</v>
      </c>
      <c r="U212" s="12">
        <f>+P212+N212+M212</f>
        <v>10124.400000000001</v>
      </c>
      <c r="V212" s="12">
        <f>+I212-T212</f>
        <v>57483.64</v>
      </c>
    </row>
    <row r="213" spans="1:22" s="6" customFormat="1" ht="12" customHeight="1" x14ac:dyDescent="0.2">
      <c r="A213" s="16">
        <f t="shared" si="3"/>
        <v>194</v>
      </c>
      <c r="B213" s="24" t="s">
        <v>5</v>
      </c>
      <c r="C213" s="14" t="s">
        <v>262</v>
      </c>
      <c r="D213" s="14" t="s">
        <v>4</v>
      </c>
      <c r="E213" s="14" t="s">
        <v>3</v>
      </c>
      <c r="F213" s="14" t="s">
        <v>2</v>
      </c>
      <c r="G213" s="13">
        <v>45231</v>
      </c>
      <c r="H213" s="13">
        <v>45412</v>
      </c>
      <c r="I213" s="12">
        <v>33000</v>
      </c>
      <c r="J213" s="12">
        <v>0</v>
      </c>
      <c r="K213" s="12">
        <v>0</v>
      </c>
      <c r="L213" s="12">
        <f>I213*2.87%</f>
        <v>947.1</v>
      </c>
      <c r="M213" s="12">
        <f>I213*7.1%</f>
        <v>2343</v>
      </c>
      <c r="N213" s="12">
        <f>I213*1.15%</f>
        <v>379.5</v>
      </c>
      <c r="O213" s="12">
        <f>I213*3.04%</f>
        <v>1003.2</v>
      </c>
      <c r="P213" s="12">
        <f>I213*7.09%</f>
        <v>2339.7000000000003</v>
      </c>
      <c r="Q213" s="12"/>
      <c r="R213" s="12">
        <f>L213+M213+N213+O213+P213</f>
        <v>7012.5</v>
      </c>
      <c r="S213" s="12">
        <v>0</v>
      </c>
      <c r="T213" s="12">
        <f>+L213+O213+Q213+S213+J213+K213</f>
        <v>1950.3000000000002</v>
      </c>
      <c r="U213" s="12">
        <f>+P213+N213+M213</f>
        <v>5062.2000000000007</v>
      </c>
      <c r="V213" s="12">
        <f>+I213-T213</f>
        <v>31049.7</v>
      </c>
    </row>
    <row r="214" spans="1:22" s="6" customFormat="1" ht="12" customHeight="1" x14ac:dyDescent="0.2">
      <c r="A214" s="16">
        <f t="shared" si="3"/>
        <v>195</v>
      </c>
      <c r="B214" s="24" t="s">
        <v>5</v>
      </c>
      <c r="C214" s="14" t="s">
        <v>268</v>
      </c>
      <c r="D214" s="14" t="s">
        <v>173</v>
      </c>
      <c r="E214" s="14" t="s">
        <v>3</v>
      </c>
      <c r="F214" s="14" t="s">
        <v>6</v>
      </c>
      <c r="G214" s="13">
        <v>44938</v>
      </c>
      <c r="H214" s="13" t="s">
        <v>612</v>
      </c>
      <c r="I214" s="12">
        <v>18000</v>
      </c>
      <c r="J214" s="12">
        <v>0</v>
      </c>
      <c r="K214" s="12">
        <v>0</v>
      </c>
      <c r="L214" s="12">
        <f>I214*2.87%</f>
        <v>516.6</v>
      </c>
      <c r="M214" s="12">
        <f>I214*7.1%</f>
        <v>1277.9999999999998</v>
      </c>
      <c r="N214" s="12">
        <f>I214*1.15%</f>
        <v>207</v>
      </c>
      <c r="O214" s="12">
        <f>I214*3.04%</f>
        <v>547.20000000000005</v>
      </c>
      <c r="P214" s="12">
        <f>I214*7.09%</f>
        <v>1276.2</v>
      </c>
      <c r="Q214" s="12"/>
      <c r="R214" s="12">
        <f>L214+M214+N214+O214+P214</f>
        <v>3825</v>
      </c>
      <c r="S214" s="12">
        <v>0</v>
      </c>
      <c r="T214" s="12">
        <f>+L214+O214+Q214+S214+J214+K214</f>
        <v>1063.8000000000002</v>
      </c>
      <c r="U214" s="12">
        <f>+P214+N214+M214</f>
        <v>2761.2</v>
      </c>
      <c r="V214" s="12">
        <f>+I214-T214</f>
        <v>16936.2</v>
      </c>
    </row>
    <row r="215" spans="1:22" s="6" customFormat="1" ht="12" customHeight="1" x14ac:dyDescent="0.2">
      <c r="A215" s="16">
        <f t="shared" si="3"/>
        <v>196</v>
      </c>
      <c r="B215" s="24" t="s">
        <v>5</v>
      </c>
      <c r="C215" s="14" t="s">
        <v>299</v>
      </c>
      <c r="D215" s="14" t="s">
        <v>509</v>
      </c>
      <c r="E215" s="14" t="s">
        <v>3</v>
      </c>
      <c r="F215" s="14" t="s">
        <v>6</v>
      </c>
      <c r="G215" s="13">
        <v>44938</v>
      </c>
      <c r="H215" s="13" t="s">
        <v>612</v>
      </c>
      <c r="I215" s="12">
        <v>42000</v>
      </c>
      <c r="J215" s="12">
        <v>0</v>
      </c>
      <c r="K215" s="12">
        <v>0</v>
      </c>
      <c r="L215" s="12">
        <f>I215*2.87%</f>
        <v>1205.4000000000001</v>
      </c>
      <c r="M215" s="12">
        <f>I215*7.1%</f>
        <v>2981.9999999999995</v>
      </c>
      <c r="N215" s="12">
        <f>I215*1.15%</f>
        <v>483</v>
      </c>
      <c r="O215" s="12">
        <f>I215*3.04%</f>
        <v>1276.8</v>
      </c>
      <c r="P215" s="12">
        <f>I215*7.09%</f>
        <v>2977.8</v>
      </c>
      <c r="Q215" s="12"/>
      <c r="R215" s="12">
        <f>L215+M215+N215+O215+P215</f>
        <v>8925</v>
      </c>
      <c r="S215" s="12">
        <v>0</v>
      </c>
      <c r="T215" s="12">
        <f>+L215+O215+Q215+S215+J215+K215</f>
        <v>2482.1999999999998</v>
      </c>
      <c r="U215" s="12">
        <f>+P215+N215+M215</f>
        <v>6442.7999999999993</v>
      </c>
      <c r="V215" s="12">
        <f>+I215-T215</f>
        <v>39517.800000000003</v>
      </c>
    </row>
    <row r="216" spans="1:22" s="6" customFormat="1" ht="12" customHeight="1" x14ac:dyDescent="0.2">
      <c r="A216" s="16">
        <f t="shared" si="3"/>
        <v>197</v>
      </c>
      <c r="B216" s="24" t="s">
        <v>5</v>
      </c>
      <c r="C216" s="14" t="s">
        <v>577</v>
      </c>
      <c r="D216" s="14" t="s">
        <v>4</v>
      </c>
      <c r="E216" s="14" t="s">
        <v>3</v>
      </c>
      <c r="F216" s="14" t="s">
        <v>2</v>
      </c>
      <c r="G216" s="13">
        <v>45170</v>
      </c>
      <c r="H216" s="13">
        <v>45350</v>
      </c>
      <c r="I216" s="12">
        <v>33000</v>
      </c>
      <c r="J216" s="12">
        <v>0</v>
      </c>
      <c r="K216" s="12">
        <v>0</v>
      </c>
      <c r="L216" s="12">
        <f>I216*2.87%</f>
        <v>947.1</v>
      </c>
      <c r="M216" s="12">
        <f>I216*7.1%</f>
        <v>2343</v>
      </c>
      <c r="N216" s="12">
        <f>I216*1.15%</f>
        <v>379.5</v>
      </c>
      <c r="O216" s="12">
        <f>I216*3.04%</f>
        <v>1003.2</v>
      </c>
      <c r="P216" s="12">
        <f>I216*7.09%</f>
        <v>2339.7000000000003</v>
      </c>
      <c r="Q216" s="12"/>
      <c r="R216" s="12">
        <f>L216+M216+N216+O216+P216</f>
        <v>7012.5</v>
      </c>
      <c r="S216" s="12">
        <v>0</v>
      </c>
      <c r="T216" s="12">
        <f>+L216+O216+Q216+S216+J216+K216</f>
        <v>1950.3000000000002</v>
      </c>
      <c r="U216" s="12">
        <f>+P216+N216+M216</f>
        <v>5062.2000000000007</v>
      </c>
      <c r="V216" s="12">
        <f>+I216-T216</f>
        <v>31049.7</v>
      </c>
    </row>
    <row r="217" spans="1:22" s="6" customFormat="1" ht="15" customHeight="1" x14ac:dyDescent="0.2">
      <c r="A217" s="16">
        <f t="shared" si="3"/>
        <v>198</v>
      </c>
      <c r="B217" s="24" t="s">
        <v>5</v>
      </c>
      <c r="C217" s="14" t="s">
        <v>564</v>
      </c>
      <c r="D217" s="14" t="s">
        <v>4</v>
      </c>
      <c r="E217" s="14" t="s">
        <v>3</v>
      </c>
      <c r="F217" s="14" t="s">
        <v>2</v>
      </c>
      <c r="G217" s="13">
        <v>45170</v>
      </c>
      <c r="H217" s="13">
        <v>45350</v>
      </c>
      <c r="I217" s="12">
        <v>13200</v>
      </c>
      <c r="J217" s="12">
        <v>0</v>
      </c>
      <c r="K217" s="12">
        <v>0</v>
      </c>
      <c r="L217" s="12">
        <f>I217*2.87%</f>
        <v>378.84</v>
      </c>
      <c r="M217" s="12">
        <f>I217*7.1%</f>
        <v>937.19999999999993</v>
      </c>
      <c r="N217" s="12">
        <f>I217*1.15%</f>
        <v>151.80000000000001</v>
      </c>
      <c r="O217" s="12">
        <f>I217*3.04%</f>
        <v>401.28</v>
      </c>
      <c r="P217" s="12">
        <f>I217*7.09%</f>
        <v>935.88000000000011</v>
      </c>
      <c r="Q217" s="12"/>
      <c r="R217" s="12">
        <f>L217+M217+N217+O217+P217</f>
        <v>2805</v>
      </c>
      <c r="S217" s="12">
        <v>0</v>
      </c>
      <c r="T217" s="12">
        <f>+L217+O217+Q217+S217+J217+K217</f>
        <v>780.11999999999989</v>
      </c>
      <c r="U217" s="12">
        <f>+P217+N217+M217</f>
        <v>2024.88</v>
      </c>
      <c r="V217" s="12">
        <f>+I217-T217</f>
        <v>12419.880000000001</v>
      </c>
    </row>
    <row r="218" spans="1:22" s="6" customFormat="1" ht="12" x14ac:dyDescent="0.2">
      <c r="A218" s="16">
        <f t="shared" si="3"/>
        <v>199</v>
      </c>
      <c r="B218" s="24" t="s">
        <v>5</v>
      </c>
      <c r="C218" s="14" t="s">
        <v>575</v>
      </c>
      <c r="D218" s="14" t="s">
        <v>4</v>
      </c>
      <c r="E218" s="14" t="s">
        <v>3</v>
      </c>
      <c r="F218" s="14" t="s">
        <v>2</v>
      </c>
      <c r="G218" s="13">
        <v>45170</v>
      </c>
      <c r="H218" s="13">
        <v>45350</v>
      </c>
      <c r="I218" s="12">
        <v>33000</v>
      </c>
      <c r="J218" s="12">
        <v>0</v>
      </c>
      <c r="K218" s="12">
        <v>0</v>
      </c>
      <c r="L218" s="12">
        <f>I218*2.87%</f>
        <v>947.1</v>
      </c>
      <c r="M218" s="12">
        <f>I218*7.1%</f>
        <v>2343</v>
      </c>
      <c r="N218" s="12">
        <f>I218*1.15%</f>
        <v>379.5</v>
      </c>
      <c r="O218" s="12">
        <f>I218*3.04%</f>
        <v>1003.2</v>
      </c>
      <c r="P218" s="12">
        <f>I218*7.09%</f>
        <v>2339.7000000000003</v>
      </c>
      <c r="Q218" s="12"/>
      <c r="R218" s="12">
        <f>L218+M218+N218+O218+P218</f>
        <v>7012.5</v>
      </c>
      <c r="S218" s="12">
        <v>0</v>
      </c>
      <c r="T218" s="12">
        <f>+L218+O218+Q218+S218+J218+K218</f>
        <v>1950.3000000000002</v>
      </c>
      <c r="U218" s="12">
        <f>+P218+N218+M218</f>
        <v>5062.2000000000007</v>
      </c>
      <c r="V218" s="12">
        <f>+I218-T218</f>
        <v>31049.7</v>
      </c>
    </row>
    <row r="219" spans="1:22" s="6" customFormat="1" ht="12" x14ac:dyDescent="0.2">
      <c r="A219" s="16">
        <f t="shared" si="3"/>
        <v>200</v>
      </c>
      <c r="B219" s="24" t="s">
        <v>5</v>
      </c>
      <c r="C219" s="14" t="s">
        <v>548</v>
      </c>
      <c r="D219" s="14" t="s">
        <v>4</v>
      </c>
      <c r="E219" s="14" t="s">
        <v>3</v>
      </c>
      <c r="F219" s="14" t="s">
        <v>6</v>
      </c>
      <c r="G219" s="13">
        <v>45170</v>
      </c>
      <c r="H219" s="13">
        <v>45350</v>
      </c>
      <c r="I219" s="12">
        <v>78000</v>
      </c>
      <c r="J219" s="12">
        <v>6930.42</v>
      </c>
      <c r="K219" s="12">
        <v>0</v>
      </c>
      <c r="L219" s="12">
        <f>I219*2.87%</f>
        <v>2238.6</v>
      </c>
      <c r="M219" s="12">
        <f>I219*7.1%</f>
        <v>5537.9999999999991</v>
      </c>
      <c r="N219" s="12">
        <f>I219*1.15%</f>
        <v>897</v>
      </c>
      <c r="O219" s="12">
        <f>I219*3.04%</f>
        <v>2371.1999999999998</v>
      </c>
      <c r="P219" s="12">
        <f>I219*7.09%</f>
        <v>5530.2000000000007</v>
      </c>
      <c r="Q219" s="12"/>
      <c r="R219" s="12">
        <f>L219+M219+N219+O219+P219</f>
        <v>16575</v>
      </c>
      <c r="S219" s="12">
        <v>0</v>
      </c>
      <c r="T219" s="12">
        <f>+L219+O219+Q219+S219+J219+K219</f>
        <v>11540.22</v>
      </c>
      <c r="U219" s="12">
        <f>+P219+N219+M219</f>
        <v>11965.2</v>
      </c>
      <c r="V219" s="12">
        <f>+I219-T219</f>
        <v>66459.78</v>
      </c>
    </row>
    <row r="220" spans="1:22" s="6" customFormat="1" ht="15" customHeight="1" x14ac:dyDescent="0.2">
      <c r="A220" s="16">
        <f t="shared" si="3"/>
        <v>201</v>
      </c>
      <c r="B220" s="24" t="s">
        <v>5</v>
      </c>
      <c r="C220" s="14" t="s">
        <v>578</v>
      </c>
      <c r="D220" s="14" t="s">
        <v>4</v>
      </c>
      <c r="E220" s="14" t="s">
        <v>3</v>
      </c>
      <c r="F220" s="14" t="s">
        <v>2</v>
      </c>
      <c r="G220" s="13">
        <v>45170</v>
      </c>
      <c r="H220" s="13">
        <v>45350</v>
      </c>
      <c r="I220" s="12">
        <v>13200</v>
      </c>
      <c r="J220" s="12">
        <v>0</v>
      </c>
      <c r="K220" s="12">
        <v>0</v>
      </c>
      <c r="L220" s="12">
        <f>I220*2.87%</f>
        <v>378.84</v>
      </c>
      <c r="M220" s="12">
        <f>I220*7.1%</f>
        <v>937.19999999999993</v>
      </c>
      <c r="N220" s="12">
        <f>I220*1.15%</f>
        <v>151.80000000000001</v>
      </c>
      <c r="O220" s="12">
        <f>I220*3.04%</f>
        <v>401.28</v>
      </c>
      <c r="P220" s="12">
        <f>I220*7.09%</f>
        <v>935.88000000000011</v>
      </c>
      <c r="Q220" s="12"/>
      <c r="R220" s="12">
        <f>L220+M220+N220+O220+P220</f>
        <v>2805</v>
      </c>
      <c r="S220" s="12">
        <v>0</v>
      </c>
      <c r="T220" s="12">
        <f>+L220+O220+Q220+S220+J220+K220</f>
        <v>780.11999999999989</v>
      </c>
      <c r="U220" s="12">
        <f>+P220+N220+M220</f>
        <v>2024.88</v>
      </c>
      <c r="V220" s="12">
        <f>+I220-T220</f>
        <v>12419.880000000001</v>
      </c>
    </row>
    <row r="221" spans="1:22" s="6" customFormat="1" ht="12" x14ac:dyDescent="0.2">
      <c r="A221" s="16">
        <f t="shared" si="3"/>
        <v>202</v>
      </c>
      <c r="B221" s="24" t="s">
        <v>5</v>
      </c>
      <c r="C221" s="14" t="s">
        <v>565</v>
      </c>
      <c r="D221" s="14" t="s">
        <v>4</v>
      </c>
      <c r="E221" s="14" t="s">
        <v>3</v>
      </c>
      <c r="F221" s="14" t="s">
        <v>2</v>
      </c>
      <c r="G221" s="13">
        <v>45170</v>
      </c>
      <c r="H221" s="13">
        <v>45350</v>
      </c>
      <c r="I221" s="12">
        <v>13200</v>
      </c>
      <c r="J221" s="12">
        <v>0</v>
      </c>
      <c r="K221" s="12">
        <v>0</v>
      </c>
      <c r="L221" s="12">
        <f>I221*2.87%</f>
        <v>378.84</v>
      </c>
      <c r="M221" s="12">
        <f>I221*7.1%</f>
        <v>937.19999999999993</v>
      </c>
      <c r="N221" s="12">
        <f>I221*1.15%</f>
        <v>151.80000000000001</v>
      </c>
      <c r="O221" s="12">
        <f>I221*3.04%</f>
        <v>401.28</v>
      </c>
      <c r="P221" s="12">
        <f>I221*7.09%</f>
        <v>935.88000000000011</v>
      </c>
      <c r="Q221" s="12"/>
      <c r="R221" s="12">
        <f>L221+M221+N221+O221+P221</f>
        <v>2805</v>
      </c>
      <c r="S221" s="12">
        <v>0</v>
      </c>
      <c r="T221" s="12">
        <f>+L221+O221+Q221+S221+J221+K221</f>
        <v>780.11999999999989</v>
      </c>
      <c r="U221" s="12">
        <f>+P221+N221+M221</f>
        <v>2024.88</v>
      </c>
      <c r="V221" s="12">
        <f>+I221-T221</f>
        <v>12419.880000000001</v>
      </c>
    </row>
    <row r="222" spans="1:22" s="6" customFormat="1" ht="15" customHeight="1" x14ac:dyDescent="0.2">
      <c r="A222" s="62"/>
      <c r="B222" s="21" t="s">
        <v>261</v>
      </c>
      <c r="C222" s="20"/>
      <c r="D222" s="20"/>
      <c r="E222" s="20"/>
      <c r="F222" s="20"/>
      <c r="G222" s="19"/>
      <c r="H222" s="19"/>
      <c r="I222" s="18"/>
      <c r="J222" s="18"/>
      <c r="K222" s="18"/>
      <c r="L222" s="17"/>
      <c r="M222" s="17"/>
      <c r="N222" s="17"/>
      <c r="O222" s="17"/>
      <c r="P222" s="17"/>
      <c r="Q222" s="18"/>
      <c r="R222" s="17"/>
      <c r="S222" s="18"/>
      <c r="T222" s="17"/>
      <c r="U222" s="17"/>
      <c r="V222" s="17"/>
    </row>
    <row r="223" spans="1:22" s="6" customFormat="1" ht="12" x14ac:dyDescent="0.2">
      <c r="A223" s="16">
        <v>203</v>
      </c>
      <c r="B223" s="46" t="s">
        <v>85</v>
      </c>
      <c r="C223" s="14" t="s">
        <v>259</v>
      </c>
      <c r="D223" s="14" t="s">
        <v>258</v>
      </c>
      <c r="E223" s="14" t="s">
        <v>3</v>
      </c>
      <c r="F223" s="14" t="s">
        <v>6</v>
      </c>
      <c r="G223" s="13">
        <v>45200</v>
      </c>
      <c r="H223" s="13">
        <v>45351</v>
      </c>
      <c r="I223" s="12">
        <v>55000</v>
      </c>
      <c r="J223" s="12">
        <v>2559.6799999999998</v>
      </c>
      <c r="K223" s="12"/>
      <c r="L223" s="12">
        <f>I223*2.87%</f>
        <v>1578.5</v>
      </c>
      <c r="M223" s="12">
        <f>I223*7.1%</f>
        <v>3904.9999999999995</v>
      </c>
      <c r="N223" s="12">
        <f>I223*1.15%</f>
        <v>632.5</v>
      </c>
      <c r="O223" s="12">
        <f>I223*3.04%</f>
        <v>1672</v>
      </c>
      <c r="P223" s="12">
        <f>I223*7.09%</f>
        <v>3899.5000000000005</v>
      </c>
      <c r="Q223" s="12"/>
      <c r="R223" s="12">
        <f>L223+M223+N223+O223+P223</f>
        <v>11687.5</v>
      </c>
      <c r="S223" s="12">
        <v>6137</v>
      </c>
      <c r="T223" s="12">
        <f>+L223+O223+Q223+S223+J223+K223</f>
        <v>11947.18</v>
      </c>
      <c r="U223" s="12">
        <f>+P223+N223+M223</f>
        <v>8437</v>
      </c>
      <c r="V223" s="12">
        <f>+I223-T223</f>
        <v>43052.82</v>
      </c>
    </row>
    <row r="224" spans="1:22" s="6" customFormat="1" ht="12" x14ac:dyDescent="0.2">
      <c r="A224" s="16">
        <f>1+A223</f>
        <v>204</v>
      </c>
      <c r="B224" s="46" t="s">
        <v>85</v>
      </c>
      <c r="C224" s="14" t="s">
        <v>590</v>
      </c>
      <c r="D224" s="14" t="s">
        <v>542</v>
      </c>
      <c r="E224" s="14" t="s">
        <v>3</v>
      </c>
      <c r="F224" s="14" t="s">
        <v>6</v>
      </c>
      <c r="G224" s="13">
        <v>45200</v>
      </c>
      <c r="H224" s="13">
        <v>45382</v>
      </c>
      <c r="I224" s="12">
        <v>45000</v>
      </c>
      <c r="J224" s="12">
        <v>1148.33</v>
      </c>
      <c r="K224" s="12">
        <v>0</v>
      </c>
      <c r="L224" s="12">
        <f>I224*2.87%</f>
        <v>1291.5</v>
      </c>
      <c r="M224" s="12">
        <f>I224*7.1%</f>
        <v>3194.9999999999995</v>
      </c>
      <c r="N224" s="12">
        <f>I224*1.15%</f>
        <v>517.5</v>
      </c>
      <c r="O224" s="12">
        <f>I224*3.04%</f>
        <v>1368</v>
      </c>
      <c r="P224" s="12">
        <f>I224*7.09%</f>
        <v>3190.5</v>
      </c>
      <c r="Q224" s="12"/>
      <c r="R224" s="12">
        <f>L224+M224+N224+O224+P224</f>
        <v>9562.5</v>
      </c>
      <c r="S224" s="12">
        <v>0</v>
      </c>
      <c r="T224" s="12">
        <f>+L224+O224+Q224+S224+J224+K224</f>
        <v>3807.83</v>
      </c>
      <c r="U224" s="12">
        <f>+P224+N224+M224</f>
        <v>6903</v>
      </c>
      <c r="V224" s="12">
        <f>+I224-T224</f>
        <v>41192.17</v>
      </c>
    </row>
    <row r="225" spans="1:22" s="6" customFormat="1" ht="12" x14ac:dyDescent="0.2">
      <c r="A225" s="16">
        <f t="shared" ref="A225:A288" si="4">1+A224</f>
        <v>205</v>
      </c>
      <c r="B225" s="46" t="s">
        <v>172</v>
      </c>
      <c r="C225" s="14" t="s">
        <v>256</v>
      </c>
      <c r="D225" s="14" t="s">
        <v>502</v>
      </c>
      <c r="E225" s="14" t="s">
        <v>3</v>
      </c>
      <c r="F225" s="14" t="s">
        <v>6</v>
      </c>
      <c r="G225" s="13">
        <v>44938</v>
      </c>
      <c r="H225" s="13" t="s">
        <v>612</v>
      </c>
      <c r="I225" s="12">
        <v>45000</v>
      </c>
      <c r="J225" s="12">
        <v>891.01</v>
      </c>
      <c r="K225" s="12">
        <v>0</v>
      </c>
      <c r="L225" s="12">
        <f>I225*2.87%</f>
        <v>1291.5</v>
      </c>
      <c r="M225" s="12">
        <f>I225*7.1%</f>
        <v>3194.9999999999995</v>
      </c>
      <c r="N225" s="12">
        <f>I225*1.15%</f>
        <v>517.5</v>
      </c>
      <c r="O225" s="12">
        <f>I225*3.04%</f>
        <v>1368</v>
      </c>
      <c r="P225" s="12">
        <f>I225*7.09%</f>
        <v>3190.5</v>
      </c>
      <c r="Q225" s="12">
        <v>1715.46</v>
      </c>
      <c r="R225" s="12">
        <f>L225+M225+N225+O225+P225</f>
        <v>9562.5</v>
      </c>
      <c r="S225" s="12">
        <v>4846</v>
      </c>
      <c r="T225" s="12">
        <f>+L225+O225+Q225+S225+J225+K225</f>
        <v>10111.969999999999</v>
      </c>
      <c r="U225" s="12">
        <f>+P225+N225+M225</f>
        <v>6903</v>
      </c>
      <c r="V225" s="12">
        <f>+I225-T225</f>
        <v>34888.03</v>
      </c>
    </row>
    <row r="226" spans="1:22" s="6" customFormat="1" ht="12" x14ac:dyDescent="0.2">
      <c r="A226" s="16">
        <f t="shared" si="4"/>
        <v>206</v>
      </c>
      <c r="B226" s="46" t="s">
        <v>255</v>
      </c>
      <c r="C226" s="14" t="s">
        <v>254</v>
      </c>
      <c r="D226" s="14" t="s">
        <v>526</v>
      </c>
      <c r="E226" s="14" t="s">
        <v>3</v>
      </c>
      <c r="F226" s="14" t="s">
        <v>2</v>
      </c>
      <c r="G226" s="13">
        <v>44938</v>
      </c>
      <c r="H226" s="13" t="s">
        <v>612</v>
      </c>
      <c r="I226" s="12">
        <v>65000</v>
      </c>
      <c r="J226" s="12">
        <v>4427.58</v>
      </c>
      <c r="K226" s="12">
        <v>0</v>
      </c>
      <c r="L226" s="12">
        <f>I226*2.87%</f>
        <v>1865.5</v>
      </c>
      <c r="M226" s="12">
        <f>I226*7.1%</f>
        <v>4615</v>
      </c>
      <c r="N226" s="12">
        <f>I226*1.15%</f>
        <v>747.5</v>
      </c>
      <c r="O226" s="12">
        <f>I226*3.04%</f>
        <v>1976</v>
      </c>
      <c r="P226" s="12">
        <f>I226*7.09%</f>
        <v>4608.5</v>
      </c>
      <c r="Q226" s="12"/>
      <c r="R226" s="12">
        <f>L226+M226+N226+O226+P226</f>
        <v>13812.5</v>
      </c>
      <c r="S226" s="12">
        <v>0</v>
      </c>
      <c r="T226" s="12">
        <f>+L226+O226+Q226+S226+J226+K226</f>
        <v>8269.08</v>
      </c>
      <c r="U226" s="12">
        <f>+P226+N226+M226</f>
        <v>9971</v>
      </c>
      <c r="V226" s="12">
        <f>+I226-T226</f>
        <v>56730.92</v>
      </c>
    </row>
    <row r="227" spans="1:22" s="6" customFormat="1" ht="12" x14ac:dyDescent="0.2">
      <c r="A227" s="16">
        <f t="shared" si="4"/>
        <v>207</v>
      </c>
      <c r="B227" s="46" t="s">
        <v>255</v>
      </c>
      <c r="C227" s="14" t="s">
        <v>586</v>
      </c>
      <c r="D227" s="14" t="s">
        <v>587</v>
      </c>
      <c r="E227" s="14" t="s">
        <v>3</v>
      </c>
      <c r="F227" s="14" t="s">
        <v>6</v>
      </c>
      <c r="G227" s="13">
        <v>45200</v>
      </c>
      <c r="H227" s="13">
        <v>45382</v>
      </c>
      <c r="I227" s="12">
        <v>90000</v>
      </c>
      <c r="J227" s="12">
        <v>9753.1200000000008</v>
      </c>
      <c r="K227" s="12">
        <v>0</v>
      </c>
      <c r="L227" s="12">
        <f>I227*2.87%</f>
        <v>2583</v>
      </c>
      <c r="M227" s="12">
        <f>I227*7.1%</f>
        <v>6389.9999999999991</v>
      </c>
      <c r="N227" s="12">
        <f>I227*1.15%</f>
        <v>1035</v>
      </c>
      <c r="O227" s="12">
        <f>I227*3.04%</f>
        <v>2736</v>
      </c>
      <c r="P227" s="12">
        <f>I227*7.09%</f>
        <v>6381</v>
      </c>
      <c r="Q227" s="12"/>
      <c r="R227" s="12">
        <f>L227+M227+N227+O227+P227</f>
        <v>19125</v>
      </c>
      <c r="S227" s="12">
        <v>0</v>
      </c>
      <c r="T227" s="12">
        <f>+L227+O227+Q227+S227+J227+K227</f>
        <v>15072.12</v>
      </c>
      <c r="U227" s="12">
        <f>+P227+N227+M227</f>
        <v>13806</v>
      </c>
      <c r="V227" s="12">
        <f>+I227-T227</f>
        <v>74927.88</v>
      </c>
    </row>
    <row r="228" spans="1:22" s="6" customFormat="1" ht="12" x14ac:dyDescent="0.2">
      <c r="A228" s="16">
        <f t="shared" si="4"/>
        <v>208</v>
      </c>
      <c r="B228" s="46" t="s">
        <v>82</v>
      </c>
      <c r="C228" s="14" t="s">
        <v>253</v>
      </c>
      <c r="D228" s="14" t="s">
        <v>357</v>
      </c>
      <c r="E228" s="14" t="s">
        <v>3</v>
      </c>
      <c r="F228" s="14" t="s">
        <v>6</v>
      </c>
      <c r="G228" s="13">
        <v>44938</v>
      </c>
      <c r="H228" s="13" t="s">
        <v>612</v>
      </c>
      <c r="I228" s="12">
        <v>45000</v>
      </c>
      <c r="J228" s="12">
        <v>1148.33</v>
      </c>
      <c r="K228" s="12">
        <v>0</v>
      </c>
      <c r="L228" s="12">
        <f>I228*2.87%</f>
        <v>1291.5</v>
      </c>
      <c r="M228" s="12">
        <f>I228*7.1%</f>
        <v>3194.9999999999995</v>
      </c>
      <c r="N228" s="12">
        <f>I228*1.15%</f>
        <v>517.5</v>
      </c>
      <c r="O228" s="12">
        <f>I228*3.04%</f>
        <v>1368</v>
      </c>
      <c r="P228" s="12">
        <f>I228*7.09%</f>
        <v>3190.5</v>
      </c>
      <c r="Q228" s="12"/>
      <c r="R228" s="12">
        <f>L228+M228+N228+O228+P228</f>
        <v>9562.5</v>
      </c>
      <c r="S228" s="12">
        <v>4096</v>
      </c>
      <c r="T228" s="12">
        <f>+L228+O228+Q228+S228+J228+K228</f>
        <v>7903.83</v>
      </c>
      <c r="U228" s="12">
        <f>+P228+N228+M228</f>
        <v>6903</v>
      </c>
      <c r="V228" s="12">
        <f>+I228-T228</f>
        <v>37096.17</v>
      </c>
    </row>
    <row r="229" spans="1:22" s="6" customFormat="1" ht="12" x14ac:dyDescent="0.2">
      <c r="A229" s="16">
        <f t="shared" si="4"/>
        <v>209</v>
      </c>
      <c r="B229" s="46" t="s">
        <v>82</v>
      </c>
      <c r="C229" s="14" t="s">
        <v>252</v>
      </c>
      <c r="D229" s="14" t="s">
        <v>357</v>
      </c>
      <c r="E229" s="14" t="s">
        <v>3</v>
      </c>
      <c r="F229" s="14" t="s">
        <v>2</v>
      </c>
      <c r="G229" s="13">
        <v>45170</v>
      </c>
      <c r="H229" s="13">
        <v>45351</v>
      </c>
      <c r="I229" s="12">
        <v>45000</v>
      </c>
      <c r="J229" s="12">
        <v>1148.33</v>
      </c>
      <c r="K229" s="12">
        <v>0</v>
      </c>
      <c r="L229" s="12">
        <f>I229*2.87%</f>
        <v>1291.5</v>
      </c>
      <c r="M229" s="12">
        <f>I229*7.1%</f>
        <v>3194.9999999999995</v>
      </c>
      <c r="N229" s="12">
        <f>I229*1.15%</f>
        <v>517.5</v>
      </c>
      <c r="O229" s="12">
        <f>I229*3.04%</f>
        <v>1368</v>
      </c>
      <c r="P229" s="12">
        <f>I229*7.09%</f>
        <v>3190.5</v>
      </c>
      <c r="Q229" s="12"/>
      <c r="R229" s="12">
        <f>L229+M229+N229+O229+P229</f>
        <v>9562.5</v>
      </c>
      <c r="S229" s="12">
        <v>0</v>
      </c>
      <c r="T229" s="12">
        <f>+L229+O229+Q229+S229+J229+K229</f>
        <v>3807.83</v>
      </c>
      <c r="U229" s="12">
        <f>+P229+N229+M229</f>
        <v>6903</v>
      </c>
      <c r="V229" s="12">
        <f>+I229-T229</f>
        <v>41192.17</v>
      </c>
    </row>
    <row r="230" spans="1:22" s="6" customFormat="1" ht="12" x14ac:dyDescent="0.2">
      <c r="A230" s="16">
        <f t="shared" si="4"/>
        <v>210</v>
      </c>
      <c r="B230" s="46" t="s">
        <v>82</v>
      </c>
      <c r="C230" s="14" t="s">
        <v>251</v>
      </c>
      <c r="D230" s="14" t="s">
        <v>357</v>
      </c>
      <c r="E230" s="14" t="s">
        <v>3</v>
      </c>
      <c r="F230" s="14" t="s">
        <v>2</v>
      </c>
      <c r="G230" s="13">
        <v>45170</v>
      </c>
      <c r="H230" s="13">
        <v>45351</v>
      </c>
      <c r="I230" s="12">
        <v>45000</v>
      </c>
      <c r="J230" s="12">
        <v>1148.33</v>
      </c>
      <c r="K230" s="12">
        <v>0</v>
      </c>
      <c r="L230" s="12">
        <f>I230*2.87%</f>
        <v>1291.5</v>
      </c>
      <c r="M230" s="12">
        <f>I230*7.1%</f>
        <v>3194.9999999999995</v>
      </c>
      <c r="N230" s="12">
        <f>I230*1.15%</f>
        <v>517.5</v>
      </c>
      <c r="O230" s="12">
        <f>I230*3.04%</f>
        <v>1368</v>
      </c>
      <c r="P230" s="12">
        <f>I230*7.09%</f>
        <v>3190.5</v>
      </c>
      <c r="Q230" s="12"/>
      <c r="R230" s="12">
        <f>L230+M230+N230+O230+P230</f>
        <v>9562.5</v>
      </c>
      <c r="S230" s="12">
        <v>4746</v>
      </c>
      <c r="T230" s="12">
        <f>+L230+O230+Q230+S230+J230+K230</f>
        <v>8553.83</v>
      </c>
      <c r="U230" s="12">
        <f>+P230+N230+M230</f>
        <v>6903</v>
      </c>
      <c r="V230" s="12">
        <f>+I230-T230</f>
        <v>36446.17</v>
      </c>
    </row>
    <row r="231" spans="1:22" s="6" customFormat="1" ht="12" x14ac:dyDescent="0.2">
      <c r="A231" s="16">
        <f t="shared" si="4"/>
        <v>211</v>
      </c>
      <c r="B231" s="46" t="s">
        <v>594</v>
      </c>
      <c r="C231" s="14" t="s">
        <v>584</v>
      </c>
      <c r="D231" s="14" t="s">
        <v>173</v>
      </c>
      <c r="E231" s="14" t="s">
        <v>3</v>
      </c>
      <c r="F231" s="14" t="s">
        <v>2</v>
      </c>
      <c r="G231" s="13">
        <v>45200</v>
      </c>
      <c r="H231" s="13">
        <v>45382</v>
      </c>
      <c r="I231" s="12">
        <v>65000</v>
      </c>
      <c r="J231" s="12">
        <v>4427.58</v>
      </c>
      <c r="K231" s="12">
        <v>0</v>
      </c>
      <c r="L231" s="12">
        <f>I231*2.87%</f>
        <v>1865.5</v>
      </c>
      <c r="M231" s="12">
        <f>I231*7.1%</f>
        <v>4615</v>
      </c>
      <c r="N231" s="12">
        <f>I231*1.15%</f>
        <v>747.5</v>
      </c>
      <c r="O231" s="12">
        <f>I231*3.04%</f>
        <v>1976</v>
      </c>
      <c r="P231" s="12">
        <f>I231*7.09%</f>
        <v>4608.5</v>
      </c>
      <c r="Q231" s="12"/>
      <c r="R231" s="12">
        <f>L231+M231+N231+O231+P231</f>
        <v>13812.5</v>
      </c>
      <c r="S231" s="12">
        <v>0</v>
      </c>
      <c r="T231" s="12">
        <f>+L231+O231+Q231+S231+J231+K231</f>
        <v>8269.08</v>
      </c>
      <c r="U231" s="12">
        <f>+P231+N231+M231</f>
        <v>9971</v>
      </c>
      <c r="V231" s="12">
        <f>+I231-T231</f>
        <v>56730.92</v>
      </c>
    </row>
    <row r="232" spans="1:22" s="6" customFormat="1" ht="12" x14ac:dyDescent="0.2">
      <c r="A232" s="16">
        <f t="shared" si="4"/>
        <v>212</v>
      </c>
      <c r="B232" s="46" t="s">
        <v>5</v>
      </c>
      <c r="C232" s="14" t="s">
        <v>250</v>
      </c>
      <c r="D232" s="14" t="s">
        <v>4</v>
      </c>
      <c r="E232" s="14" t="s">
        <v>3</v>
      </c>
      <c r="F232" s="14" t="s">
        <v>6</v>
      </c>
      <c r="G232" s="13">
        <v>44938</v>
      </c>
      <c r="H232" s="13" t="s">
        <v>612</v>
      </c>
      <c r="I232" s="12">
        <v>48000</v>
      </c>
      <c r="J232" s="12">
        <v>1571.73</v>
      </c>
      <c r="K232" s="12">
        <v>0</v>
      </c>
      <c r="L232" s="12">
        <f>I232*2.87%</f>
        <v>1377.6</v>
      </c>
      <c r="M232" s="12">
        <f>I232*7.1%</f>
        <v>3407.9999999999995</v>
      </c>
      <c r="N232" s="12">
        <f>I232*1.15%</f>
        <v>552</v>
      </c>
      <c r="O232" s="12">
        <f>I232*3.04%</f>
        <v>1459.2</v>
      </c>
      <c r="P232" s="12">
        <f>I232*7.09%</f>
        <v>3403.2000000000003</v>
      </c>
      <c r="Q232" s="12"/>
      <c r="R232" s="12">
        <f>L232+M232+N232+O232+P232</f>
        <v>10200</v>
      </c>
      <c r="S232" s="12">
        <v>0</v>
      </c>
      <c r="T232" s="12">
        <f>+L232+O232+Q232+S232+J232+K232</f>
        <v>4408.5300000000007</v>
      </c>
      <c r="U232" s="12">
        <f>+P232+N232+M232</f>
        <v>7363.2</v>
      </c>
      <c r="V232" s="12">
        <f>+I232-T232</f>
        <v>43591.47</v>
      </c>
    </row>
    <row r="233" spans="1:22" s="6" customFormat="1" ht="12" x14ac:dyDescent="0.2">
      <c r="A233" s="16">
        <f t="shared" si="4"/>
        <v>213</v>
      </c>
      <c r="B233" s="46" t="s">
        <v>5</v>
      </c>
      <c r="C233" s="14" t="s">
        <v>249</v>
      </c>
      <c r="D233" s="14" t="s">
        <v>4</v>
      </c>
      <c r="E233" s="14" t="s">
        <v>3</v>
      </c>
      <c r="F233" s="14" t="s">
        <v>6</v>
      </c>
      <c r="G233" s="13">
        <v>44938</v>
      </c>
      <c r="H233" s="13" t="s">
        <v>612</v>
      </c>
      <c r="I233" s="12">
        <v>54000</v>
      </c>
      <c r="J233" s="12">
        <v>2418.54</v>
      </c>
      <c r="K233" s="12">
        <v>0</v>
      </c>
      <c r="L233" s="12">
        <f>I233*2.87%</f>
        <v>1549.8</v>
      </c>
      <c r="M233" s="12">
        <f>I233*7.1%</f>
        <v>3833.9999999999995</v>
      </c>
      <c r="N233" s="12">
        <f>I233*1.15%</f>
        <v>621</v>
      </c>
      <c r="O233" s="12">
        <f>I233*3.04%</f>
        <v>1641.6</v>
      </c>
      <c r="P233" s="12">
        <f>I233*7.09%</f>
        <v>3828.6000000000004</v>
      </c>
      <c r="Q233" s="12"/>
      <c r="R233" s="12">
        <f>L233+M233+N233+O233+P233</f>
        <v>11475</v>
      </c>
      <c r="S233" s="12">
        <v>0</v>
      </c>
      <c r="T233" s="12">
        <f>+L233+O233+Q233+S233+J233+K233</f>
        <v>5609.94</v>
      </c>
      <c r="U233" s="12">
        <f>+P233+N233+M233</f>
        <v>8283.6</v>
      </c>
      <c r="V233" s="12">
        <f>+I233-T233</f>
        <v>48390.06</v>
      </c>
    </row>
    <row r="234" spans="1:22" s="6" customFormat="1" ht="12" x14ac:dyDescent="0.2">
      <c r="A234" s="16">
        <f t="shared" si="4"/>
        <v>214</v>
      </c>
      <c r="B234" s="46" t="s">
        <v>5</v>
      </c>
      <c r="C234" s="14" t="s">
        <v>248</v>
      </c>
      <c r="D234" s="14" t="s">
        <v>4</v>
      </c>
      <c r="E234" s="14" t="s">
        <v>3</v>
      </c>
      <c r="F234" s="14" t="s">
        <v>2</v>
      </c>
      <c r="G234" s="13">
        <v>44938</v>
      </c>
      <c r="H234" s="13" t="s">
        <v>612</v>
      </c>
      <c r="I234" s="12">
        <v>21600</v>
      </c>
      <c r="J234" s="12">
        <v>0</v>
      </c>
      <c r="K234" s="12">
        <v>0</v>
      </c>
      <c r="L234" s="12">
        <f>I234*2.87%</f>
        <v>619.91999999999996</v>
      </c>
      <c r="M234" s="12">
        <f>I234*7.1%</f>
        <v>1533.6</v>
      </c>
      <c r="N234" s="12">
        <f>I234*1.15%</f>
        <v>248.4</v>
      </c>
      <c r="O234" s="12">
        <f>I234*3.04%</f>
        <v>656.64</v>
      </c>
      <c r="P234" s="12">
        <f>I234*7.09%</f>
        <v>1531.44</v>
      </c>
      <c r="Q234" s="12"/>
      <c r="R234" s="12">
        <f>L234+M234+N234+O234+P234</f>
        <v>4590</v>
      </c>
      <c r="S234" s="12">
        <v>0</v>
      </c>
      <c r="T234" s="12">
        <f>+L234+O234+Q234+S234+J234+K234</f>
        <v>1276.56</v>
      </c>
      <c r="U234" s="12">
        <f>+P234+N234+M234</f>
        <v>3313.44</v>
      </c>
      <c r="V234" s="12">
        <f>+I234-T234</f>
        <v>20323.439999999999</v>
      </c>
    </row>
    <row r="235" spans="1:22" s="6" customFormat="1" ht="12" x14ac:dyDescent="0.2">
      <c r="A235" s="16">
        <f t="shared" si="4"/>
        <v>215</v>
      </c>
      <c r="B235" s="46" t="s">
        <v>5</v>
      </c>
      <c r="C235" s="14" t="s">
        <v>247</v>
      </c>
      <c r="D235" s="14" t="s">
        <v>4</v>
      </c>
      <c r="E235" s="14" t="s">
        <v>3</v>
      </c>
      <c r="F235" s="14" t="s">
        <v>2</v>
      </c>
      <c r="G235" s="13">
        <v>44938</v>
      </c>
      <c r="H235" s="13" t="s">
        <v>612</v>
      </c>
      <c r="I235" s="12">
        <v>9000</v>
      </c>
      <c r="J235" s="12">
        <v>0</v>
      </c>
      <c r="K235" s="12">
        <v>0</v>
      </c>
      <c r="L235" s="12">
        <f>I235*2.87%</f>
        <v>258.3</v>
      </c>
      <c r="M235" s="12">
        <f>I235*7.1%</f>
        <v>638.99999999999989</v>
      </c>
      <c r="N235" s="12">
        <f>I235*1.15%</f>
        <v>103.5</v>
      </c>
      <c r="O235" s="12">
        <f>I235*3.04%</f>
        <v>273.60000000000002</v>
      </c>
      <c r="P235" s="12">
        <f>I235*7.09%</f>
        <v>638.1</v>
      </c>
      <c r="Q235" s="12"/>
      <c r="R235" s="12">
        <f>L235+M235+N235+O235+P235</f>
        <v>1912.5</v>
      </c>
      <c r="S235" s="12">
        <v>0</v>
      </c>
      <c r="T235" s="12">
        <f>+L235+O235+Q235+S235+J235+K235</f>
        <v>531.90000000000009</v>
      </c>
      <c r="U235" s="12">
        <f>+P235+N235+M235</f>
        <v>1380.6</v>
      </c>
      <c r="V235" s="12">
        <f>+I235-T235</f>
        <v>8468.1</v>
      </c>
    </row>
    <row r="236" spans="1:22" s="6" customFormat="1" ht="12" x14ac:dyDescent="0.2">
      <c r="A236" s="16">
        <f t="shared" si="4"/>
        <v>216</v>
      </c>
      <c r="B236" s="46" t="s">
        <v>5</v>
      </c>
      <c r="C236" s="14" t="s">
        <v>246</v>
      </c>
      <c r="D236" s="14" t="s">
        <v>4</v>
      </c>
      <c r="E236" s="14" t="s">
        <v>3</v>
      </c>
      <c r="F236" s="14" t="s">
        <v>2</v>
      </c>
      <c r="G236" s="13">
        <v>44938</v>
      </c>
      <c r="H236" s="13" t="s">
        <v>612</v>
      </c>
      <c r="I236" s="12">
        <v>77000</v>
      </c>
      <c r="J236" s="12">
        <v>6695.19</v>
      </c>
      <c r="K236" s="12">
        <v>0</v>
      </c>
      <c r="L236" s="12">
        <f>I236*2.87%</f>
        <v>2209.9</v>
      </c>
      <c r="M236" s="12">
        <f>I236*7.1%</f>
        <v>5466.9999999999991</v>
      </c>
      <c r="N236" s="12">
        <f>I236*1.15%</f>
        <v>885.5</v>
      </c>
      <c r="O236" s="12">
        <f>I236*3.04%</f>
        <v>2340.8000000000002</v>
      </c>
      <c r="P236" s="12">
        <f>I236*7.09%</f>
        <v>5459.3</v>
      </c>
      <c r="Q236" s="12"/>
      <c r="R236" s="12">
        <f>L236+M236+N236+O236+P236</f>
        <v>16362.5</v>
      </c>
      <c r="S236" s="12">
        <v>0</v>
      </c>
      <c r="T236" s="12">
        <f>+L236+O236+Q236+S236+J236+K236</f>
        <v>11245.89</v>
      </c>
      <c r="U236" s="12">
        <f>+P236+N236+M236</f>
        <v>11811.8</v>
      </c>
      <c r="V236" s="12">
        <f>+I236-T236</f>
        <v>65754.11</v>
      </c>
    </row>
    <row r="237" spans="1:22" s="6" customFormat="1" ht="15" customHeight="1" x14ac:dyDescent="0.2">
      <c r="A237" s="16">
        <f t="shared" si="4"/>
        <v>217</v>
      </c>
      <c r="B237" s="46" t="s">
        <v>5</v>
      </c>
      <c r="C237" s="14" t="s">
        <v>245</v>
      </c>
      <c r="D237" s="14" t="s">
        <v>4</v>
      </c>
      <c r="E237" s="14" t="s">
        <v>3</v>
      </c>
      <c r="F237" s="14" t="s">
        <v>2</v>
      </c>
      <c r="G237" s="13">
        <v>44938</v>
      </c>
      <c r="H237" s="13" t="s">
        <v>612</v>
      </c>
      <c r="I237" s="12">
        <v>51000</v>
      </c>
      <c r="J237" s="12">
        <v>1995.14</v>
      </c>
      <c r="K237" s="12">
        <v>0</v>
      </c>
      <c r="L237" s="12">
        <f>I237*2.87%</f>
        <v>1463.7</v>
      </c>
      <c r="M237" s="12">
        <f>I237*7.1%</f>
        <v>3620.9999999999995</v>
      </c>
      <c r="N237" s="12">
        <f>I237*1.15%</f>
        <v>586.5</v>
      </c>
      <c r="O237" s="12">
        <f>I237*3.04%</f>
        <v>1550.4</v>
      </c>
      <c r="P237" s="12">
        <f>I237*7.09%</f>
        <v>3615.9</v>
      </c>
      <c r="Q237" s="12"/>
      <c r="R237" s="12">
        <f>L237+M237+N237+O237+P237</f>
        <v>10837.5</v>
      </c>
      <c r="S237" s="12">
        <v>0</v>
      </c>
      <c r="T237" s="12">
        <f>+L237+O237+Q237+S237+J237+K237</f>
        <v>5009.2400000000007</v>
      </c>
      <c r="U237" s="12">
        <f>+P237+N237+M237</f>
        <v>7823.4</v>
      </c>
      <c r="V237" s="12">
        <f>+I237-T237</f>
        <v>45990.76</v>
      </c>
    </row>
    <row r="238" spans="1:22" s="6" customFormat="1" ht="12" x14ac:dyDescent="0.2">
      <c r="A238" s="16">
        <f t="shared" si="4"/>
        <v>218</v>
      </c>
      <c r="B238" s="46" t="s">
        <v>5</v>
      </c>
      <c r="C238" s="14" t="s">
        <v>244</v>
      </c>
      <c r="D238" s="14" t="s">
        <v>4</v>
      </c>
      <c r="E238" s="14" t="s">
        <v>3</v>
      </c>
      <c r="F238" s="14" t="s">
        <v>2</v>
      </c>
      <c r="G238" s="13">
        <v>44938</v>
      </c>
      <c r="H238" s="13" t="s">
        <v>612</v>
      </c>
      <c r="I238" s="12">
        <v>52800</v>
      </c>
      <c r="J238" s="12">
        <v>2249.1799999999998</v>
      </c>
      <c r="K238" s="12">
        <v>0</v>
      </c>
      <c r="L238" s="12">
        <f>I238*2.87%</f>
        <v>1515.36</v>
      </c>
      <c r="M238" s="12">
        <f>I238*7.1%</f>
        <v>3748.7999999999997</v>
      </c>
      <c r="N238" s="12">
        <f>I238*1.15%</f>
        <v>607.20000000000005</v>
      </c>
      <c r="O238" s="12">
        <f>I238*3.04%</f>
        <v>1605.12</v>
      </c>
      <c r="P238" s="12">
        <f>I238*7.09%</f>
        <v>3743.5200000000004</v>
      </c>
      <c r="Q238" s="12"/>
      <c r="R238" s="12">
        <f>L238+M238+N238+O238+P238</f>
        <v>11220</v>
      </c>
      <c r="S238" s="12">
        <v>0</v>
      </c>
      <c r="T238" s="12">
        <f>+L238+O238+Q238+S238+J238+K238</f>
        <v>5369.66</v>
      </c>
      <c r="U238" s="12">
        <f>+P238+N238+M238</f>
        <v>8099.52</v>
      </c>
      <c r="V238" s="12">
        <f>+I238-T238</f>
        <v>47430.34</v>
      </c>
    </row>
    <row r="239" spans="1:22" s="6" customFormat="1" ht="12" x14ac:dyDescent="0.2">
      <c r="A239" s="16">
        <f t="shared" si="4"/>
        <v>219</v>
      </c>
      <c r="B239" s="46" t="s">
        <v>5</v>
      </c>
      <c r="C239" s="14" t="s">
        <v>243</v>
      </c>
      <c r="D239" s="14" t="s">
        <v>4</v>
      </c>
      <c r="E239" s="14" t="s">
        <v>3</v>
      </c>
      <c r="F239" s="14" t="s">
        <v>2</v>
      </c>
      <c r="G239" s="13">
        <v>44938</v>
      </c>
      <c r="H239" s="13" t="s">
        <v>612</v>
      </c>
      <c r="I239" s="12">
        <v>60000</v>
      </c>
      <c r="J239" s="12">
        <v>0</v>
      </c>
      <c r="K239" s="12">
        <v>0</v>
      </c>
      <c r="L239" s="12">
        <f>I239*2.87%</f>
        <v>1722</v>
      </c>
      <c r="M239" s="12">
        <f>I239*7.1%</f>
        <v>4260</v>
      </c>
      <c r="N239" s="12">
        <f>I239*1.15%</f>
        <v>690</v>
      </c>
      <c r="O239" s="12">
        <f>I239*3.04%</f>
        <v>1824</v>
      </c>
      <c r="P239" s="12">
        <f>I239*7.09%</f>
        <v>4254</v>
      </c>
      <c r="Q239" s="12">
        <v>1715.46</v>
      </c>
      <c r="R239" s="12">
        <f>L239+M239+N239+O239+P239</f>
        <v>12750</v>
      </c>
      <c r="S239" s="12">
        <v>0</v>
      </c>
      <c r="T239" s="12">
        <f>+L239+O239+Q239+S239+J239+K239</f>
        <v>5261.46</v>
      </c>
      <c r="U239" s="12">
        <f>+P239+N239+M239</f>
        <v>9204</v>
      </c>
      <c r="V239" s="12">
        <f>+I239-T239</f>
        <v>54738.54</v>
      </c>
    </row>
    <row r="240" spans="1:22" s="6" customFormat="1" ht="12" x14ac:dyDescent="0.2">
      <c r="A240" s="16">
        <f t="shared" si="4"/>
        <v>220</v>
      </c>
      <c r="B240" s="46" t="s">
        <v>5</v>
      </c>
      <c r="C240" s="14" t="s">
        <v>240</v>
      </c>
      <c r="D240" s="14" t="s">
        <v>4</v>
      </c>
      <c r="E240" s="14" t="s">
        <v>3</v>
      </c>
      <c r="F240" s="14" t="s">
        <v>6</v>
      </c>
      <c r="G240" s="13">
        <v>44938</v>
      </c>
      <c r="H240" s="13" t="s">
        <v>612</v>
      </c>
      <c r="I240" s="12">
        <v>120000</v>
      </c>
      <c r="J240" s="12">
        <v>16809.87</v>
      </c>
      <c r="K240" s="12">
        <v>0</v>
      </c>
      <c r="L240" s="12">
        <f>I240*2.87%</f>
        <v>3444</v>
      </c>
      <c r="M240" s="12">
        <f>I240*7.1%</f>
        <v>8520</v>
      </c>
      <c r="N240" s="12">
        <f>I240*1.15%</f>
        <v>1380</v>
      </c>
      <c r="O240" s="12">
        <f>I240*3.04%</f>
        <v>3648</v>
      </c>
      <c r="P240" s="12">
        <f>I240*7.09%</f>
        <v>8508</v>
      </c>
      <c r="Q240" s="12"/>
      <c r="R240" s="12">
        <f>L240+M240+N240+O240+P240</f>
        <v>25500</v>
      </c>
      <c r="S240" s="12">
        <v>0</v>
      </c>
      <c r="T240" s="12">
        <f>+L240+O240+Q240+S240+J240+K240</f>
        <v>23901.87</v>
      </c>
      <c r="U240" s="12">
        <f>+P240+N240+M240</f>
        <v>18408</v>
      </c>
      <c r="V240" s="12">
        <f>+I240-T240</f>
        <v>96098.13</v>
      </c>
    </row>
    <row r="241" spans="1:22" s="6" customFormat="1" ht="12" x14ac:dyDescent="0.2">
      <c r="A241" s="16">
        <f t="shared" si="4"/>
        <v>221</v>
      </c>
      <c r="B241" s="46" t="s">
        <v>5</v>
      </c>
      <c r="C241" s="14" t="s">
        <v>239</v>
      </c>
      <c r="D241" s="14" t="s">
        <v>4</v>
      </c>
      <c r="E241" s="14" t="s">
        <v>3</v>
      </c>
      <c r="F241" s="14" t="s">
        <v>2</v>
      </c>
      <c r="G241" s="13">
        <v>44938</v>
      </c>
      <c r="H241" s="13" t="s">
        <v>612</v>
      </c>
      <c r="I241" s="12">
        <v>36000</v>
      </c>
      <c r="J241" s="12">
        <v>0</v>
      </c>
      <c r="K241" s="12">
        <v>0</v>
      </c>
      <c r="L241" s="12">
        <f>I241*2.87%</f>
        <v>1033.2</v>
      </c>
      <c r="M241" s="12">
        <f>I241*7.1%</f>
        <v>2555.9999999999995</v>
      </c>
      <c r="N241" s="12">
        <f>I241*1.15%</f>
        <v>414</v>
      </c>
      <c r="O241" s="12">
        <f>I241*3.04%</f>
        <v>1094.4000000000001</v>
      </c>
      <c r="P241" s="12">
        <f>I241*7.09%</f>
        <v>2552.4</v>
      </c>
      <c r="Q241" s="12"/>
      <c r="R241" s="12">
        <f>L241+M241+N241+O241+P241</f>
        <v>7650</v>
      </c>
      <c r="S241" s="12">
        <v>0</v>
      </c>
      <c r="T241" s="12">
        <f>+L241+O241+Q241+S241+J241+K241</f>
        <v>2127.6000000000004</v>
      </c>
      <c r="U241" s="12">
        <f>+P241+N241+M241</f>
        <v>5522.4</v>
      </c>
      <c r="V241" s="12">
        <f>+I241-T241</f>
        <v>33872.400000000001</v>
      </c>
    </row>
    <row r="242" spans="1:22" s="6" customFormat="1" ht="12" x14ac:dyDescent="0.2">
      <c r="A242" s="16">
        <f t="shared" si="4"/>
        <v>222</v>
      </c>
      <c r="B242" s="15" t="s">
        <v>5</v>
      </c>
      <c r="C242" s="14" t="s">
        <v>238</v>
      </c>
      <c r="D242" s="14" t="s">
        <v>4</v>
      </c>
      <c r="E242" s="14" t="s">
        <v>3</v>
      </c>
      <c r="F242" s="14" t="s">
        <v>6</v>
      </c>
      <c r="G242" s="13">
        <v>44938</v>
      </c>
      <c r="H242" s="13" t="s">
        <v>612</v>
      </c>
      <c r="I242" s="12">
        <v>120000</v>
      </c>
      <c r="J242" s="12">
        <v>16809.87</v>
      </c>
      <c r="K242" s="12">
        <v>0</v>
      </c>
      <c r="L242" s="12">
        <f>I242*2.87%</f>
        <v>3444</v>
      </c>
      <c r="M242" s="12">
        <f>I242*7.1%</f>
        <v>8520</v>
      </c>
      <c r="N242" s="12">
        <f>I242*1.15%</f>
        <v>1380</v>
      </c>
      <c r="O242" s="12">
        <f>I242*3.04%</f>
        <v>3648</v>
      </c>
      <c r="P242" s="12">
        <f>I242*7.09%</f>
        <v>8508</v>
      </c>
      <c r="Q242" s="12"/>
      <c r="R242" s="12">
        <f>L242+M242+N242+O242+P242</f>
        <v>25500</v>
      </c>
      <c r="S242" s="12">
        <v>1401.4</v>
      </c>
      <c r="T242" s="12">
        <f>+L242+O242+Q242+S242+J242+K242</f>
        <v>25303.269999999997</v>
      </c>
      <c r="U242" s="12">
        <f>+P242+N242+M242</f>
        <v>18408</v>
      </c>
      <c r="V242" s="12">
        <f>+I242-T242</f>
        <v>94696.73000000001</v>
      </c>
    </row>
    <row r="243" spans="1:22" s="6" customFormat="1" ht="15" customHeight="1" x14ac:dyDescent="0.2">
      <c r="A243" s="16">
        <f t="shared" si="4"/>
        <v>223</v>
      </c>
      <c r="B243" s="46" t="s">
        <v>5</v>
      </c>
      <c r="C243" s="14" t="s">
        <v>237</v>
      </c>
      <c r="D243" s="14" t="s">
        <v>4</v>
      </c>
      <c r="E243" s="14" t="s">
        <v>3</v>
      </c>
      <c r="F243" s="14" t="s">
        <v>2</v>
      </c>
      <c r="G243" s="13">
        <v>44938</v>
      </c>
      <c r="H243" s="13" t="s">
        <v>612</v>
      </c>
      <c r="I243" s="12">
        <v>97200</v>
      </c>
      <c r="J243" s="12">
        <v>11446.74</v>
      </c>
      <c r="K243" s="12">
        <v>0</v>
      </c>
      <c r="L243" s="12">
        <f>I243*2.87%</f>
        <v>2789.64</v>
      </c>
      <c r="M243" s="12">
        <f>I243*7.1%</f>
        <v>6901.2</v>
      </c>
      <c r="N243" s="12">
        <f>I243*1.15%</f>
        <v>1117.8</v>
      </c>
      <c r="O243" s="12">
        <f>I243*3.04%</f>
        <v>2954.88</v>
      </c>
      <c r="P243" s="12">
        <f>I243*7.09%</f>
        <v>6891.4800000000005</v>
      </c>
      <c r="Q243" s="12">
        <v>1401.4</v>
      </c>
      <c r="R243" s="12">
        <f>L243+M243+N243+O243+P243</f>
        <v>20655</v>
      </c>
      <c r="S243" s="12">
        <v>0</v>
      </c>
      <c r="T243" s="12">
        <f>+L243+O243+Q243+S243+J243+K243</f>
        <v>18592.66</v>
      </c>
      <c r="U243" s="12">
        <f>+P243+N243+M243</f>
        <v>14910.48</v>
      </c>
      <c r="V243" s="12">
        <f>+I243-T243</f>
        <v>78607.34</v>
      </c>
    </row>
    <row r="244" spans="1:22" s="6" customFormat="1" ht="12" x14ac:dyDescent="0.2">
      <c r="A244" s="16">
        <f t="shared" si="4"/>
        <v>224</v>
      </c>
      <c r="B244" s="46" t="s">
        <v>5</v>
      </c>
      <c r="C244" s="14" t="s">
        <v>236</v>
      </c>
      <c r="D244" s="14" t="s">
        <v>4</v>
      </c>
      <c r="E244" s="14" t="s">
        <v>3</v>
      </c>
      <c r="F244" s="14" t="s">
        <v>6</v>
      </c>
      <c r="G244" s="13">
        <v>44938</v>
      </c>
      <c r="H244" s="13" t="s">
        <v>612</v>
      </c>
      <c r="I244" s="12">
        <v>108000</v>
      </c>
      <c r="J244" s="12">
        <v>13987.17</v>
      </c>
      <c r="K244" s="12">
        <v>0</v>
      </c>
      <c r="L244" s="12">
        <f>I244*2.87%</f>
        <v>3099.6</v>
      </c>
      <c r="M244" s="12">
        <f>I244*7.1%</f>
        <v>7667.9999999999991</v>
      </c>
      <c r="N244" s="12">
        <f>I244*1.15%</f>
        <v>1242</v>
      </c>
      <c r="O244" s="12">
        <f>I244*3.04%</f>
        <v>3283.2</v>
      </c>
      <c r="P244" s="12">
        <f>I244*7.09%</f>
        <v>7657.2000000000007</v>
      </c>
      <c r="Q244" s="12"/>
      <c r="R244" s="12">
        <f>L244+M244+N244+O244+P244</f>
        <v>22950</v>
      </c>
      <c r="S244" s="12">
        <v>0</v>
      </c>
      <c r="T244" s="12">
        <f>+L244+O244+Q244+S244+J244+K244</f>
        <v>20369.97</v>
      </c>
      <c r="U244" s="12">
        <f>+P244+N244+M244</f>
        <v>16567.2</v>
      </c>
      <c r="V244" s="12">
        <f>+I244-T244</f>
        <v>87630.03</v>
      </c>
    </row>
    <row r="245" spans="1:22" s="6" customFormat="1" ht="12" x14ac:dyDescent="0.2">
      <c r="A245" s="16">
        <f t="shared" si="4"/>
        <v>225</v>
      </c>
      <c r="B245" s="46" t="s">
        <v>5</v>
      </c>
      <c r="C245" s="14" t="s">
        <v>234</v>
      </c>
      <c r="D245" s="14" t="s">
        <v>4</v>
      </c>
      <c r="E245" s="14" t="s">
        <v>3</v>
      </c>
      <c r="F245" s="14" t="s">
        <v>6</v>
      </c>
      <c r="G245" s="13">
        <v>44938</v>
      </c>
      <c r="H245" s="13" t="s">
        <v>612</v>
      </c>
      <c r="I245" s="12">
        <v>63800</v>
      </c>
      <c r="J245" s="12">
        <v>4201.76</v>
      </c>
      <c r="K245" s="12">
        <v>0</v>
      </c>
      <c r="L245" s="12">
        <f>I245*2.87%</f>
        <v>1831.06</v>
      </c>
      <c r="M245" s="12">
        <f>I245*7.1%</f>
        <v>4529.7999999999993</v>
      </c>
      <c r="N245" s="12">
        <f>I245*1.15%</f>
        <v>733.69999999999993</v>
      </c>
      <c r="O245" s="12">
        <f>I245*3.04%</f>
        <v>1939.52</v>
      </c>
      <c r="P245" s="12">
        <f>I245*7.09%</f>
        <v>4523.42</v>
      </c>
      <c r="Q245" s="12"/>
      <c r="R245" s="12">
        <f>L245+M245+N245+O245+P245</f>
        <v>13557.499999999998</v>
      </c>
      <c r="S245" s="12">
        <v>0</v>
      </c>
      <c r="T245" s="12">
        <f>+L245+O245+Q245+S245+J245+K245</f>
        <v>7972.34</v>
      </c>
      <c r="U245" s="12">
        <f>+P245+N245+M245</f>
        <v>9786.9199999999983</v>
      </c>
      <c r="V245" s="12">
        <f>+I245-T245</f>
        <v>55827.66</v>
      </c>
    </row>
    <row r="246" spans="1:22" s="6" customFormat="1" ht="12" x14ac:dyDescent="0.2">
      <c r="A246" s="16">
        <f t="shared" si="4"/>
        <v>226</v>
      </c>
      <c r="B246" s="46" t="s">
        <v>5</v>
      </c>
      <c r="C246" s="14" t="s">
        <v>233</v>
      </c>
      <c r="D246" s="14" t="s">
        <v>4</v>
      </c>
      <c r="E246" s="14" t="s">
        <v>3</v>
      </c>
      <c r="F246" s="14" t="s">
        <v>2</v>
      </c>
      <c r="G246" s="13">
        <v>44938</v>
      </c>
      <c r="H246" s="13" t="s">
        <v>612</v>
      </c>
      <c r="I246" s="12">
        <v>12000</v>
      </c>
      <c r="J246" s="12">
        <v>0</v>
      </c>
      <c r="K246" s="12">
        <v>0</v>
      </c>
      <c r="L246" s="12">
        <f>I246*2.87%</f>
        <v>344.4</v>
      </c>
      <c r="M246" s="12">
        <f>I246*7.1%</f>
        <v>851.99999999999989</v>
      </c>
      <c r="N246" s="12">
        <f>I246*1.15%</f>
        <v>138</v>
      </c>
      <c r="O246" s="12">
        <f>I246*3.04%</f>
        <v>364.8</v>
      </c>
      <c r="P246" s="12">
        <f>I246*7.09%</f>
        <v>850.80000000000007</v>
      </c>
      <c r="Q246" s="12"/>
      <c r="R246" s="12">
        <f>L246+M246+N246+O246+P246</f>
        <v>2550</v>
      </c>
      <c r="S246" s="12">
        <v>0</v>
      </c>
      <c r="T246" s="12">
        <f>+L246+O246+Q246+S246+J246+K246</f>
        <v>709.2</v>
      </c>
      <c r="U246" s="12">
        <f>+P246+N246+M246</f>
        <v>1840.8</v>
      </c>
      <c r="V246" s="12">
        <f>+I246-T246</f>
        <v>11290.8</v>
      </c>
    </row>
    <row r="247" spans="1:22" s="6" customFormat="1" ht="12" customHeight="1" x14ac:dyDescent="0.2">
      <c r="A247" s="16">
        <f t="shared" si="4"/>
        <v>227</v>
      </c>
      <c r="B247" s="46" t="s">
        <v>5</v>
      </c>
      <c r="C247" s="14" t="s">
        <v>232</v>
      </c>
      <c r="D247" s="14" t="s">
        <v>4</v>
      </c>
      <c r="E247" s="14" t="s">
        <v>3</v>
      </c>
      <c r="F247" s="14" t="s">
        <v>2</v>
      </c>
      <c r="G247" s="13">
        <v>44938</v>
      </c>
      <c r="H247" s="13" t="s">
        <v>612</v>
      </c>
      <c r="I247" s="12">
        <v>120000</v>
      </c>
      <c r="J247" s="12">
        <v>16809.87</v>
      </c>
      <c r="K247" s="12">
        <v>0</v>
      </c>
      <c r="L247" s="12">
        <f>I247*2.87%</f>
        <v>3444</v>
      </c>
      <c r="M247" s="12">
        <f>I247*7.1%</f>
        <v>8520</v>
      </c>
      <c r="N247" s="12">
        <f>I247*1.15%</f>
        <v>1380</v>
      </c>
      <c r="O247" s="12">
        <f>I247*3.04%</f>
        <v>3648</v>
      </c>
      <c r="P247" s="12">
        <f>I247*7.09%</f>
        <v>8508</v>
      </c>
      <c r="Q247" s="12"/>
      <c r="R247" s="12">
        <f>L247+M247+N247+O247+P247</f>
        <v>25500</v>
      </c>
      <c r="S247" s="12">
        <v>0</v>
      </c>
      <c r="T247" s="12">
        <f>+L247+O247+Q247+S247+J247+K247</f>
        <v>23901.87</v>
      </c>
      <c r="U247" s="12">
        <f>+P247+N247+M247</f>
        <v>18408</v>
      </c>
      <c r="V247" s="12">
        <f>+I247-T247</f>
        <v>96098.13</v>
      </c>
    </row>
    <row r="248" spans="1:22" s="6" customFormat="1" ht="12" x14ac:dyDescent="0.2">
      <c r="A248" s="16">
        <f t="shared" si="4"/>
        <v>228</v>
      </c>
      <c r="B248" s="46" t="s">
        <v>5</v>
      </c>
      <c r="C248" s="14" t="s">
        <v>231</v>
      </c>
      <c r="D248" s="14" t="s">
        <v>4</v>
      </c>
      <c r="E248" s="14" t="s">
        <v>3</v>
      </c>
      <c r="F248" s="14" t="s">
        <v>2</v>
      </c>
      <c r="G248" s="13">
        <v>44938</v>
      </c>
      <c r="H248" s="13" t="s">
        <v>612</v>
      </c>
      <c r="I248" s="12">
        <v>120000</v>
      </c>
      <c r="J248" s="12">
        <v>16809.87</v>
      </c>
      <c r="K248" s="12">
        <v>0</v>
      </c>
      <c r="L248" s="12">
        <f>I248*2.87%</f>
        <v>3444</v>
      </c>
      <c r="M248" s="12">
        <f>I248*7.1%</f>
        <v>8520</v>
      </c>
      <c r="N248" s="12">
        <f>I248*1.15%</f>
        <v>1380</v>
      </c>
      <c r="O248" s="12">
        <f>I248*3.04%</f>
        <v>3648</v>
      </c>
      <c r="P248" s="12">
        <f>I248*7.09%</f>
        <v>8508</v>
      </c>
      <c r="Q248" s="12"/>
      <c r="R248" s="12">
        <f>L248+M248+N248+O248+P248</f>
        <v>25500</v>
      </c>
      <c r="S248" s="12">
        <v>0</v>
      </c>
      <c r="T248" s="12">
        <f>+L248+O248+Q248+S248+J248+K248</f>
        <v>23901.87</v>
      </c>
      <c r="U248" s="12">
        <f>+P248+N248+M248</f>
        <v>18408</v>
      </c>
      <c r="V248" s="12">
        <f>+I248-T248</f>
        <v>96098.13</v>
      </c>
    </row>
    <row r="249" spans="1:22" s="6" customFormat="1" ht="12.75" customHeight="1" x14ac:dyDescent="0.2">
      <c r="A249" s="16">
        <f t="shared" si="4"/>
        <v>229</v>
      </c>
      <c r="B249" s="46" t="s">
        <v>5</v>
      </c>
      <c r="C249" s="14" t="s">
        <v>230</v>
      </c>
      <c r="D249" s="14" t="s">
        <v>4</v>
      </c>
      <c r="E249" s="14" t="s">
        <v>3</v>
      </c>
      <c r="F249" s="14" t="s">
        <v>6</v>
      </c>
      <c r="G249" s="13">
        <v>44938</v>
      </c>
      <c r="H249" s="13" t="s">
        <v>612</v>
      </c>
      <c r="I249" s="12">
        <v>44000</v>
      </c>
      <c r="J249" s="12">
        <v>1007.19</v>
      </c>
      <c r="K249" s="12">
        <v>0</v>
      </c>
      <c r="L249" s="12">
        <f>I249*2.87%</f>
        <v>1262.8</v>
      </c>
      <c r="M249" s="12">
        <f>I249*7.1%</f>
        <v>3123.9999999999995</v>
      </c>
      <c r="N249" s="12">
        <f>I249*1.15%</f>
        <v>506</v>
      </c>
      <c r="O249" s="12">
        <f>I249*3.04%</f>
        <v>1337.6</v>
      </c>
      <c r="P249" s="12">
        <f>I249*7.09%</f>
        <v>3119.6000000000004</v>
      </c>
      <c r="Q249" s="12"/>
      <c r="R249" s="12">
        <f>L249+M249+N249+O249+P249</f>
        <v>9350</v>
      </c>
      <c r="S249" s="12">
        <v>0</v>
      </c>
      <c r="T249" s="12">
        <f>+L249+O249+Q249+S249+J249+K249</f>
        <v>3607.5899999999997</v>
      </c>
      <c r="U249" s="12">
        <f>+P249+N249+M249</f>
        <v>6749.6</v>
      </c>
      <c r="V249" s="12">
        <f>+I249-T249</f>
        <v>40392.410000000003</v>
      </c>
    </row>
    <row r="250" spans="1:22" x14ac:dyDescent="0.2">
      <c r="A250" s="16">
        <f t="shared" si="4"/>
        <v>230</v>
      </c>
      <c r="B250" s="15" t="s">
        <v>5</v>
      </c>
      <c r="C250" s="14" t="s">
        <v>229</v>
      </c>
      <c r="D250" s="14" t="s">
        <v>4</v>
      </c>
      <c r="E250" s="14" t="s">
        <v>3</v>
      </c>
      <c r="F250" s="14" t="s">
        <v>2</v>
      </c>
      <c r="G250" s="13">
        <v>44938</v>
      </c>
      <c r="H250" s="13" t="s">
        <v>612</v>
      </c>
      <c r="I250" s="12">
        <v>61600</v>
      </c>
      <c r="J250" s="12">
        <v>3787.76</v>
      </c>
      <c r="K250" s="12">
        <v>0</v>
      </c>
      <c r="L250" s="12">
        <f>I250*2.87%</f>
        <v>1767.92</v>
      </c>
      <c r="M250" s="12">
        <f>I250*7.1%</f>
        <v>4373.5999999999995</v>
      </c>
      <c r="N250" s="12">
        <f>I250*1.15%</f>
        <v>708.4</v>
      </c>
      <c r="O250" s="12">
        <f>I250*3.04%</f>
        <v>1872.64</v>
      </c>
      <c r="P250" s="12">
        <f>I250*7.09%</f>
        <v>4367.4400000000005</v>
      </c>
      <c r="Q250" s="12"/>
      <c r="R250" s="12">
        <f>L250+M250+N250+O250+P250</f>
        <v>13090</v>
      </c>
      <c r="S250" s="12">
        <v>0</v>
      </c>
      <c r="T250" s="12">
        <f>+L250+O250+Q250+S250+J250+K250</f>
        <v>7428.3200000000006</v>
      </c>
      <c r="U250" s="12">
        <f>+P250+N250+M250</f>
        <v>9449.4399999999987</v>
      </c>
      <c r="V250" s="12">
        <f>+I250-T250</f>
        <v>54171.68</v>
      </c>
    </row>
    <row r="251" spans="1:22" s="6" customFormat="1" ht="12" customHeight="1" x14ac:dyDescent="0.2">
      <c r="A251" s="16">
        <f t="shared" si="4"/>
        <v>231</v>
      </c>
      <c r="B251" s="15" t="s">
        <v>5</v>
      </c>
      <c r="C251" s="14" t="s">
        <v>228</v>
      </c>
      <c r="D251" s="14" t="s">
        <v>4</v>
      </c>
      <c r="E251" s="14" t="s">
        <v>3</v>
      </c>
      <c r="F251" s="14" t="s">
        <v>2</v>
      </c>
      <c r="G251" s="13">
        <v>44938</v>
      </c>
      <c r="H251" s="13" t="s">
        <v>612</v>
      </c>
      <c r="I251" s="12">
        <v>33000</v>
      </c>
      <c r="J251" s="12">
        <v>0</v>
      </c>
      <c r="K251" s="12">
        <v>0</v>
      </c>
      <c r="L251" s="12">
        <f>I251*2.87%</f>
        <v>947.1</v>
      </c>
      <c r="M251" s="12">
        <f>I251*7.1%</f>
        <v>2343</v>
      </c>
      <c r="N251" s="12">
        <f>I251*1.15%</f>
        <v>379.5</v>
      </c>
      <c r="O251" s="12">
        <f>I251*3.04%</f>
        <v>1003.2</v>
      </c>
      <c r="P251" s="12">
        <f>I251*7.09%</f>
        <v>2339.7000000000003</v>
      </c>
      <c r="Q251" s="12"/>
      <c r="R251" s="12">
        <f>L251+M251+N251+O251+P251</f>
        <v>7012.5</v>
      </c>
      <c r="S251" s="12">
        <v>0</v>
      </c>
      <c r="T251" s="12">
        <f>+L251+O251+Q251+S251+J251+K251</f>
        <v>1950.3000000000002</v>
      </c>
      <c r="U251" s="12">
        <f>+P251+N251+M251</f>
        <v>5062.2000000000007</v>
      </c>
      <c r="V251" s="12">
        <f>+I251-T251</f>
        <v>31049.7</v>
      </c>
    </row>
    <row r="252" spans="1:22" s="7" customFormat="1" ht="12" x14ac:dyDescent="0.2">
      <c r="A252" s="16">
        <f t="shared" si="4"/>
        <v>232</v>
      </c>
      <c r="B252" s="15" t="s">
        <v>5</v>
      </c>
      <c r="C252" s="14" t="s">
        <v>227</v>
      </c>
      <c r="D252" s="14" t="s">
        <v>4</v>
      </c>
      <c r="E252" s="14" t="s">
        <v>3</v>
      </c>
      <c r="F252" s="14" t="s">
        <v>2</v>
      </c>
      <c r="G252" s="13">
        <v>44938</v>
      </c>
      <c r="H252" s="13" t="s">
        <v>612</v>
      </c>
      <c r="I252" s="12">
        <v>54000</v>
      </c>
      <c r="J252" s="12">
        <v>0</v>
      </c>
      <c r="K252" s="12">
        <v>0</v>
      </c>
      <c r="L252" s="12">
        <f>I252*2.87%</f>
        <v>1549.8</v>
      </c>
      <c r="M252" s="12">
        <f>I252*7.1%</f>
        <v>3833.9999999999995</v>
      </c>
      <c r="N252" s="12">
        <f>I252*1.15%</f>
        <v>621</v>
      </c>
      <c r="O252" s="12">
        <f>I252*3.04%</f>
        <v>1641.6</v>
      </c>
      <c r="P252" s="12">
        <f>I252*7.09%</f>
        <v>3828.6000000000004</v>
      </c>
      <c r="Q252" s="12"/>
      <c r="R252" s="12">
        <f>L252+M252+N252+O252+P252</f>
        <v>11475</v>
      </c>
      <c r="S252" s="12">
        <v>0</v>
      </c>
      <c r="T252" s="12">
        <f>+L252+O252+Q252+S252+J252+K252</f>
        <v>3191.3999999999996</v>
      </c>
      <c r="U252" s="12">
        <f>+P252+N252+M252</f>
        <v>8283.6</v>
      </c>
      <c r="V252" s="12">
        <f>+I252-T252</f>
        <v>50808.6</v>
      </c>
    </row>
    <row r="253" spans="1:22" s="7" customFormat="1" ht="12" x14ac:dyDescent="0.2">
      <c r="A253" s="16">
        <f t="shared" si="4"/>
        <v>233</v>
      </c>
      <c r="B253" s="15" t="s">
        <v>5</v>
      </c>
      <c r="C253" s="14" t="s">
        <v>226</v>
      </c>
      <c r="D253" s="14" t="s">
        <v>4</v>
      </c>
      <c r="E253" s="14" t="s">
        <v>3</v>
      </c>
      <c r="F253" s="14" t="s">
        <v>2</v>
      </c>
      <c r="G253" s="13">
        <v>44938</v>
      </c>
      <c r="H253" s="13" t="s">
        <v>612</v>
      </c>
      <c r="I253" s="12">
        <v>37400</v>
      </c>
      <c r="J253" s="12">
        <v>0</v>
      </c>
      <c r="K253" s="12">
        <v>0</v>
      </c>
      <c r="L253" s="12">
        <f>I253*2.87%</f>
        <v>1073.3799999999999</v>
      </c>
      <c r="M253" s="12">
        <f>I253*7.1%</f>
        <v>2655.3999999999996</v>
      </c>
      <c r="N253" s="12">
        <f>I253*1.15%</f>
        <v>430.09999999999997</v>
      </c>
      <c r="O253" s="12">
        <f>I253*3.04%</f>
        <v>1136.96</v>
      </c>
      <c r="P253" s="12">
        <f>I253*7.09%</f>
        <v>2651.6600000000003</v>
      </c>
      <c r="Q253" s="12"/>
      <c r="R253" s="12">
        <f>L253+M253+N253+O253+P253</f>
        <v>7947.5</v>
      </c>
      <c r="S253" s="12">
        <v>0</v>
      </c>
      <c r="T253" s="12">
        <f>+L253+O253+Q253+S253+J253+K253</f>
        <v>2210.34</v>
      </c>
      <c r="U253" s="12">
        <f>+P253+N253+M253</f>
        <v>5737.16</v>
      </c>
      <c r="V253" s="12">
        <f>+I253-T253</f>
        <v>35189.660000000003</v>
      </c>
    </row>
    <row r="254" spans="1:22" s="7" customFormat="1" ht="12" x14ac:dyDescent="0.2">
      <c r="A254" s="16">
        <f t="shared" si="4"/>
        <v>234</v>
      </c>
      <c r="B254" s="15" t="s">
        <v>5</v>
      </c>
      <c r="C254" s="14" t="s">
        <v>225</v>
      </c>
      <c r="D254" s="14" t="s">
        <v>4</v>
      </c>
      <c r="E254" s="14" t="s">
        <v>3</v>
      </c>
      <c r="F254" s="14" t="s">
        <v>6</v>
      </c>
      <c r="G254" s="13">
        <v>44938</v>
      </c>
      <c r="H254" s="13" t="s">
        <v>612</v>
      </c>
      <c r="I254" s="12">
        <v>60000</v>
      </c>
      <c r="J254" s="12">
        <v>3486.68</v>
      </c>
      <c r="K254" s="12">
        <v>0</v>
      </c>
      <c r="L254" s="12">
        <f>I254*2.87%</f>
        <v>1722</v>
      </c>
      <c r="M254" s="12">
        <f>I254*7.1%</f>
        <v>4260</v>
      </c>
      <c r="N254" s="12">
        <f>I254*1.15%</f>
        <v>690</v>
      </c>
      <c r="O254" s="12">
        <f>I254*3.04%</f>
        <v>1824</v>
      </c>
      <c r="P254" s="12">
        <f>I254*7.09%</f>
        <v>4254</v>
      </c>
      <c r="Q254" s="12"/>
      <c r="R254" s="12">
        <f>L254+M254+N254+O254+P254</f>
        <v>12750</v>
      </c>
      <c r="S254" s="12">
        <v>0</v>
      </c>
      <c r="T254" s="12">
        <f>+L254+O254+Q254+S254+J254+K254</f>
        <v>7032.68</v>
      </c>
      <c r="U254" s="12">
        <f>+P254+N254+M254</f>
        <v>9204</v>
      </c>
      <c r="V254" s="12">
        <f>+I254-T254</f>
        <v>52967.32</v>
      </c>
    </row>
    <row r="255" spans="1:22" s="6" customFormat="1" ht="12" customHeight="1" x14ac:dyDescent="0.2">
      <c r="A255" s="16">
        <f t="shared" si="4"/>
        <v>235</v>
      </c>
      <c r="B255" s="15" t="s">
        <v>5</v>
      </c>
      <c r="C255" s="14" t="s">
        <v>224</v>
      </c>
      <c r="D255" s="14" t="s">
        <v>4</v>
      </c>
      <c r="E255" s="14" t="s">
        <v>3</v>
      </c>
      <c r="F255" s="14" t="s">
        <v>6</v>
      </c>
      <c r="G255" s="13">
        <v>44938</v>
      </c>
      <c r="H255" s="13" t="s">
        <v>612</v>
      </c>
      <c r="I255" s="12">
        <v>118800</v>
      </c>
      <c r="J255" s="12">
        <v>16527.599999999999</v>
      </c>
      <c r="K255" s="12">
        <v>0</v>
      </c>
      <c r="L255" s="12">
        <f>I255*2.87%</f>
        <v>3409.56</v>
      </c>
      <c r="M255" s="12">
        <f>I255*7.1%</f>
        <v>8434.7999999999993</v>
      </c>
      <c r="N255" s="12">
        <f>I255*1.15%</f>
        <v>1366.2</v>
      </c>
      <c r="O255" s="12">
        <f>I255*3.04%</f>
        <v>3611.52</v>
      </c>
      <c r="P255" s="12">
        <f>I255*7.09%</f>
        <v>8422.92</v>
      </c>
      <c r="Q255" s="12"/>
      <c r="R255" s="12">
        <f>L255+M255+N255+O255+P255</f>
        <v>25245</v>
      </c>
      <c r="S255" s="12">
        <v>0</v>
      </c>
      <c r="T255" s="12">
        <f>+L255+O255+Q255+S255+J255+K255</f>
        <v>23548.68</v>
      </c>
      <c r="U255" s="12">
        <f>+P255+N255+M255</f>
        <v>18223.919999999998</v>
      </c>
      <c r="V255" s="12">
        <f>+I255-T255</f>
        <v>95251.32</v>
      </c>
    </row>
    <row r="256" spans="1:22" s="7" customFormat="1" ht="12" x14ac:dyDescent="0.2">
      <c r="A256" s="16">
        <f t="shared" si="4"/>
        <v>236</v>
      </c>
      <c r="B256" s="15" t="s">
        <v>5</v>
      </c>
      <c r="C256" s="14" t="s">
        <v>223</v>
      </c>
      <c r="D256" s="14" t="s">
        <v>4</v>
      </c>
      <c r="E256" s="14" t="s">
        <v>3</v>
      </c>
      <c r="F256" s="14" t="s">
        <v>2</v>
      </c>
      <c r="G256" s="13">
        <v>44938</v>
      </c>
      <c r="H256" s="13" t="s">
        <v>612</v>
      </c>
      <c r="I256" s="12">
        <v>60000</v>
      </c>
      <c r="J256" s="12">
        <v>3486.68</v>
      </c>
      <c r="K256" s="12">
        <v>0</v>
      </c>
      <c r="L256" s="12">
        <f>I256*2.87%</f>
        <v>1722</v>
      </c>
      <c r="M256" s="12">
        <f>I256*7.1%</f>
        <v>4260</v>
      </c>
      <c r="N256" s="12">
        <f>I256*1.15%</f>
        <v>690</v>
      </c>
      <c r="O256" s="12">
        <f>I256*3.04%</f>
        <v>1824</v>
      </c>
      <c r="P256" s="12">
        <f>I256*7.09%</f>
        <v>4254</v>
      </c>
      <c r="Q256" s="12"/>
      <c r="R256" s="12">
        <f>L256+M256+N256+O256+P256</f>
        <v>12750</v>
      </c>
      <c r="S256" s="12">
        <v>0</v>
      </c>
      <c r="T256" s="12">
        <f>+L256+O256+Q256+S256+J256+K256</f>
        <v>7032.68</v>
      </c>
      <c r="U256" s="12">
        <f>+P256+N256+M256</f>
        <v>9204</v>
      </c>
      <c r="V256" s="12">
        <f>+I256-T256</f>
        <v>52967.32</v>
      </c>
    </row>
    <row r="257" spans="1:22" s="7" customFormat="1" ht="12" x14ac:dyDescent="0.2">
      <c r="A257" s="16">
        <f t="shared" si="4"/>
        <v>237</v>
      </c>
      <c r="B257" s="15" t="s">
        <v>5</v>
      </c>
      <c r="C257" s="14" t="s">
        <v>221</v>
      </c>
      <c r="D257" s="14" t="s">
        <v>4</v>
      </c>
      <c r="E257" s="14" t="s">
        <v>3</v>
      </c>
      <c r="F257" s="14" t="s">
        <v>6</v>
      </c>
      <c r="G257" s="13">
        <v>44938</v>
      </c>
      <c r="H257" s="13" t="s">
        <v>612</v>
      </c>
      <c r="I257" s="12">
        <v>24000</v>
      </c>
      <c r="J257" s="12">
        <v>0</v>
      </c>
      <c r="K257" s="12">
        <v>0</v>
      </c>
      <c r="L257" s="12">
        <f>I257*2.87%</f>
        <v>688.8</v>
      </c>
      <c r="M257" s="12">
        <f>I257*7.1%</f>
        <v>1703.9999999999998</v>
      </c>
      <c r="N257" s="12">
        <f>I257*1.15%</f>
        <v>276</v>
      </c>
      <c r="O257" s="12">
        <f>I257*3.04%</f>
        <v>729.6</v>
      </c>
      <c r="P257" s="12">
        <f>I257*7.09%</f>
        <v>1701.6000000000001</v>
      </c>
      <c r="Q257" s="12"/>
      <c r="R257" s="12">
        <f>L257+M257+N257+O257+P257</f>
        <v>5100</v>
      </c>
      <c r="S257" s="12">
        <v>0</v>
      </c>
      <c r="T257" s="12">
        <f>+L257+O257+Q257+S257+J257+K257</f>
        <v>1418.4</v>
      </c>
      <c r="U257" s="12">
        <f>+P257+N257+M257</f>
        <v>3681.6</v>
      </c>
      <c r="V257" s="12">
        <f>+I257-T257</f>
        <v>22581.599999999999</v>
      </c>
    </row>
    <row r="258" spans="1:22" s="7" customFormat="1" ht="12" x14ac:dyDescent="0.2">
      <c r="A258" s="16">
        <f t="shared" si="4"/>
        <v>238</v>
      </c>
      <c r="B258" s="15" t="s">
        <v>5</v>
      </c>
      <c r="C258" s="14" t="s">
        <v>220</v>
      </c>
      <c r="D258" s="14" t="s">
        <v>4</v>
      </c>
      <c r="E258" s="14" t="s">
        <v>3</v>
      </c>
      <c r="F258" s="14" t="s">
        <v>6</v>
      </c>
      <c r="G258" s="13">
        <v>44938</v>
      </c>
      <c r="H258" s="13" t="s">
        <v>612</v>
      </c>
      <c r="I258" s="12">
        <v>36000</v>
      </c>
      <c r="J258" s="12">
        <v>0</v>
      </c>
      <c r="K258" s="12">
        <v>0</v>
      </c>
      <c r="L258" s="12">
        <f>I258*2.87%</f>
        <v>1033.2</v>
      </c>
      <c r="M258" s="12">
        <f>I258*7.1%</f>
        <v>2555.9999999999995</v>
      </c>
      <c r="N258" s="12">
        <f>I258*1.15%</f>
        <v>414</v>
      </c>
      <c r="O258" s="12">
        <f>I258*3.04%</f>
        <v>1094.4000000000001</v>
      </c>
      <c r="P258" s="12">
        <f>I258*7.09%</f>
        <v>2552.4</v>
      </c>
      <c r="Q258" s="12"/>
      <c r="R258" s="12">
        <f>L258+M258+N258+O258+P258</f>
        <v>7650</v>
      </c>
      <c r="S258" s="12">
        <v>0</v>
      </c>
      <c r="T258" s="12">
        <f>+L258+O258+Q258+S258+J258+K258</f>
        <v>2127.6000000000004</v>
      </c>
      <c r="U258" s="12">
        <f>+P258+N258+M258</f>
        <v>5522.4</v>
      </c>
      <c r="V258" s="12">
        <f>+I258-T258</f>
        <v>33872.400000000001</v>
      </c>
    </row>
    <row r="259" spans="1:22" s="7" customFormat="1" ht="12" x14ac:dyDescent="0.2">
      <c r="A259" s="16">
        <f t="shared" si="4"/>
        <v>239</v>
      </c>
      <c r="B259" s="15" t="s">
        <v>5</v>
      </c>
      <c r="C259" s="14" t="s">
        <v>219</v>
      </c>
      <c r="D259" s="14" t="s">
        <v>4</v>
      </c>
      <c r="E259" s="14" t="s">
        <v>3</v>
      </c>
      <c r="F259" s="14" t="s">
        <v>6</v>
      </c>
      <c r="G259" s="13">
        <v>44938</v>
      </c>
      <c r="H259" s="13" t="s">
        <v>612</v>
      </c>
      <c r="I259" s="12">
        <v>120000</v>
      </c>
      <c r="J259" s="12">
        <v>0</v>
      </c>
      <c r="K259" s="12">
        <v>0</v>
      </c>
      <c r="L259" s="12">
        <f>I259*2.87%</f>
        <v>3444</v>
      </c>
      <c r="M259" s="12">
        <f>I259*7.1%</f>
        <v>8520</v>
      </c>
      <c r="N259" s="12">
        <f>I259*1.15%</f>
        <v>1380</v>
      </c>
      <c r="O259" s="12">
        <f>I259*3.04%</f>
        <v>3648</v>
      </c>
      <c r="P259" s="12">
        <f>I259*7.09%</f>
        <v>8508</v>
      </c>
      <c r="Q259" s="12"/>
      <c r="R259" s="12">
        <f>L259+M259+N259+O259+P259</f>
        <v>25500</v>
      </c>
      <c r="S259" s="12">
        <v>0</v>
      </c>
      <c r="T259" s="12">
        <f>+L259+O259+Q259+S259+J259+K259</f>
        <v>7092</v>
      </c>
      <c r="U259" s="12">
        <f>+P259+N259+M259</f>
        <v>18408</v>
      </c>
      <c r="V259" s="12">
        <f>+I259-T259</f>
        <v>112908</v>
      </c>
    </row>
    <row r="260" spans="1:22" s="7" customFormat="1" ht="12" x14ac:dyDescent="0.2">
      <c r="A260" s="16">
        <f t="shared" si="4"/>
        <v>240</v>
      </c>
      <c r="B260" s="15" t="s">
        <v>5</v>
      </c>
      <c r="C260" s="14" t="s">
        <v>218</v>
      </c>
      <c r="D260" s="14" t="s">
        <v>4</v>
      </c>
      <c r="E260" s="14" t="s">
        <v>3</v>
      </c>
      <c r="F260" s="14" t="s">
        <v>2</v>
      </c>
      <c r="G260" s="13">
        <v>44938</v>
      </c>
      <c r="H260" s="13" t="s">
        <v>612</v>
      </c>
      <c r="I260" s="12">
        <v>72000</v>
      </c>
      <c r="J260" s="12">
        <v>5744.84</v>
      </c>
      <c r="K260" s="12">
        <v>0</v>
      </c>
      <c r="L260" s="12">
        <f>I260*2.87%</f>
        <v>2066.4</v>
      </c>
      <c r="M260" s="12">
        <f>I260*7.1%</f>
        <v>5111.9999999999991</v>
      </c>
      <c r="N260" s="12">
        <f>I260*1.15%</f>
        <v>828</v>
      </c>
      <c r="O260" s="12">
        <f>I260*3.04%</f>
        <v>2188.8000000000002</v>
      </c>
      <c r="P260" s="12">
        <f>I260*7.09%</f>
        <v>5104.8</v>
      </c>
      <c r="Q260" s="12"/>
      <c r="R260" s="12">
        <f>L260+M260+N260+O260+P260</f>
        <v>15300</v>
      </c>
      <c r="S260" s="12">
        <v>0</v>
      </c>
      <c r="T260" s="12">
        <f>+L260+O260+Q260+S260+J260+K260</f>
        <v>10000.040000000001</v>
      </c>
      <c r="U260" s="12">
        <f>+P260+N260+M260</f>
        <v>11044.8</v>
      </c>
      <c r="V260" s="12">
        <f>+I260-T260</f>
        <v>61999.96</v>
      </c>
    </row>
    <row r="261" spans="1:22" s="7" customFormat="1" ht="12" x14ac:dyDescent="0.2">
      <c r="A261" s="16">
        <f t="shared" si="4"/>
        <v>241</v>
      </c>
      <c r="B261" s="15" t="s">
        <v>5</v>
      </c>
      <c r="C261" s="14" t="s">
        <v>215</v>
      </c>
      <c r="D261" s="14" t="s">
        <v>4</v>
      </c>
      <c r="E261" s="14" t="s">
        <v>3</v>
      </c>
      <c r="F261" s="14" t="s">
        <v>2</v>
      </c>
      <c r="G261" s="13">
        <v>44938</v>
      </c>
      <c r="H261" s="13" t="s">
        <v>612</v>
      </c>
      <c r="I261" s="12">
        <v>33000</v>
      </c>
      <c r="J261" s="12">
        <v>0</v>
      </c>
      <c r="K261" s="12">
        <v>0</v>
      </c>
      <c r="L261" s="12">
        <f>I261*2.87%</f>
        <v>947.1</v>
      </c>
      <c r="M261" s="12">
        <f>I261*7.1%</f>
        <v>2343</v>
      </c>
      <c r="N261" s="12">
        <f>I261*1.15%</f>
        <v>379.5</v>
      </c>
      <c r="O261" s="12">
        <f>I261*3.04%</f>
        <v>1003.2</v>
      </c>
      <c r="P261" s="12">
        <f>I261*7.09%</f>
        <v>2339.7000000000003</v>
      </c>
      <c r="Q261" s="12"/>
      <c r="R261" s="12">
        <f>L261+M261+N261+O261+P261</f>
        <v>7012.5</v>
      </c>
      <c r="S261" s="12">
        <v>0</v>
      </c>
      <c r="T261" s="12">
        <f>+L261+O261+Q261+S261+J261+K261</f>
        <v>1950.3000000000002</v>
      </c>
      <c r="U261" s="12">
        <f>+P261+N261+M261</f>
        <v>5062.2000000000007</v>
      </c>
      <c r="V261" s="12">
        <f>+I261-T261</f>
        <v>31049.7</v>
      </c>
    </row>
    <row r="262" spans="1:22" s="7" customFormat="1" ht="12" x14ac:dyDescent="0.2">
      <c r="A262" s="16">
        <f t="shared" si="4"/>
        <v>242</v>
      </c>
      <c r="B262" s="15" t="s">
        <v>5</v>
      </c>
      <c r="C262" s="14" t="s">
        <v>214</v>
      </c>
      <c r="D262" s="14" t="s">
        <v>4</v>
      </c>
      <c r="E262" s="14" t="s">
        <v>3</v>
      </c>
      <c r="F262" s="14" t="s">
        <v>6</v>
      </c>
      <c r="G262" s="13">
        <v>44938</v>
      </c>
      <c r="H262" s="13" t="s">
        <v>612</v>
      </c>
      <c r="I262" s="12">
        <v>61600</v>
      </c>
      <c r="J262" s="12">
        <v>3787.76</v>
      </c>
      <c r="K262" s="12">
        <v>0</v>
      </c>
      <c r="L262" s="12">
        <f>I262*2.87%</f>
        <v>1767.92</v>
      </c>
      <c r="M262" s="12">
        <f>I262*7.1%</f>
        <v>4373.5999999999995</v>
      </c>
      <c r="N262" s="12">
        <f>I262*1.15%</f>
        <v>708.4</v>
      </c>
      <c r="O262" s="12">
        <f>I262*3.04%</f>
        <v>1872.64</v>
      </c>
      <c r="P262" s="12">
        <f>I262*7.09%</f>
        <v>4367.4400000000005</v>
      </c>
      <c r="Q262" s="12"/>
      <c r="R262" s="12">
        <f>L262+M262+N262+O262+P262</f>
        <v>13090</v>
      </c>
      <c r="S262" s="12">
        <v>0</v>
      </c>
      <c r="T262" s="12">
        <f>+L262+O262+Q262+S262+J262+K262</f>
        <v>7428.3200000000006</v>
      </c>
      <c r="U262" s="12">
        <f>+P262+N262+M262</f>
        <v>9449.4399999999987</v>
      </c>
      <c r="V262" s="12">
        <f>+I262-T262</f>
        <v>54171.68</v>
      </c>
    </row>
    <row r="263" spans="1:22" s="7" customFormat="1" ht="12" x14ac:dyDescent="0.2">
      <c r="A263" s="16">
        <f t="shared" si="4"/>
        <v>243</v>
      </c>
      <c r="B263" s="15" t="s">
        <v>5</v>
      </c>
      <c r="C263" s="14" t="s">
        <v>211</v>
      </c>
      <c r="D263" s="14" t="s">
        <v>4</v>
      </c>
      <c r="E263" s="14" t="s">
        <v>3</v>
      </c>
      <c r="F263" s="14" t="s">
        <v>6</v>
      </c>
      <c r="G263" s="13">
        <v>44938</v>
      </c>
      <c r="H263" s="13" t="s">
        <v>612</v>
      </c>
      <c r="I263" s="12">
        <v>60000</v>
      </c>
      <c r="J263" s="12">
        <v>0</v>
      </c>
      <c r="K263" s="12">
        <v>0</v>
      </c>
      <c r="L263" s="12">
        <f>I263*2.87%</f>
        <v>1722</v>
      </c>
      <c r="M263" s="12">
        <f>I263*7.1%</f>
        <v>4260</v>
      </c>
      <c r="N263" s="12">
        <f>I263*1.15%</f>
        <v>690</v>
      </c>
      <c r="O263" s="12">
        <f>I263*3.04%</f>
        <v>1824</v>
      </c>
      <c r="P263" s="12">
        <f>I263*7.09%</f>
        <v>4254</v>
      </c>
      <c r="Q263" s="12"/>
      <c r="R263" s="12">
        <f>L263+M263+N263+O263+P263</f>
        <v>12750</v>
      </c>
      <c r="S263" s="12">
        <v>0</v>
      </c>
      <c r="T263" s="12">
        <f>+L263+O263+Q263+S263+J263+K263</f>
        <v>3546</v>
      </c>
      <c r="U263" s="12">
        <f>+P263+N263+M263</f>
        <v>9204</v>
      </c>
      <c r="V263" s="12">
        <f>+I263-T263</f>
        <v>56454</v>
      </c>
    </row>
    <row r="264" spans="1:22" s="7" customFormat="1" ht="12" x14ac:dyDescent="0.2">
      <c r="A264" s="16">
        <f t="shared" si="4"/>
        <v>244</v>
      </c>
      <c r="B264" s="15" t="s">
        <v>5</v>
      </c>
      <c r="C264" s="14" t="s">
        <v>210</v>
      </c>
      <c r="D264" s="14" t="s">
        <v>4</v>
      </c>
      <c r="E264" s="14" t="s">
        <v>3</v>
      </c>
      <c r="F264" s="14" t="s">
        <v>2</v>
      </c>
      <c r="G264" s="13">
        <v>44938</v>
      </c>
      <c r="H264" s="13" t="s">
        <v>612</v>
      </c>
      <c r="I264" s="12">
        <v>12000</v>
      </c>
      <c r="J264" s="12">
        <v>0</v>
      </c>
      <c r="K264" s="12">
        <v>0</v>
      </c>
      <c r="L264" s="12">
        <f>I264*2.87%</f>
        <v>344.4</v>
      </c>
      <c r="M264" s="12">
        <f>I264*7.1%</f>
        <v>851.99999999999989</v>
      </c>
      <c r="N264" s="12">
        <f>I264*1.15%</f>
        <v>138</v>
      </c>
      <c r="O264" s="12">
        <f>I264*3.04%</f>
        <v>364.8</v>
      </c>
      <c r="P264" s="12">
        <f>I264*7.09%</f>
        <v>850.80000000000007</v>
      </c>
      <c r="Q264" s="12"/>
      <c r="R264" s="12">
        <f>L264+M264+N264+O264+P264</f>
        <v>2550</v>
      </c>
      <c r="S264" s="12">
        <v>0</v>
      </c>
      <c r="T264" s="12">
        <f>+L264+O264+Q264+S264+J264+K264</f>
        <v>709.2</v>
      </c>
      <c r="U264" s="12">
        <f>+P264+N264+M264</f>
        <v>1840.8</v>
      </c>
      <c r="V264" s="12">
        <f>+I264-T264</f>
        <v>11290.8</v>
      </c>
    </row>
    <row r="265" spans="1:22" s="7" customFormat="1" ht="12" x14ac:dyDescent="0.2">
      <c r="A265" s="16">
        <f t="shared" si="4"/>
        <v>245</v>
      </c>
      <c r="B265" s="15" t="s">
        <v>5</v>
      </c>
      <c r="C265" s="14" t="s">
        <v>208</v>
      </c>
      <c r="D265" s="14" t="s">
        <v>4</v>
      </c>
      <c r="E265" s="14" t="s">
        <v>3</v>
      </c>
      <c r="F265" s="14" t="s">
        <v>2</v>
      </c>
      <c r="G265" s="13">
        <v>44938</v>
      </c>
      <c r="H265" s="13" t="s">
        <v>612</v>
      </c>
      <c r="I265" s="12">
        <v>14400</v>
      </c>
      <c r="J265" s="12">
        <v>0</v>
      </c>
      <c r="K265" s="12">
        <v>0</v>
      </c>
      <c r="L265" s="12">
        <f>I265*2.87%</f>
        <v>413.28</v>
      </c>
      <c r="M265" s="12">
        <f>I265*7.1%</f>
        <v>1022.3999999999999</v>
      </c>
      <c r="N265" s="12">
        <f>I265*1.15%</f>
        <v>165.6</v>
      </c>
      <c r="O265" s="12">
        <f>I265*3.04%</f>
        <v>437.76</v>
      </c>
      <c r="P265" s="12">
        <f>I265*7.09%</f>
        <v>1020.96</v>
      </c>
      <c r="Q265" s="12"/>
      <c r="R265" s="12">
        <f>L265+M265+N265+O265+P265</f>
        <v>3060</v>
      </c>
      <c r="S265" s="12">
        <v>0</v>
      </c>
      <c r="T265" s="12">
        <f>+L265+O265+Q265+S265+J265+K265</f>
        <v>851.04</v>
      </c>
      <c r="U265" s="12">
        <f>+P265+N265+M265</f>
        <v>2208.96</v>
      </c>
      <c r="V265" s="12">
        <f>+I265-T265</f>
        <v>13548.96</v>
      </c>
    </row>
    <row r="266" spans="1:22" s="7" customFormat="1" ht="12" x14ac:dyDescent="0.2">
      <c r="A266" s="16">
        <f t="shared" si="4"/>
        <v>246</v>
      </c>
      <c r="B266" s="15" t="s">
        <v>5</v>
      </c>
      <c r="C266" s="14" t="s">
        <v>207</v>
      </c>
      <c r="D266" s="14" t="s">
        <v>4</v>
      </c>
      <c r="E266" s="14" t="s">
        <v>3</v>
      </c>
      <c r="F266" s="14" t="s">
        <v>6</v>
      </c>
      <c r="G266" s="13">
        <v>44938</v>
      </c>
      <c r="H266" s="13" t="s">
        <v>612</v>
      </c>
      <c r="I266" s="12">
        <v>33000</v>
      </c>
      <c r="J266" s="12">
        <v>0</v>
      </c>
      <c r="K266" s="12">
        <v>0</v>
      </c>
      <c r="L266" s="12">
        <f>I266*2.87%</f>
        <v>947.1</v>
      </c>
      <c r="M266" s="12">
        <f>I266*7.1%</f>
        <v>2343</v>
      </c>
      <c r="N266" s="12">
        <f>I266*1.15%</f>
        <v>379.5</v>
      </c>
      <c r="O266" s="12">
        <f>I266*3.04%</f>
        <v>1003.2</v>
      </c>
      <c r="P266" s="12">
        <f>I266*7.09%</f>
        <v>2339.7000000000003</v>
      </c>
      <c r="Q266" s="12"/>
      <c r="R266" s="12">
        <f>L266+M266+N266+O266+P266</f>
        <v>7012.5</v>
      </c>
      <c r="S266" s="12">
        <v>0</v>
      </c>
      <c r="T266" s="12">
        <f>+L266+O266+Q266+S266+J266+K266</f>
        <v>1950.3000000000002</v>
      </c>
      <c r="U266" s="12">
        <f>+P266+N266+M266</f>
        <v>5062.2000000000007</v>
      </c>
      <c r="V266" s="12">
        <f>+I266-T266</f>
        <v>31049.7</v>
      </c>
    </row>
    <row r="267" spans="1:22" s="7" customFormat="1" ht="12" x14ac:dyDescent="0.2">
      <c r="A267" s="16">
        <f t="shared" si="4"/>
        <v>247</v>
      </c>
      <c r="B267" s="15" t="s">
        <v>5</v>
      </c>
      <c r="C267" s="14" t="s">
        <v>206</v>
      </c>
      <c r="D267" s="14" t="s">
        <v>4</v>
      </c>
      <c r="E267" s="14" t="s">
        <v>3</v>
      </c>
      <c r="F267" s="14" t="s">
        <v>2</v>
      </c>
      <c r="G267" s="13">
        <v>44938</v>
      </c>
      <c r="H267" s="13" t="s">
        <v>612</v>
      </c>
      <c r="I267" s="12">
        <v>52800</v>
      </c>
      <c r="J267" s="12">
        <v>2249.1799999999998</v>
      </c>
      <c r="K267" s="12">
        <v>0</v>
      </c>
      <c r="L267" s="12">
        <f>I267*2.87%</f>
        <v>1515.36</v>
      </c>
      <c r="M267" s="12">
        <f>I267*7.1%</f>
        <v>3748.7999999999997</v>
      </c>
      <c r="N267" s="12">
        <f>I267*1.15%</f>
        <v>607.20000000000005</v>
      </c>
      <c r="O267" s="12">
        <f>I267*3.04%</f>
        <v>1605.12</v>
      </c>
      <c r="P267" s="12">
        <f>I267*7.09%</f>
        <v>3743.5200000000004</v>
      </c>
      <c r="Q267" s="12"/>
      <c r="R267" s="12">
        <f>L267+M267+N267+O267+P267</f>
        <v>11220</v>
      </c>
      <c r="S267" s="12">
        <v>0</v>
      </c>
      <c r="T267" s="12">
        <f>+L267+O267+Q267+S267+J267+K267</f>
        <v>5369.66</v>
      </c>
      <c r="U267" s="12">
        <f>+P267+N267+M267</f>
        <v>8099.52</v>
      </c>
      <c r="V267" s="12">
        <f>+I267-T267</f>
        <v>47430.34</v>
      </c>
    </row>
    <row r="268" spans="1:22" s="7" customFormat="1" ht="12" x14ac:dyDescent="0.2">
      <c r="A268" s="16">
        <f t="shared" si="4"/>
        <v>248</v>
      </c>
      <c r="B268" s="15" t="s">
        <v>5</v>
      </c>
      <c r="C268" s="14" t="s">
        <v>205</v>
      </c>
      <c r="D268" s="14" t="s">
        <v>4</v>
      </c>
      <c r="E268" s="14" t="s">
        <v>3</v>
      </c>
      <c r="F268" s="14" t="s">
        <v>6</v>
      </c>
      <c r="G268" s="13">
        <v>44938</v>
      </c>
      <c r="H268" s="13" t="s">
        <v>612</v>
      </c>
      <c r="I268" s="12">
        <v>52800</v>
      </c>
      <c r="J268" s="12">
        <v>2249.1799999999998</v>
      </c>
      <c r="K268" s="12">
        <v>0</v>
      </c>
      <c r="L268" s="12">
        <f>I268*2.87%</f>
        <v>1515.36</v>
      </c>
      <c r="M268" s="12">
        <f>I268*7.1%</f>
        <v>3748.7999999999997</v>
      </c>
      <c r="N268" s="12">
        <f>I268*1.15%</f>
        <v>607.20000000000005</v>
      </c>
      <c r="O268" s="12">
        <f>I268*3.04%</f>
        <v>1605.12</v>
      </c>
      <c r="P268" s="12">
        <f>I268*7.09%</f>
        <v>3743.5200000000004</v>
      </c>
      <c r="Q268" s="12"/>
      <c r="R268" s="12">
        <f>L268+M268+N268+O268+P268</f>
        <v>11220</v>
      </c>
      <c r="S268" s="12">
        <v>0</v>
      </c>
      <c r="T268" s="12">
        <f>+L268+O268+Q268+S268+J268+K268</f>
        <v>5369.66</v>
      </c>
      <c r="U268" s="12">
        <f>+P268+N268+M268</f>
        <v>8099.52</v>
      </c>
      <c r="V268" s="12">
        <f>+I268-T268</f>
        <v>47430.34</v>
      </c>
    </row>
    <row r="269" spans="1:22" s="7" customFormat="1" ht="12" x14ac:dyDescent="0.2">
      <c r="A269" s="16">
        <f t="shared" si="4"/>
        <v>249</v>
      </c>
      <c r="B269" s="15" t="s">
        <v>5</v>
      </c>
      <c r="C269" s="14" t="s">
        <v>204</v>
      </c>
      <c r="D269" s="14" t="s">
        <v>4</v>
      </c>
      <c r="E269" s="14" t="s">
        <v>3</v>
      </c>
      <c r="F269" s="14" t="s">
        <v>2</v>
      </c>
      <c r="G269" s="13">
        <v>44938</v>
      </c>
      <c r="H269" s="13" t="s">
        <v>612</v>
      </c>
      <c r="I269" s="12">
        <v>28600</v>
      </c>
      <c r="J269" s="12">
        <v>0</v>
      </c>
      <c r="K269" s="12">
        <v>0</v>
      </c>
      <c r="L269" s="12">
        <f>I269*2.87%</f>
        <v>820.82</v>
      </c>
      <c r="M269" s="12">
        <f>I269*7.1%</f>
        <v>2030.6</v>
      </c>
      <c r="N269" s="12">
        <f>I269*1.15%</f>
        <v>328.9</v>
      </c>
      <c r="O269" s="12">
        <f>I269*3.04%</f>
        <v>869.44</v>
      </c>
      <c r="P269" s="12">
        <f>I269*7.09%</f>
        <v>2027.7400000000002</v>
      </c>
      <c r="Q269" s="12"/>
      <c r="R269" s="12">
        <f>L269+M269+N269+O269+P269</f>
        <v>6077.5</v>
      </c>
      <c r="S269" s="12">
        <v>0</v>
      </c>
      <c r="T269" s="12">
        <f>+L269+O269+Q269+S269+J269+K269</f>
        <v>1690.2600000000002</v>
      </c>
      <c r="U269" s="12">
        <f>+P269+N269+M269</f>
        <v>4387.24</v>
      </c>
      <c r="V269" s="12">
        <f>+I269-T269</f>
        <v>26909.739999999998</v>
      </c>
    </row>
    <row r="270" spans="1:22" s="7" customFormat="1" ht="12" x14ac:dyDescent="0.2">
      <c r="A270" s="16">
        <f t="shared" si="4"/>
        <v>250</v>
      </c>
      <c r="B270" s="15" t="s">
        <v>5</v>
      </c>
      <c r="C270" s="14" t="s">
        <v>203</v>
      </c>
      <c r="D270" s="14" t="s">
        <v>4</v>
      </c>
      <c r="E270" s="14" t="s">
        <v>3</v>
      </c>
      <c r="F270" s="14" t="s">
        <v>2</v>
      </c>
      <c r="G270" s="13">
        <v>44938</v>
      </c>
      <c r="H270" s="13" t="s">
        <v>612</v>
      </c>
      <c r="I270" s="12">
        <v>45000</v>
      </c>
      <c r="J270" s="12">
        <v>1148.33</v>
      </c>
      <c r="K270" s="12">
        <v>0</v>
      </c>
      <c r="L270" s="12">
        <f>I270*2.87%</f>
        <v>1291.5</v>
      </c>
      <c r="M270" s="12">
        <f>I270*7.1%</f>
        <v>3194.9999999999995</v>
      </c>
      <c r="N270" s="12">
        <f>I270*1.15%</f>
        <v>517.5</v>
      </c>
      <c r="O270" s="12">
        <f>I270*3.04%</f>
        <v>1368</v>
      </c>
      <c r="P270" s="12">
        <f>I270*7.09%</f>
        <v>3190.5</v>
      </c>
      <c r="Q270" s="12"/>
      <c r="R270" s="12">
        <f>L270+M270+N270+O270+P270</f>
        <v>9562.5</v>
      </c>
      <c r="S270" s="12">
        <v>0</v>
      </c>
      <c r="T270" s="12">
        <f>+L270+O270+Q270+S270+J270+K270</f>
        <v>3807.83</v>
      </c>
      <c r="U270" s="12">
        <f>+P270+N270+M270</f>
        <v>6903</v>
      </c>
      <c r="V270" s="12">
        <f>+I270-T270</f>
        <v>41192.17</v>
      </c>
    </row>
    <row r="271" spans="1:22" s="7" customFormat="1" ht="12" x14ac:dyDescent="0.2">
      <c r="A271" s="16">
        <f t="shared" si="4"/>
        <v>251</v>
      </c>
      <c r="B271" s="15" t="s">
        <v>5</v>
      </c>
      <c r="C271" s="14" t="s">
        <v>202</v>
      </c>
      <c r="D271" s="14" t="s">
        <v>4</v>
      </c>
      <c r="E271" s="14" t="s">
        <v>3</v>
      </c>
      <c r="F271" s="14" t="s">
        <v>2</v>
      </c>
      <c r="G271" s="13">
        <v>44938</v>
      </c>
      <c r="H271" s="13" t="s">
        <v>612</v>
      </c>
      <c r="I271" s="12">
        <v>28600</v>
      </c>
      <c r="J271" s="12">
        <v>0</v>
      </c>
      <c r="K271" s="12">
        <v>0</v>
      </c>
      <c r="L271" s="12">
        <f>I271*2.87%</f>
        <v>820.82</v>
      </c>
      <c r="M271" s="12">
        <f>I271*7.1%</f>
        <v>2030.6</v>
      </c>
      <c r="N271" s="12">
        <f>I271*1.15%</f>
        <v>328.9</v>
      </c>
      <c r="O271" s="12">
        <f>I271*3.04%</f>
        <v>869.44</v>
      </c>
      <c r="P271" s="12">
        <f>I271*7.09%</f>
        <v>2027.7400000000002</v>
      </c>
      <c r="Q271" s="12"/>
      <c r="R271" s="12">
        <f>L271+M271+N271+O271+P271</f>
        <v>6077.5</v>
      </c>
      <c r="S271" s="12">
        <v>0</v>
      </c>
      <c r="T271" s="12">
        <f>+L271+O271+Q271+S271+J271+K271</f>
        <v>1690.2600000000002</v>
      </c>
      <c r="U271" s="12">
        <f>+P271+N271+M271</f>
        <v>4387.24</v>
      </c>
      <c r="V271" s="12">
        <f>+I271-T271</f>
        <v>26909.739999999998</v>
      </c>
    </row>
    <row r="272" spans="1:22" s="7" customFormat="1" ht="12" x14ac:dyDescent="0.2">
      <c r="A272" s="16">
        <f t="shared" si="4"/>
        <v>252</v>
      </c>
      <c r="B272" s="15" t="s">
        <v>5</v>
      </c>
      <c r="C272" s="14" t="s">
        <v>201</v>
      </c>
      <c r="D272" s="14" t="s">
        <v>4</v>
      </c>
      <c r="E272" s="14" t="s">
        <v>3</v>
      </c>
      <c r="F272" s="14" t="s">
        <v>2</v>
      </c>
      <c r="G272" s="13">
        <v>44938</v>
      </c>
      <c r="H272" s="13" t="s">
        <v>612</v>
      </c>
      <c r="I272" s="12">
        <v>12000</v>
      </c>
      <c r="J272" s="12">
        <v>0</v>
      </c>
      <c r="K272" s="12">
        <v>0</v>
      </c>
      <c r="L272" s="12">
        <f>I272*2.87%</f>
        <v>344.4</v>
      </c>
      <c r="M272" s="12">
        <f>I272*7.1%</f>
        <v>851.99999999999989</v>
      </c>
      <c r="N272" s="12">
        <f>I272*1.15%</f>
        <v>138</v>
      </c>
      <c r="O272" s="12">
        <f>I272*3.04%</f>
        <v>364.8</v>
      </c>
      <c r="P272" s="12">
        <f>I272*7.09%</f>
        <v>850.80000000000007</v>
      </c>
      <c r="Q272" s="12"/>
      <c r="R272" s="12">
        <f>L272+M272+N272+O272+P272</f>
        <v>2550</v>
      </c>
      <c r="S272" s="12">
        <v>0</v>
      </c>
      <c r="T272" s="12">
        <f>+L272+O272+Q272+S272+J272+K272</f>
        <v>709.2</v>
      </c>
      <c r="U272" s="12">
        <f>+P272+N272+M272</f>
        <v>1840.8</v>
      </c>
      <c r="V272" s="12">
        <f>+I272-T272</f>
        <v>11290.8</v>
      </c>
    </row>
    <row r="273" spans="1:22" s="7" customFormat="1" ht="12" x14ac:dyDescent="0.2">
      <c r="A273" s="16">
        <f t="shared" si="4"/>
        <v>253</v>
      </c>
      <c r="B273" s="15" t="s">
        <v>5</v>
      </c>
      <c r="C273" s="14" t="s">
        <v>200</v>
      </c>
      <c r="D273" s="14" t="s">
        <v>4</v>
      </c>
      <c r="E273" s="14" t="s">
        <v>3</v>
      </c>
      <c r="F273" s="14" t="s">
        <v>2</v>
      </c>
      <c r="G273" s="13">
        <v>44938</v>
      </c>
      <c r="H273" s="13" t="s">
        <v>612</v>
      </c>
      <c r="I273" s="12">
        <v>12000</v>
      </c>
      <c r="J273" s="12">
        <v>0</v>
      </c>
      <c r="K273" s="12">
        <v>0</v>
      </c>
      <c r="L273" s="12">
        <f>I273*2.87%</f>
        <v>344.4</v>
      </c>
      <c r="M273" s="12">
        <f>I273*7.1%</f>
        <v>851.99999999999989</v>
      </c>
      <c r="N273" s="12">
        <f>I273*1.15%</f>
        <v>138</v>
      </c>
      <c r="O273" s="12">
        <f>I273*3.04%</f>
        <v>364.8</v>
      </c>
      <c r="P273" s="12">
        <f>I273*7.09%</f>
        <v>850.80000000000007</v>
      </c>
      <c r="Q273" s="12"/>
      <c r="R273" s="12">
        <f>L273+M273+N273+O273+P273</f>
        <v>2550</v>
      </c>
      <c r="S273" s="12">
        <v>0</v>
      </c>
      <c r="T273" s="12">
        <f>+L273+O273+Q273+S273+J273+K273</f>
        <v>709.2</v>
      </c>
      <c r="U273" s="12">
        <f>+P273+N273+M273</f>
        <v>1840.8</v>
      </c>
      <c r="V273" s="12">
        <f>+I273-T273</f>
        <v>11290.8</v>
      </c>
    </row>
    <row r="274" spans="1:22" s="7" customFormat="1" ht="12" x14ac:dyDescent="0.2">
      <c r="A274" s="16">
        <f t="shared" si="4"/>
        <v>254</v>
      </c>
      <c r="B274" s="15" t="s">
        <v>5</v>
      </c>
      <c r="C274" s="14" t="s">
        <v>198</v>
      </c>
      <c r="D274" s="14" t="s">
        <v>4</v>
      </c>
      <c r="E274" s="14" t="s">
        <v>3</v>
      </c>
      <c r="F274" s="14" t="s">
        <v>2</v>
      </c>
      <c r="G274" s="13">
        <v>44938</v>
      </c>
      <c r="H274" s="13" t="s">
        <v>612</v>
      </c>
      <c r="I274" s="12">
        <v>90000</v>
      </c>
      <c r="J274" s="12">
        <v>9753.1200000000008</v>
      </c>
      <c r="K274" s="12">
        <v>0</v>
      </c>
      <c r="L274" s="12">
        <f>I274*2.87%</f>
        <v>2583</v>
      </c>
      <c r="M274" s="12">
        <f>I274*7.1%</f>
        <v>6389.9999999999991</v>
      </c>
      <c r="N274" s="12">
        <f>I274*1.15%</f>
        <v>1035</v>
      </c>
      <c r="O274" s="12">
        <f>I274*3.04%</f>
        <v>2736</v>
      </c>
      <c r="P274" s="12">
        <f>I274*7.09%</f>
        <v>6381</v>
      </c>
      <c r="Q274" s="12"/>
      <c r="R274" s="12">
        <f>L274+M274+N274+O274+P274</f>
        <v>19125</v>
      </c>
      <c r="S274" s="12">
        <v>0</v>
      </c>
      <c r="T274" s="12">
        <f>+L274+O274+Q274+S274+J274+K274</f>
        <v>15072.12</v>
      </c>
      <c r="U274" s="12">
        <f>+P274+N274+M274</f>
        <v>13806</v>
      </c>
      <c r="V274" s="12">
        <f>+I274-T274</f>
        <v>74927.88</v>
      </c>
    </row>
    <row r="275" spans="1:22" s="7" customFormat="1" ht="12" x14ac:dyDescent="0.2">
      <c r="A275" s="16">
        <f t="shared" si="4"/>
        <v>255</v>
      </c>
      <c r="B275" s="15" t="s">
        <v>5</v>
      </c>
      <c r="C275" s="14" t="s">
        <v>197</v>
      </c>
      <c r="D275" s="14" t="s">
        <v>4</v>
      </c>
      <c r="E275" s="14" t="s">
        <v>3</v>
      </c>
      <c r="F275" s="14" t="s">
        <v>6</v>
      </c>
      <c r="G275" s="13">
        <v>44938</v>
      </c>
      <c r="H275" s="13" t="s">
        <v>612</v>
      </c>
      <c r="I275" s="12">
        <v>22000</v>
      </c>
      <c r="J275" s="12">
        <v>0</v>
      </c>
      <c r="K275" s="12">
        <v>0</v>
      </c>
      <c r="L275" s="12">
        <f>I275*2.87%</f>
        <v>631.4</v>
      </c>
      <c r="M275" s="12">
        <f>I275*7.1%</f>
        <v>1561.9999999999998</v>
      </c>
      <c r="N275" s="12">
        <f>I275*1.15%</f>
        <v>253</v>
      </c>
      <c r="O275" s="12">
        <f>I275*3.04%</f>
        <v>668.8</v>
      </c>
      <c r="P275" s="12">
        <f>I275*7.09%</f>
        <v>1559.8000000000002</v>
      </c>
      <c r="Q275" s="12"/>
      <c r="R275" s="12">
        <f>L275+M275+N275+O275+P275</f>
        <v>4675</v>
      </c>
      <c r="S275" s="12">
        <v>0</v>
      </c>
      <c r="T275" s="12">
        <f>+L275+O275+Q275+S275+J275+K275</f>
        <v>1300.1999999999998</v>
      </c>
      <c r="U275" s="12">
        <f>+P275+N275+M275</f>
        <v>3374.8</v>
      </c>
      <c r="V275" s="12">
        <f>+I275-T275</f>
        <v>20699.8</v>
      </c>
    </row>
    <row r="276" spans="1:22" s="7" customFormat="1" ht="12" x14ac:dyDescent="0.2">
      <c r="A276" s="16">
        <f t="shared" si="4"/>
        <v>256</v>
      </c>
      <c r="B276" s="15" t="s">
        <v>5</v>
      </c>
      <c r="C276" s="14" t="s">
        <v>196</v>
      </c>
      <c r="D276" s="14" t="s">
        <v>4</v>
      </c>
      <c r="E276" s="14" t="s">
        <v>3</v>
      </c>
      <c r="F276" s="14" t="s">
        <v>6</v>
      </c>
      <c r="G276" s="13">
        <v>44938</v>
      </c>
      <c r="H276" s="13" t="s">
        <v>612</v>
      </c>
      <c r="I276" s="12">
        <v>60000</v>
      </c>
      <c r="J276" s="12">
        <v>3486.68</v>
      </c>
      <c r="K276" s="12">
        <v>0</v>
      </c>
      <c r="L276" s="12">
        <f>I276*2.87%</f>
        <v>1722</v>
      </c>
      <c r="M276" s="12">
        <f>I276*7.1%</f>
        <v>4260</v>
      </c>
      <c r="N276" s="12">
        <f>I276*1.15%</f>
        <v>690</v>
      </c>
      <c r="O276" s="12">
        <f>I276*3.04%</f>
        <v>1824</v>
      </c>
      <c r="P276" s="12">
        <f>I276*7.09%</f>
        <v>4254</v>
      </c>
      <c r="Q276" s="12"/>
      <c r="R276" s="12">
        <f>L276+M276+N276+O276+P276</f>
        <v>12750</v>
      </c>
      <c r="S276" s="12">
        <v>0</v>
      </c>
      <c r="T276" s="12">
        <f>+L276+O276+Q276+S276+J276+K276</f>
        <v>7032.68</v>
      </c>
      <c r="U276" s="12">
        <f>+P276+N276+M276</f>
        <v>9204</v>
      </c>
      <c r="V276" s="12">
        <f>+I276-T276</f>
        <v>52967.32</v>
      </c>
    </row>
    <row r="277" spans="1:22" s="7" customFormat="1" ht="12" x14ac:dyDescent="0.2">
      <c r="A277" s="16">
        <f t="shared" si="4"/>
        <v>257</v>
      </c>
      <c r="B277" s="15" t="s">
        <v>5</v>
      </c>
      <c r="C277" s="14" t="s">
        <v>194</v>
      </c>
      <c r="D277" s="14" t="s">
        <v>4</v>
      </c>
      <c r="E277" s="14" t="s">
        <v>3</v>
      </c>
      <c r="F277" s="14" t="s">
        <v>2</v>
      </c>
      <c r="G277" s="13">
        <v>44938</v>
      </c>
      <c r="H277" s="13" t="s">
        <v>612</v>
      </c>
      <c r="I277" s="12">
        <v>9000</v>
      </c>
      <c r="J277" s="12">
        <v>0</v>
      </c>
      <c r="K277" s="12">
        <v>0</v>
      </c>
      <c r="L277" s="12">
        <f>I277*2.87%</f>
        <v>258.3</v>
      </c>
      <c r="M277" s="12">
        <f>I277*7.1%</f>
        <v>638.99999999999989</v>
      </c>
      <c r="N277" s="12">
        <f>I277*1.15%</f>
        <v>103.5</v>
      </c>
      <c r="O277" s="12">
        <f>I277*3.04%</f>
        <v>273.60000000000002</v>
      </c>
      <c r="P277" s="12">
        <f>I277*7.09%</f>
        <v>638.1</v>
      </c>
      <c r="Q277" s="12"/>
      <c r="R277" s="12">
        <f>L277+M277+N277+O277+P277</f>
        <v>1912.5</v>
      </c>
      <c r="S277" s="12">
        <v>0</v>
      </c>
      <c r="T277" s="12">
        <f>+L277+O277+Q277+S277+J277+K277</f>
        <v>531.90000000000009</v>
      </c>
      <c r="U277" s="12">
        <f>+P277+N277+M277</f>
        <v>1380.6</v>
      </c>
      <c r="V277" s="12">
        <f>+I277-T277</f>
        <v>8468.1</v>
      </c>
    </row>
    <row r="278" spans="1:22" s="7" customFormat="1" ht="12" x14ac:dyDescent="0.2">
      <c r="A278" s="16">
        <f t="shared" si="4"/>
        <v>258</v>
      </c>
      <c r="B278" s="15" t="s">
        <v>5</v>
      </c>
      <c r="C278" s="14" t="s">
        <v>193</v>
      </c>
      <c r="D278" s="14" t="s">
        <v>4</v>
      </c>
      <c r="E278" s="14" t="s">
        <v>3</v>
      </c>
      <c r="F278" s="14" t="s">
        <v>2</v>
      </c>
      <c r="G278" s="13">
        <v>44938</v>
      </c>
      <c r="H278" s="13" t="s">
        <v>612</v>
      </c>
      <c r="I278" s="12">
        <v>18000</v>
      </c>
      <c r="J278" s="12">
        <v>0</v>
      </c>
      <c r="K278" s="12">
        <v>0</v>
      </c>
      <c r="L278" s="12">
        <f>I278*2.87%</f>
        <v>516.6</v>
      </c>
      <c r="M278" s="12">
        <f>I278*7.1%</f>
        <v>1277.9999999999998</v>
      </c>
      <c r="N278" s="12">
        <f>I278*1.15%</f>
        <v>207</v>
      </c>
      <c r="O278" s="12">
        <f>I278*3.04%</f>
        <v>547.20000000000005</v>
      </c>
      <c r="P278" s="12">
        <f>I278*7.09%</f>
        <v>1276.2</v>
      </c>
      <c r="Q278" s="12"/>
      <c r="R278" s="12">
        <f>L278+M278+N278+O278+P278</f>
        <v>3825</v>
      </c>
      <c r="S278" s="12">
        <v>0</v>
      </c>
      <c r="T278" s="12">
        <f>+L278+O278+Q278+S278+J278+K278</f>
        <v>1063.8000000000002</v>
      </c>
      <c r="U278" s="12">
        <f>+P278+N278+M278</f>
        <v>2761.2</v>
      </c>
      <c r="V278" s="12">
        <f>+I278-T278</f>
        <v>16936.2</v>
      </c>
    </row>
    <row r="279" spans="1:22" s="7" customFormat="1" ht="12" x14ac:dyDescent="0.2">
      <c r="A279" s="16">
        <f t="shared" si="4"/>
        <v>259</v>
      </c>
      <c r="B279" s="15" t="s">
        <v>5</v>
      </c>
      <c r="C279" s="14" t="s">
        <v>192</v>
      </c>
      <c r="D279" s="14" t="s">
        <v>4</v>
      </c>
      <c r="E279" s="14" t="s">
        <v>3</v>
      </c>
      <c r="F279" s="14" t="s">
        <v>2</v>
      </c>
      <c r="G279" s="13">
        <v>44938</v>
      </c>
      <c r="H279" s="13" t="s">
        <v>612</v>
      </c>
      <c r="I279" s="12">
        <v>15000</v>
      </c>
      <c r="J279" s="12">
        <v>0</v>
      </c>
      <c r="K279" s="12">
        <v>0</v>
      </c>
      <c r="L279" s="12">
        <f>I279*2.87%</f>
        <v>430.5</v>
      </c>
      <c r="M279" s="12">
        <f>I279*7.1%</f>
        <v>1065</v>
      </c>
      <c r="N279" s="12">
        <f>I279*1.15%</f>
        <v>172.5</v>
      </c>
      <c r="O279" s="12">
        <f>I279*3.04%</f>
        <v>456</v>
      </c>
      <c r="P279" s="12">
        <f>I279*7.09%</f>
        <v>1063.5</v>
      </c>
      <c r="Q279" s="12"/>
      <c r="R279" s="12">
        <f>L279+M279+N279+O279+P279</f>
        <v>3187.5</v>
      </c>
      <c r="S279" s="12">
        <v>0</v>
      </c>
      <c r="T279" s="12">
        <f>+L279+O279+Q279+S279+J279+K279</f>
        <v>886.5</v>
      </c>
      <c r="U279" s="12">
        <f>+P279+N279+M279</f>
        <v>2301</v>
      </c>
      <c r="V279" s="12">
        <f>+I279-T279</f>
        <v>14113.5</v>
      </c>
    </row>
    <row r="280" spans="1:22" s="7" customFormat="1" ht="12" x14ac:dyDescent="0.2">
      <c r="A280" s="16">
        <f t="shared" si="4"/>
        <v>260</v>
      </c>
      <c r="B280" s="15" t="s">
        <v>5</v>
      </c>
      <c r="C280" s="14" t="s">
        <v>191</v>
      </c>
      <c r="D280" s="14" t="s">
        <v>4</v>
      </c>
      <c r="E280" s="14" t="s">
        <v>3</v>
      </c>
      <c r="F280" s="14" t="s">
        <v>6</v>
      </c>
      <c r="G280" s="13">
        <v>44938</v>
      </c>
      <c r="H280" s="13" t="s">
        <v>612</v>
      </c>
      <c r="I280" s="12">
        <v>63000</v>
      </c>
      <c r="J280" s="12">
        <v>4051.22</v>
      </c>
      <c r="K280" s="12">
        <v>0</v>
      </c>
      <c r="L280" s="12">
        <f>I280*2.87%</f>
        <v>1808.1</v>
      </c>
      <c r="M280" s="12">
        <f>I280*7.1%</f>
        <v>4473</v>
      </c>
      <c r="N280" s="12">
        <f>I280*1.15%</f>
        <v>724.5</v>
      </c>
      <c r="O280" s="12">
        <f>I280*3.04%</f>
        <v>1915.2</v>
      </c>
      <c r="P280" s="12">
        <f>I280*7.09%</f>
        <v>4466.7000000000007</v>
      </c>
      <c r="Q280" s="12"/>
      <c r="R280" s="12">
        <f>L280+M280+N280+O280+P280</f>
        <v>13387.500000000002</v>
      </c>
      <c r="S280" s="12">
        <v>0</v>
      </c>
      <c r="T280" s="12">
        <f>+L280+O280+Q280+S280+J280+K280</f>
        <v>7774.52</v>
      </c>
      <c r="U280" s="12">
        <f>+P280+N280+M280</f>
        <v>9664.2000000000007</v>
      </c>
      <c r="V280" s="12">
        <f>+I280-T280</f>
        <v>55225.479999999996</v>
      </c>
    </row>
    <row r="281" spans="1:22" s="7" customFormat="1" ht="12" x14ac:dyDescent="0.2">
      <c r="A281" s="16">
        <f t="shared" si="4"/>
        <v>261</v>
      </c>
      <c r="B281" s="15" t="s">
        <v>5</v>
      </c>
      <c r="C281" s="14" t="s">
        <v>190</v>
      </c>
      <c r="D281" s="14" t="s">
        <v>4</v>
      </c>
      <c r="E281" s="14" t="s">
        <v>3</v>
      </c>
      <c r="F281" s="14" t="s">
        <v>6</v>
      </c>
      <c r="G281" s="13">
        <v>44938</v>
      </c>
      <c r="H281" s="13" t="s">
        <v>612</v>
      </c>
      <c r="I281" s="12">
        <v>69000</v>
      </c>
      <c r="J281" s="12">
        <v>5180.3</v>
      </c>
      <c r="K281" s="12">
        <v>0</v>
      </c>
      <c r="L281" s="12">
        <f>I281*2.87%</f>
        <v>1980.3</v>
      </c>
      <c r="M281" s="12">
        <f>I281*7.1%</f>
        <v>4899</v>
      </c>
      <c r="N281" s="12">
        <f>I281*1.15%</f>
        <v>793.5</v>
      </c>
      <c r="O281" s="12">
        <f>I281*3.04%</f>
        <v>2097.6</v>
      </c>
      <c r="P281" s="12">
        <f>I281*7.09%</f>
        <v>4892.1000000000004</v>
      </c>
      <c r="Q281" s="12"/>
      <c r="R281" s="12">
        <f>L281+M281+N281+O281+P281</f>
        <v>14662.5</v>
      </c>
      <c r="S281" s="12">
        <v>0</v>
      </c>
      <c r="T281" s="12">
        <f>+L281+O281+Q281+S281+J281+K281</f>
        <v>9258.2000000000007</v>
      </c>
      <c r="U281" s="12">
        <f>+P281+N281+M281</f>
        <v>10584.6</v>
      </c>
      <c r="V281" s="12">
        <f>+I281-T281</f>
        <v>59741.8</v>
      </c>
    </row>
    <row r="282" spans="1:22" s="7" customFormat="1" ht="12" x14ac:dyDescent="0.2">
      <c r="A282" s="16">
        <f t="shared" si="4"/>
        <v>262</v>
      </c>
      <c r="B282" s="15" t="s">
        <v>5</v>
      </c>
      <c r="C282" s="14" t="s">
        <v>189</v>
      </c>
      <c r="D282" s="14" t="s">
        <v>4</v>
      </c>
      <c r="E282" s="14" t="s">
        <v>3</v>
      </c>
      <c r="F282" s="14" t="s">
        <v>6</v>
      </c>
      <c r="G282" s="13">
        <v>44938</v>
      </c>
      <c r="H282" s="13" t="s">
        <v>612</v>
      </c>
      <c r="I282" s="12">
        <v>14400</v>
      </c>
      <c r="J282" s="12">
        <v>0</v>
      </c>
      <c r="K282" s="12">
        <v>0</v>
      </c>
      <c r="L282" s="12">
        <f>I282*2.87%</f>
        <v>413.28</v>
      </c>
      <c r="M282" s="12">
        <f>I282*7.1%</f>
        <v>1022.3999999999999</v>
      </c>
      <c r="N282" s="12">
        <f>I282*1.15%</f>
        <v>165.6</v>
      </c>
      <c r="O282" s="12">
        <f>I282*3.04%</f>
        <v>437.76</v>
      </c>
      <c r="P282" s="12">
        <f>I282*7.09%</f>
        <v>1020.96</v>
      </c>
      <c r="Q282" s="12"/>
      <c r="R282" s="12">
        <f>L282+M282+N282+O282+P282</f>
        <v>3060</v>
      </c>
      <c r="S282" s="12">
        <v>0</v>
      </c>
      <c r="T282" s="12">
        <f>+L282+O282+Q282+S282+J282+K282</f>
        <v>851.04</v>
      </c>
      <c r="U282" s="12">
        <f>+P282+N282+M282</f>
        <v>2208.96</v>
      </c>
      <c r="V282" s="12">
        <f>+I282-T282</f>
        <v>13548.96</v>
      </c>
    </row>
    <row r="283" spans="1:22" s="7" customFormat="1" ht="12" x14ac:dyDescent="0.2">
      <c r="A283" s="16">
        <f t="shared" si="4"/>
        <v>263</v>
      </c>
      <c r="B283" s="15" t="s">
        <v>5</v>
      </c>
      <c r="C283" s="14" t="s">
        <v>188</v>
      </c>
      <c r="D283" s="14" t="s">
        <v>4</v>
      </c>
      <c r="E283" s="14" t="s">
        <v>3</v>
      </c>
      <c r="F283" s="14" t="s">
        <v>6</v>
      </c>
      <c r="G283" s="13">
        <v>44938</v>
      </c>
      <c r="H283" s="13" t="s">
        <v>612</v>
      </c>
      <c r="I283" s="12">
        <v>24000</v>
      </c>
      <c r="J283" s="12">
        <v>0</v>
      </c>
      <c r="K283" s="12">
        <v>0</v>
      </c>
      <c r="L283" s="12">
        <f>I283*2.87%</f>
        <v>688.8</v>
      </c>
      <c r="M283" s="12">
        <f>I283*7.1%</f>
        <v>1703.9999999999998</v>
      </c>
      <c r="N283" s="12">
        <f>I283*1.15%</f>
        <v>276</v>
      </c>
      <c r="O283" s="12">
        <f>I283*3.04%</f>
        <v>729.6</v>
      </c>
      <c r="P283" s="12">
        <f>I283*7.09%</f>
        <v>1701.6000000000001</v>
      </c>
      <c r="Q283" s="12"/>
      <c r="R283" s="12">
        <f>L283+M283+N283+O283+P283</f>
        <v>5100</v>
      </c>
      <c r="S283" s="12">
        <v>0</v>
      </c>
      <c r="T283" s="12">
        <f>+L283+O283+Q283+S283+J283+K283</f>
        <v>1418.4</v>
      </c>
      <c r="U283" s="12">
        <f>+P283+N283+M283</f>
        <v>3681.6</v>
      </c>
      <c r="V283" s="12">
        <f>+I283-T283</f>
        <v>22581.599999999999</v>
      </c>
    </row>
    <row r="284" spans="1:22" s="7" customFormat="1" ht="12" x14ac:dyDescent="0.2">
      <c r="A284" s="16">
        <f t="shared" si="4"/>
        <v>264</v>
      </c>
      <c r="B284" s="15" t="s">
        <v>5</v>
      </c>
      <c r="C284" s="14" t="s">
        <v>187</v>
      </c>
      <c r="D284" s="14" t="s">
        <v>4</v>
      </c>
      <c r="E284" s="14" t="s">
        <v>3</v>
      </c>
      <c r="F284" s="14" t="s">
        <v>2</v>
      </c>
      <c r="G284" s="13">
        <v>44938</v>
      </c>
      <c r="H284" s="13" t="s">
        <v>612</v>
      </c>
      <c r="I284" s="12">
        <v>120000</v>
      </c>
      <c r="J284" s="12">
        <v>16809.87</v>
      </c>
      <c r="K284" s="12">
        <v>0</v>
      </c>
      <c r="L284" s="12">
        <f>I284*2.87%</f>
        <v>3444</v>
      </c>
      <c r="M284" s="12">
        <f>I284*7.1%</f>
        <v>8520</v>
      </c>
      <c r="N284" s="12">
        <f>I284*1.15%</f>
        <v>1380</v>
      </c>
      <c r="O284" s="12">
        <f>I284*3.04%</f>
        <v>3648</v>
      </c>
      <c r="P284" s="12">
        <f>I284*7.09%</f>
        <v>8508</v>
      </c>
      <c r="Q284" s="12"/>
      <c r="R284" s="12">
        <f>L284+M284+N284+O284+P284</f>
        <v>25500</v>
      </c>
      <c r="S284" s="12">
        <v>4200</v>
      </c>
      <c r="T284" s="12">
        <f>+L284+O284+Q284+S284+J284+K284</f>
        <v>28101.87</v>
      </c>
      <c r="U284" s="12">
        <f>+P284+N284+M284</f>
        <v>18408</v>
      </c>
      <c r="V284" s="12">
        <f>+I284-T284</f>
        <v>91898.13</v>
      </c>
    </row>
    <row r="285" spans="1:22" s="7" customFormat="1" ht="12" x14ac:dyDescent="0.2">
      <c r="A285" s="16">
        <f t="shared" si="4"/>
        <v>265</v>
      </c>
      <c r="B285" s="15" t="s">
        <v>5</v>
      </c>
      <c r="C285" s="14" t="s">
        <v>186</v>
      </c>
      <c r="D285" s="14" t="s">
        <v>4</v>
      </c>
      <c r="E285" s="14" t="s">
        <v>3</v>
      </c>
      <c r="F285" s="14" t="s">
        <v>2</v>
      </c>
      <c r="G285" s="13">
        <v>44938</v>
      </c>
      <c r="H285" s="13" t="s">
        <v>612</v>
      </c>
      <c r="I285" s="12">
        <v>75000</v>
      </c>
      <c r="J285" s="12">
        <v>6309.38</v>
      </c>
      <c r="K285" s="12">
        <v>0</v>
      </c>
      <c r="L285" s="12">
        <f>I285*2.87%</f>
        <v>2152.5</v>
      </c>
      <c r="M285" s="12">
        <f>I285*7.1%</f>
        <v>5324.9999999999991</v>
      </c>
      <c r="N285" s="12">
        <f>I285*1.15%</f>
        <v>862.5</v>
      </c>
      <c r="O285" s="12">
        <f>I285*3.04%</f>
        <v>2280</v>
      </c>
      <c r="P285" s="12">
        <f>I285*7.09%</f>
        <v>5317.5</v>
      </c>
      <c r="Q285" s="12"/>
      <c r="R285" s="12">
        <f>L285+M285+N285+O285+P285</f>
        <v>15937.5</v>
      </c>
      <c r="S285" s="12">
        <v>2131.1799999999998</v>
      </c>
      <c r="T285" s="12">
        <f>+L285+O285+Q285+S285+J285+K285</f>
        <v>12873.060000000001</v>
      </c>
      <c r="U285" s="12">
        <f>+P285+N285+M285</f>
        <v>11505</v>
      </c>
      <c r="V285" s="12">
        <f>+I285-T285</f>
        <v>62126.94</v>
      </c>
    </row>
    <row r="286" spans="1:22" s="7" customFormat="1" ht="12" x14ac:dyDescent="0.2">
      <c r="A286" s="16">
        <f t="shared" si="4"/>
        <v>266</v>
      </c>
      <c r="B286" s="15" t="s">
        <v>5</v>
      </c>
      <c r="C286" s="14" t="s">
        <v>184</v>
      </c>
      <c r="D286" s="14" t="s">
        <v>4</v>
      </c>
      <c r="E286" s="14" t="s">
        <v>3</v>
      </c>
      <c r="F286" s="14" t="s">
        <v>6</v>
      </c>
      <c r="G286" s="13">
        <v>45231</v>
      </c>
      <c r="H286" s="13">
        <v>45412</v>
      </c>
      <c r="I286" s="12">
        <v>28600</v>
      </c>
      <c r="J286" s="12">
        <v>0</v>
      </c>
      <c r="K286" s="12">
        <v>0</v>
      </c>
      <c r="L286" s="12">
        <f>I286*2.87%</f>
        <v>820.82</v>
      </c>
      <c r="M286" s="12">
        <f>I286*7.1%</f>
        <v>2030.6</v>
      </c>
      <c r="N286" s="12">
        <f>I286*1.15%</f>
        <v>328.9</v>
      </c>
      <c r="O286" s="12">
        <f>I286*3.04%</f>
        <v>869.44</v>
      </c>
      <c r="P286" s="12">
        <f>I286*7.09%</f>
        <v>2027.7400000000002</v>
      </c>
      <c r="Q286" s="12"/>
      <c r="R286" s="12">
        <f>L286+M286+N286+O286+P286</f>
        <v>6077.5</v>
      </c>
      <c r="S286" s="12">
        <v>0</v>
      </c>
      <c r="T286" s="12">
        <f>+L286+O286+Q286+S286+J286+K286</f>
        <v>1690.2600000000002</v>
      </c>
      <c r="U286" s="12">
        <f>+P286+N286+M286</f>
        <v>4387.24</v>
      </c>
      <c r="V286" s="12">
        <f>+I286-T286</f>
        <v>26909.739999999998</v>
      </c>
    </row>
    <row r="287" spans="1:22" s="7" customFormat="1" ht="12" x14ac:dyDescent="0.2">
      <c r="A287" s="16">
        <f t="shared" si="4"/>
        <v>267</v>
      </c>
      <c r="B287" s="15" t="s">
        <v>5</v>
      </c>
      <c r="C287" s="14" t="s">
        <v>183</v>
      </c>
      <c r="D287" s="14" t="s">
        <v>4</v>
      </c>
      <c r="E287" s="14" t="s">
        <v>3</v>
      </c>
      <c r="F287" s="14" t="s">
        <v>6</v>
      </c>
      <c r="G287" s="13">
        <v>45231</v>
      </c>
      <c r="H287" s="13">
        <v>45412</v>
      </c>
      <c r="I287" s="12">
        <v>52800</v>
      </c>
      <c r="J287" s="12">
        <v>1991.86</v>
      </c>
      <c r="K287" s="12">
        <v>0</v>
      </c>
      <c r="L287" s="12">
        <f>I287*2.87%</f>
        <v>1515.36</v>
      </c>
      <c r="M287" s="12">
        <f>I287*7.1%</f>
        <v>3748.7999999999997</v>
      </c>
      <c r="N287" s="12">
        <f>I287*1.15%</f>
        <v>607.20000000000005</v>
      </c>
      <c r="O287" s="12">
        <f>I287*3.04%</f>
        <v>1605.12</v>
      </c>
      <c r="P287" s="12">
        <f>I287*7.09%</f>
        <v>3743.5200000000004</v>
      </c>
      <c r="Q287" s="12">
        <v>1715.46</v>
      </c>
      <c r="R287" s="12">
        <f>L287+M287+N287+O287+P287</f>
        <v>11220</v>
      </c>
      <c r="S287" s="12">
        <v>0</v>
      </c>
      <c r="T287" s="12">
        <f>+L287+O287+Q287+S287+J287+K287</f>
        <v>6827.7999999999993</v>
      </c>
      <c r="U287" s="12">
        <f>+P287+N287+M287</f>
        <v>8099.52</v>
      </c>
      <c r="V287" s="12">
        <f>+I287-T287</f>
        <v>45972.2</v>
      </c>
    </row>
    <row r="288" spans="1:22" s="7" customFormat="1" ht="12" x14ac:dyDescent="0.2">
      <c r="A288" s="16">
        <f t="shared" si="4"/>
        <v>268</v>
      </c>
      <c r="B288" s="15" t="s">
        <v>5</v>
      </c>
      <c r="C288" s="14" t="s">
        <v>182</v>
      </c>
      <c r="D288" s="14" t="s">
        <v>4</v>
      </c>
      <c r="E288" s="14" t="s">
        <v>3</v>
      </c>
      <c r="F288" s="14" t="s">
        <v>2</v>
      </c>
      <c r="G288" s="13">
        <v>45231</v>
      </c>
      <c r="H288" s="13">
        <v>45412</v>
      </c>
      <c r="I288" s="12">
        <v>28800</v>
      </c>
      <c r="J288" s="12">
        <v>0</v>
      </c>
      <c r="K288" s="12">
        <v>0</v>
      </c>
      <c r="L288" s="12">
        <f>I288*2.87%</f>
        <v>826.56</v>
      </c>
      <c r="M288" s="12">
        <f>I288*7.1%</f>
        <v>2044.7999999999997</v>
      </c>
      <c r="N288" s="12">
        <f>I288*1.15%</f>
        <v>331.2</v>
      </c>
      <c r="O288" s="12">
        <f>I288*3.04%</f>
        <v>875.52</v>
      </c>
      <c r="P288" s="12">
        <f>I288*7.09%</f>
        <v>2041.92</v>
      </c>
      <c r="Q288" s="12"/>
      <c r="R288" s="12">
        <f>L288+M288+N288+O288+P288</f>
        <v>6120</v>
      </c>
      <c r="S288" s="12">
        <v>0</v>
      </c>
      <c r="T288" s="12">
        <f>+L288+O288+Q288+S288+J288+K288</f>
        <v>1702.08</v>
      </c>
      <c r="U288" s="12">
        <f>+P288+N288+M288</f>
        <v>4417.92</v>
      </c>
      <c r="V288" s="12">
        <f>+I288-T288</f>
        <v>27097.919999999998</v>
      </c>
    </row>
    <row r="289" spans="1:22" s="7" customFormat="1" ht="12" x14ac:dyDescent="0.2">
      <c r="A289" s="16">
        <f t="shared" ref="A289:A309" si="5">1+A288</f>
        <v>269</v>
      </c>
      <c r="B289" s="15" t="s">
        <v>5</v>
      </c>
      <c r="C289" s="14" t="s">
        <v>181</v>
      </c>
      <c r="D289" s="14" t="s">
        <v>4</v>
      </c>
      <c r="E289" s="14" t="s">
        <v>3</v>
      </c>
      <c r="F289" s="14" t="s">
        <v>6</v>
      </c>
      <c r="G289" s="13">
        <v>45231</v>
      </c>
      <c r="H289" s="13">
        <v>45412</v>
      </c>
      <c r="I289" s="12">
        <v>14400</v>
      </c>
      <c r="J289" s="12">
        <v>0</v>
      </c>
      <c r="K289" s="12">
        <v>0</v>
      </c>
      <c r="L289" s="12">
        <f>I289*2.87%</f>
        <v>413.28</v>
      </c>
      <c r="M289" s="12">
        <f>I289*7.1%</f>
        <v>1022.3999999999999</v>
      </c>
      <c r="N289" s="12">
        <f>I289*1.15%</f>
        <v>165.6</v>
      </c>
      <c r="O289" s="12">
        <f>I289*3.04%</f>
        <v>437.76</v>
      </c>
      <c r="P289" s="12">
        <f>I289*7.09%</f>
        <v>1020.96</v>
      </c>
      <c r="Q289" s="12"/>
      <c r="R289" s="12">
        <f>L289+M289+N289+O289+P289</f>
        <v>3060</v>
      </c>
      <c r="S289" s="12">
        <v>0</v>
      </c>
      <c r="T289" s="12">
        <f>+L289+O289+Q289+S289+J289+K289</f>
        <v>851.04</v>
      </c>
      <c r="U289" s="12">
        <f>+P289+N289+M289</f>
        <v>2208.96</v>
      </c>
      <c r="V289" s="12">
        <f>+I289-T289</f>
        <v>13548.96</v>
      </c>
    </row>
    <row r="290" spans="1:22" s="7" customFormat="1" ht="12" x14ac:dyDescent="0.2">
      <c r="A290" s="16">
        <f t="shared" si="5"/>
        <v>270</v>
      </c>
      <c r="B290" s="15" t="s">
        <v>5</v>
      </c>
      <c r="C290" s="14" t="s">
        <v>180</v>
      </c>
      <c r="D290" s="14" t="s">
        <v>4</v>
      </c>
      <c r="E290" s="14" t="s">
        <v>3</v>
      </c>
      <c r="F290" s="14" t="s">
        <v>2</v>
      </c>
      <c r="G290" s="13">
        <v>45231</v>
      </c>
      <c r="H290" s="13">
        <v>45412</v>
      </c>
      <c r="I290" s="12">
        <v>24000</v>
      </c>
      <c r="J290" s="12">
        <v>0</v>
      </c>
      <c r="K290" s="12">
        <v>0</v>
      </c>
      <c r="L290" s="12">
        <f>I290*2.87%</f>
        <v>688.8</v>
      </c>
      <c r="M290" s="12">
        <f>I290*7.1%</f>
        <v>1703.9999999999998</v>
      </c>
      <c r="N290" s="12">
        <f>I290*1.15%</f>
        <v>276</v>
      </c>
      <c r="O290" s="12">
        <f>I290*3.04%</f>
        <v>729.6</v>
      </c>
      <c r="P290" s="12">
        <f>I290*7.09%</f>
        <v>1701.6000000000001</v>
      </c>
      <c r="Q290" s="12"/>
      <c r="R290" s="12">
        <f>L290+M290+N290+O290+P290</f>
        <v>5100</v>
      </c>
      <c r="S290" s="12">
        <v>0</v>
      </c>
      <c r="T290" s="12">
        <f>+L290+O290+Q290+S290+J290+K290</f>
        <v>1418.4</v>
      </c>
      <c r="U290" s="12">
        <f>+P290+N290+M290</f>
        <v>3681.6</v>
      </c>
      <c r="V290" s="12">
        <f>+I290-T290</f>
        <v>22581.599999999999</v>
      </c>
    </row>
    <row r="291" spans="1:22" s="7" customFormat="1" ht="12" x14ac:dyDescent="0.2">
      <c r="A291" s="16">
        <f t="shared" si="5"/>
        <v>271</v>
      </c>
      <c r="B291" s="15" t="s">
        <v>5</v>
      </c>
      <c r="C291" s="14" t="s">
        <v>178</v>
      </c>
      <c r="D291" s="14" t="s">
        <v>4</v>
      </c>
      <c r="E291" s="14" t="s">
        <v>3</v>
      </c>
      <c r="F291" s="14" t="s">
        <v>2</v>
      </c>
      <c r="G291" s="13">
        <v>45231</v>
      </c>
      <c r="H291" s="13">
        <v>45412</v>
      </c>
      <c r="I291" s="12">
        <v>19800</v>
      </c>
      <c r="J291" s="12">
        <v>0</v>
      </c>
      <c r="K291" s="12">
        <v>0</v>
      </c>
      <c r="L291" s="12">
        <f>I291*2.87%</f>
        <v>568.26</v>
      </c>
      <c r="M291" s="12">
        <f>I291*7.1%</f>
        <v>1405.8</v>
      </c>
      <c r="N291" s="12">
        <f>I291*1.15%</f>
        <v>227.7</v>
      </c>
      <c r="O291" s="12">
        <f>I291*3.04%</f>
        <v>601.91999999999996</v>
      </c>
      <c r="P291" s="12">
        <f>I291*7.09%</f>
        <v>1403.8200000000002</v>
      </c>
      <c r="Q291" s="12"/>
      <c r="R291" s="12">
        <f>L291+M291+N291+O291+P291</f>
        <v>4207.5</v>
      </c>
      <c r="S291" s="12">
        <v>5645.47</v>
      </c>
      <c r="T291" s="12">
        <f>+L291+O291+Q291+S291+J291+K291</f>
        <v>6815.65</v>
      </c>
      <c r="U291" s="12">
        <f>+P291+N291+M291</f>
        <v>3037.32</v>
      </c>
      <c r="V291" s="12">
        <f>+I291-T291</f>
        <v>12984.35</v>
      </c>
    </row>
    <row r="292" spans="1:22" s="7" customFormat="1" ht="12" x14ac:dyDescent="0.2">
      <c r="A292" s="16">
        <f t="shared" si="5"/>
        <v>272</v>
      </c>
      <c r="B292" s="15" t="s">
        <v>5</v>
      </c>
      <c r="C292" s="14" t="s">
        <v>177</v>
      </c>
      <c r="D292" s="14" t="s">
        <v>4</v>
      </c>
      <c r="E292" s="14" t="s">
        <v>3</v>
      </c>
      <c r="F292" s="14" t="s">
        <v>6</v>
      </c>
      <c r="G292" s="13">
        <v>45231</v>
      </c>
      <c r="H292" s="13">
        <v>45412</v>
      </c>
      <c r="I292" s="12">
        <v>14400</v>
      </c>
      <c r="J292" s="12">
        <v>0</v>
      </c>
      <c r="K292" s="12">
        <v>0</v>
      </c>
      <c r="L292" s="12">
        <f>I292*2.87%</f>
        <v>413.28</v>
      </c>
      <c r="M292" s="12">
        <f>I292*7.1%</f>
        <v>1022.3999999999999</v>
      </c>
      <c r="N292" s="12">
        <f>I292*1.15%</f>
        <v>165.6</v>
      </c>
      <c r="O292" s="12">
        <f>I292*3.04%</f>
        <v>437.76</v>
      </c>
      <c r="P292" s="12">
        <f>I292*7.09%</f>
        <v>1020.96</v>
      </c>
      <c r="Q292" s="12"/>
      <c r="R292" s="12">
        <f>L292+M292+N292+O292+P292</f>
        <v>3060</v>
      </c>
      <c r="S292" s="12">
        <v>0</v>
      </c>
      <c r="T292" s="12">
        <f>+L292+O292+Q292+S292+J292+K292</f>
        <v>851.04</v>
      </c>
      <c r="U292" s="12">
        <f>+P292+N292+M292</f>
        <v>2208.96</v>
      </c>
      <c r="V292" s="12">
        <f>+I292-T292</f>
        <v>13548.96</v>
      </c>
    </row>
    <row r="293" spans="1:22" s="7" customFormat="1" ht="12" x14ac:dyDescent="0.2">
      <c r="A293" s="16">
        <f t="shared" si="5"/>
        <v>273</v>
      </c>
      <c r="B293" s="15" t="s">
        <v>5</v>
      </c>
      <c r="C293" s="14" t="s">
        <v>176</v>
      </c>
      <c r="D293" s="14" t="s">
        <v>4</v>
      </c>
      <c r="E293" s="14" t="s">
        <v>3</v>
      </c>
      <c r="F293" s="14" t="s">
        <v>6</v>
      </c>
      <c r="G293" s="13">
        <v>45231</v>
      </c>
      <c r="H293" s="13">
        <v>45412</v>
      </c>
      <c r="I293" s="12">
        <v>12000</v>
      </c>
      <c r="J293" s="12">
        <v>0</v>
      </c>
      <c r="K293" s="12">
        <v>0</v>
      </c>
      <c r="L293" s="12">
        <f>I293*2.87%</f>
        <v>344.4</v>
      </c>
      <c r="M293" s="12">
        <f>I293*7.1%</f>
        <v>851.99999999999989</v>
      </c>
      <c r="N293" s="12">
        <f>I293*1.15%</f>
        <v>138</v>
      </c>
      <c r="O293" s="12">
        <f>I293*3.04%</f>
        <v>364.8</v>
      </c>
      <c r="P293" s="12">
        <f>I293*7.09%</f>
        <v>850.80000000000007</v>
      </c>
      <c r="Q293" s="12"/>
      <c r="R293" s="12">
        <f>L293+M293+N293+O293+P293</f>
        <v>2550</v>
      </c>
      <c r="S293" s="12">
        <v>0</v>
      </c>
      <c r="T293" s="12">
        <f>+L293+O293+Q293+S293+J293+K293</f>
        <v>709.2</v>
      </c>
      <c r="U293" s="12">
        <f>+P293+N293+M293</f>
        <v>1840.8</v>
      </c>
      <c r="V293" s="12">
        <f>+I293-T293</f>
        <v>11290.8</v>
      </c>
    </row>
    <row r="294" spans="1:22" s="7" customFormat="1" ht="12" x14ac:dyDescent="0.2">
      <c r="A294" s="16">
        <f t="shared" si="5"/>
        <v>274</v>
      </c>
      <c r="B294" s="15" t="s">
        <v>5</v>
      </c>
      <c r="C294" s="14" t="s">
        <v>242</v>
      </c>
      <c r="D294" s="14" t="s">
        <v>518</v>
      </c>
      <c r="E294" s="14" t="s">
        <v>3</v>
      </c>
      <c r="F294" s="14" t="s">
        <v>6</v>
      </c>
      <c r="G294" s="13">
        <v>44938</v>
      </c>
      <c r="H294" s="13" t="s">
        <v>612</v>
      </c>
      <c r="I294" s="12">
        <v>14400</v>
      </c>
      <c r="J294" s="12">
        <v>0</v>
      </c>
      <c r="K294" s="12">
        <v>0</v>
      </c>
      <c r="L294" s="12">
        <f>I294*2.87%</f>
        <v>413.28</v>
      </c>
      <c r="M294" s="12">
        <f>I294*7.1%</f>
        <v>1022.3999999999999</v>
      </c>
      <c r="N294" s="12">
        <f>I294*1.15%</f>
        <v>165.6</v>
      </c>
      <c r="O294" s="12">
        <f>I294*3.04%</f>
        <v>437.76</v>
      </c>
      <c r="P294" s="12">
        <f>I294*7.09%</f>
        <v>1020.96</v>
      </c>
      <c r="Q294" s="12"/>
      <c r="R294" s="12">
        <f>L294+M294+N294+O294+P294</f>
        <v>3060</v>
      </c>
      <c r="S294" s="12">
        <v>0</v>
      </c>
      <c r="T294" s="12">
        <f>+L294+O294+Q294+S294+J294+K294</f>
        <v>851.04</v>
      </c>
      <c r="U294" s="12">
        <f>+P294+N294+M294</f>
        <v>2208.96</v>
      </c>
      <c r="V294" s="12">
        <f>+I294-T294</f>
        <v>13548.96</v>
      </c>
    </row>
    <row r="295" spans="1:22" s="7" customFormat="1" ht="12" x14ac:dyDescent="0.2">
      <c r="A295" s="16">
        <f t="shared" si="5"/>
        <v>275</v>
      </c>
      <c r="B295" s="15" t="s">
        <v>5</v>
      </c>
      <c r="C295" s="14" t="s">
        <v>235</v>
      </c>
      <c r="D295" s="14" t="s">
        <v>503</v>
      </c>
      <c r="E295" s="14" t="s">
        <v>3</v>
      </c>
      <c r="F295" s="14" t="s">
        <v>6</v>
      </c>
      <c r="G295" s="13">
        <v>44938</v>
      </c>
      <c r="H295" s="13" t="s">
        <v>612</v>
      </c>
      <c r="I295" s="12">
        <v>14400</v>
      </c>
      <c r="J295" s="12">
        <v>0</v>
      </c>
      <c r="K295" s="12">
        <v>0</v>
      </c>
      <c r="L295" s="12">
        <f>I295*2.87%</f>
        <v>413.28</v>
      </c>
      <c r="M295" s="12">
        <f>I295*7.1%</f>
        <v>1022.3999999999999</v>
      </c>
      <c r="N295" s="12">
        <f>I295*1.15%</f>
        <v>165.6</v>
      </c>
      <c r="O295" s="12">
        <f>I295*3.04%</f>
        <v>437.76</v>
      </c>
      <c r="P295" s="12">
        <f>I295*7.09%</f>
        <v>1020.96</v>
      </c>
      <c r="Q295" s="12"/>
      <c r="R295" s="12">
        <f>L295+M295+N295+O295+P295</f>
        <v>3060</v>
      </c>
      <c r="S295" s="12">
        <v>0</v>
      </c>
      <c r="T295" s="12">
        <f>+L295+O295+Q295+S295+J295+K295</f>
        <v>851.04</v>
      </c>
      <c r="U295" s="12">
        <f>+P295+N295+M295</f>
        <v>2208.96</v>
      </c>
      <c r="V295" s="12">
        <f>+I295-T295</f>
        <v>13548.96</v>
      </c>
    </row>
    <row r="296" spans="1:22" s="7" customFormat="1" ht="12" x14ac:dyDescent="0.2">
      <c r="A296" s="16">
        <f t="shared" si="5"/>
        <v>276</v>
      </c>
      <c r="B296" s="15" t="s">
        <v>5</v>
      </c>
      <c r="C296" s="14" t="s">
        <v>209</v>
      </c>
      <c r="D296" s="14" t="s">
        <v>528</v>
      </c>
      <c r="E296" s="14" t="s">
        <v>3</v>
      </c>
      <c r="F296" s="14" t="s">
        <v>6</v>
      </c>
      <c r="G296" s="13">
        <v>44938</v>
      </c>
      <c r="H296" s="13" t="s">
        <v>612</v>
      </c>
      <c r="I296" s="12">
        <v>14400</v>
      </c>
      <c r="J296" s="12">
        <v>0</v>
      </c>
      <c r="K296" s="12"/>
      <c r="L296" s="12">
        <f>I296*2.87%</f>
        <v>413.28</v>
      </c>
      <c r="M296" s="12">
        <f>I296*7.1%</f>
        <v>1022.3999999999999</v>
      </c>
      <c r="N296" s="12">
        <f>I296*1.15%</f>
        <v>165.6</v>
      </c>
      <c r="O296" s="12">
        <f>I296*3.04%</f>
        <v>437.76</v>
      </c>
      <c r="P296" s="12">
        <f>I296*7.09%</f>
        <v>1020.96</v>
      </c>
      <c r="Q296" s="12"/>
      <c r="R296" s="12">
        <f>L296+M296+N296+O296+P296</f>
        <v>3060</v>
      </c>
      <c r="S296" s="12">
        <v>0</v>
      </c>
      <c r="T296" s="12">
        <f>+L296+O296+Q296+S296+J296+K296</f>
        <v>851.04</v>
      </c>
      <c r="U296" s="12">
        <f>+P296+N296+M296</f>
        <v>2208.96</v>
      </c>
      <c r="V296" s="12">
        <f>+I296-T296</f>
        <v>13548.96</v>
      </c>
    </row>
    <row r="297" spans="1:22" s="7" customFormat="1" ht="12" x14ac:dyDescent="0.2">
      <c r="A297" s="16">
        <f t="shared" si="5"/>
        <v>277</v>
      </c>
      <c r="B297" s="15" t="s">
        <v>602</v>
      </c>
      <c r="C297" s="14" t="s">
        <v>179</v>
      </c>
      <c r="D297" s="14" t="s">
        <v>4</v>
      </c>
      <c r="E297" s="14" t="s">
        <v>3</v>
      </c>
      <c r="F297" s="14" t="s">
        <v>2</v>
      </c>
      <c r="G297" s="13">
        <v>45170</v>
      </c>
      <c r="H297" s="13">
        <v>45350</v>
      </c>
      <c r="I297" s="12">
        <v>66000</v>
      </c>
      <c r="J297" s="12">
        <v>4615.76</v>
      </c>
      <c r="K297" s="12">
        <v>0</v>
      </c>
      <c r="L297" s="12">
        <f>I297*2.87%</f>
        <v>1894.2</v>
      </c>
      <c r="M297" s="12">
        <f>I297*7.1%</f>
        <v>4686</v>
      </c>
      <c r="N297" s="12">
        <f>I297*1.15%</f>
        <v>759</v>
      </c>
      <c r="O297" s="12">
        <f>I297*3.04%</f>
        <v>2006.4</v>
      </c>
      <c r="P297" s="12">
        <f>I297*7.09%</f>
        <v>4679.4000000000005</v>
      </c>
      <c r="Q297" s="12"/>
      <c r="R297" s="12">
        <f>L297+M297+N297+O297+P297</f>
        <v>14025</v>
      </c>
      <c r="S297" s="12">
        <v>0</v>
      </c>
      <c r="T297" s="12">
        <f>+L297+O297+Q297+S297+J297+K297</f>
        <v>8516.36</v>
      </c>
      <c r="U297" s="12">
        <f>+P297+N297+M297</f>
        <v>10124.400000000001</v>
      </c>
      <c r="V297" s="12">
        <f>+I297-T297</f>
        <v>57483.64</v>
      </c>
    </row>
    <row r="298" spans="1:22" s="7" customFormat="1" ht="12" x14ac:dyDescent="0.2">
      <c r="A298" s="16">
        <f t="shared" si="5"/>
        <v>278</v>
      </c>
      <c r="B298" s="15" t="s">
        <v>5</v>
      </c>
      <c r="C298" s="14" t="s">
        <v>216</v>
      </c>
      <c r="D298" s="14" t="s">
        <v>414</v>
      </c>
      <c r="E298" s="14" t="s">
        <v>3</v>
      </c>
      <c r="F298" s="14" t="s">
        <v>6</v>
      </c>
      <c r="G298" s="13">
        <v>44938</v>
      </c>
      <c r="H298" s="13" t="s">
        <v>612</v>
      </c>
      <c r="I298" s="12">
        <v>12000</v>
      </c>
      <c r="J298" s="12">
        <v>0</v>
      </c>
      <c r="K298" s="12">
        <v>0</v>
      </c>
      <c r="L298" s="12">
        <f>I298*2.87%</f>
        <v>344.4</v>
      </c>
      <c r="M298" s="12">
        <f>I298*7.1%</f>
        <v>851.99999999999989</v>
      </c>
      <c r="N298" s="12">
        <f>I298*1.15%</f>
        <v>138</v>
      </c>
      <c r="O298" s="12">
        <f>I298*3.04%</f>
        <v>364.8</v>
      </c>
      <c r="P298" s="12">
        <f>I298*7.09%</f>
        <v>850.80000000000007</v>
      </c>
      <c r="Q298" s="12"/>
      <c r="R298" s="12">
        <f>L298+M298+N298+O298+P298</f>
        <v>2550</v>
      </c>
      <c r="S298" s="12">
        <v>0</v>
      </c>
      <c r="T298" s="12">
        <f>+L298+O298+Q298+S298+J298+K298</f>
        <v>709.2</v>
      </c>
      <c r="U298" s="12">
        <f>+P298+N298+M298</f>
        <v>1840.8</v>
      </c>
      <c r="V298" s="12">
        <f>+I298-T298</f>
        <v>11290.8</v>
      </c>
    </row>
    <row r="299" spans="1:22" s="7" customFormat="1" ht="12" x14ac:dyDescent="0.2">
      <c r="A299" s="16">
        <f t="shared" si="5"/>
        <v>279</v>
      </c>
      <c r="B299" s="15" t="s">
        <v>5</v>
      </c>
      <c r="C299" s="14" t="s">
        <v>199</v>
      </c>
      <c r="D299" s="14" t="s">
        <v>4</v>
      </c>
      <c r="E299" s="14" t="s">
        <v>3</v>
      </c>
      <c r="F299" s="14" t="s">
        <v>2</v>
      </c>
      <c r="G299" s="13">
        <v>44938</v>
      </c>
      <c r="H299" s="13" t="s">
        <v>612</v>
      </c>
      <c r="I299" s="12">
        <v>120000</v>
      </c>
      <c r="J299" s="12">
        <v>16809.87</v>
      </c>
      <c r="K299" s="12">
        <v>0</v>
      </c>
      <c r="L299" s="12">
        <f>I299*2.87%</f>
        <v>3444</v>
      </c>
      <c r="M299" s="12">
        <f>I299*7.1%</f>
        <v>8520</v>
      </c>
      <c r="N299" s="12">
        <f>I299*1.15%</f>
        <v>1380</v>
      </c>
      <c r="O299" s="12">
        <f>I299*3.04%</f>
        <v>3648</v>
      </c>
      <c r="P299" s="12">
        <f>I299*7.09%</f>
        <v>8508</v>
      </c>
      <c r="Q299" s="12"/>
      <c r="R299" s="12">
        <f>L299+M299+N299+O299+P299</f>
        <v>25500</v>
      </c>
      <c r="S299" s="12">
        <v>0</v>
      </c>
      <c r="T299" s="12">
        <f>+L299+O299+Q299+S299+J299+K299</f>
        <v>23901.87</v>
      </c>
      <c r="U299" s="12">
        <f>+P299+N299+M299</f>
        <v>18408</v>
      </c>
      <c r="V299" s="12">
        <f>+I299-T299</f>
        <v>96098.13</v>
      </c>
    </row>
    <row r="300" spans="1:22" s="7" customFormat="1" ht="12" x14ac:dyDescent="0.2">
      <c r="A300" s="16">
        <f t="shared" si="5"/>
        <v>280</v>
      </c>
      <c r="B300" s="15" t="s">
        <v>5</v>
      </c>
      <c r="C300" s="14" t="s">
        <v>213</v>
      </c>
      <c r="D300" s="14" t="s">
        <v>4</v>
      </c>
      <c r="E300" s="14" t="s">
        <v>3</v>
      </c>
      <c r="F300" s="14" t="s">
        <v>2</v>
      </c>
      <c r="G300" s="13">
        <v>44938</v>
      </c>
      <c r="H300" s="13" t="s">
        <v>612</v>
      </c>
      <c r="I300" s="12">
        <v>60000</v>
      </c>
      <c r="J300" s="12">
        <v>3486.68</v>
      </c>
      <c r="K300" s="12">
        <v>0</v>
      </c>
      <c r="L300" s="12">
        <f>I300*2.87%</f>
        <v>1722</v>
      </c>
      <c r="M300" s="12">
        <f>I300*7.1%</f>
        <v>4260</v>
      </c>
      <c r="N300" s="12">
        <f>I300*1.15%</f>
        <v>690</v>
      </c>
      <c r="O300" s="12">
        <f>I300*3.04%</f>
        <v>1824</v>
      </c>
      <c r="P300" s="12">
        <f>I300*7.09%</f>
        <v>4254</v>
      </c>
      <c r="Q300" s="12"/>
      <c r="R300" s="12">
        <f>L300+M300+N300+O300+P300</f>
        <v>12750</v>
      </c>
      <c r="S300" s="12">
        <v>0</v>
      </c>
      <c r="T300" s="12">
        <f>+L300+O300+Q300+S300+J300+K300</f>
        <v>7032.68</v>
      </c>
      <c r="U300" s="12">
        <f>+P300+N300+M300</f>
        <v>9204</v>
      </c>
      <c r="V300" s="12">
        <f>+I300-T300</f>
        <v>52967.32</v>
      </c>
    </row>
    <row r="301" spans="1:22" s="7" customFormat="1" ht="12" x14ac:dyDescent="0.2">
      <c r="A301" s="16">
        <f t="shared" si="5"/>
        <v>281</v>
      </c>
      <c r="B301" s="15" t="s">
        <v>5</v>
      </c>
      <c r="C301" s="14" t="s">
        <v>195</v>
      </c>
      <c r="D301" s="14" t="s">
        <v>4</v>
      </c>
      <c r="E301" s="14" t="s">
        <v>3</v>
      </c>
      <c r="F301" s="14" t="s">
        <v>2</v>
      </c>
      <c r="G301" s="13">
        <v>45231</v>
      </c>
      <c r="H301" s="13">
        <v>45412</v>
      </c>
      <c r="I301" s="12">
        <v>28600</v>
      </c>
      <c r="J301" s="12">
        <v>0</v>
      </c>
      <c r="K301" s="12">
        <v>0</v>
      </c>
      <c r="L301" s="12">
        <f>I301*2.87%</f>
        <v>820.82</v>
      </c>
      <c r="M301" s="12">
        <f>I301*7.1%</f>
        <v>2030.6</v>
      </c>
      <c r="N301" s="12">
        <f>I301*1.15%</f>
        <v>328.9</v>
      </c>
      <c r="O301" s="12">
        <f>I301*3.04%</f>
        <v>869.44</v>
      </c>
      <c r="P301" s="12">
        <f>I301*7.09%</f>
        <v>2027.7400000000002</v>
      </c>
      <c r="Q301" s="12"/>
      <c r="R301" s="12">
        <f>L301+M301+N301+O301+P301</f>
        <v>6077.5</v>
      </c>
      <c r="S301" s="12">
        <v>0</v>
      </c>
      <c r="T301" s="12">
        <f>+L301+O301+Q301+S301+J301+K301</f>
        <v>1690.2600000000002</v>
      </c>
      <c r="U301" s="12">
        <f>+P301+N301+M301</f>
        <v>4387.24</v>
      </c>
      <c r="V301" s="12">
        <f>+I301-T301</f>
        <v>26909.739999999998</v>
      </c>
    </row>
    <row r="302" spans="1:22" s="6" customFormat="1" ht="12" customHeight="1" x14ac:dyDescent="0.2">
      <c r="A302" s="16">
        <f t="shared" si="5"/>
        <v>282</v>
      </c>
      <c r="B302" s="15" t="s">
        <v>5</v>
      </c>
      <c r="C302" s="14" t="s">
        <v>241</v>
      </c>
      <c r="D302" s="14" t="s">
        <v>4</v>
      </c>
      <c r="E302" s="14" t="s">
        <v>3</v>
      </c>
      <c r="F302" s="14" t="s">
        <v>6</v>
      </c>
      <c r="G302" s="13">
        <v>45200</v>
      </c>
      <c r="H302" s="13">
        <v>45351</v>
      </c>
      <c r="I302" s="12">
        <v>120000</v>
      </c>
      <c r="J302" s="12">
        <v>0</v>
      </c>
      <c r="K302" s="12">
        <v>0</v>
      </c>
      <c r="L302" s="12">
        <f>I302*2.87%</f>
        <v>3444</v>
      </c>
      <c r="M302" s="12">
        <f>I302*7.1%</f>
        <v>8520</v>
      </c>
      <c r="N302" s="12">
        <f>I302*1.15%</f>
        <v>1380</v>
      </c>
      <c r="O302" s="12">
        <f>I302*3.04%</f>
        <v>3648</v>
      </c>
      <c r="P302" s="12">
        <f>I302*7.09%</f>
        <v>8508</v>
      </c>
      <c r="Q302" s="12"/>
      <c r="R302" s="12">
        <f>L302+M302+N302+O302+P302</f>
        <v>25500</v>
      </c>
      <c r="S302" s="12">
        <v>0</v>
      </c>
      <c r="T302" s="12">
        <f>+L302+O302+Q302+S302+J302+K302</f>
        <v>7092</v>
      </c>
      <c r="U302" s="12">
        <f>+P302+N302+M302</f>
        <v>18408</v>
      </c>
      <c r="V302" s="12">
        <f>+I302-T302</f>
        <v>112908</v>
      </c>
    </row>
    <row r="303" spans="1:22" s="6" customFormat="1" ht="12" customHeight="1" x14ac:dyDescent="0.2">
      <c r="A303" s="16">
        <f t="shared" si="5"/>
        <v>283</v>
      </c>
      <c r="B303" s="15" t="s">
        <v>5</v>
      </c>
      <c r="C303" s="14" t="s">
        <v>222</v>
      </c>
      <c r="D303" s="14" t="s">
        <v>4</v>
      </c>
      <c r="E303" s="14" t="s">
        <v>3</v>
      </c>
      <c r="F303" s="14" t="s">
        <v>6</v>
      </c>
      <c r="G303" s="13">
        <v>44938</v>
      </c>
      <c r="H303" s="13" t="s">
        <v>612</v>
      </c>
      <c r="I303" s="12">
        <v>120000</v>
      </c>
      <c r="J303" s="12">
        <v>16809.87</v>
      </c>
      <c r="K303" s="12">
        <v>0</v>
      </c>
      <c r="L303" s="12">
        <f>I303*2.87%</f>
        <v>3444</v>
      </c>
      <c r="M303" s="12">
        <f>I303*7.1%</f>
        <v>8520</v>
      </c>
      <c r="N303" s="12">
        <f>I303*1.15%</f>
        <v>1380</v>
      </c>
      <c r="O303" s="12">
        <f>I303*3.04%</f>
        <v>3648</v>
      </c>
      <c r="P303" s="12">
        <f>I303*7.09%</f>
        <v>8508</v>
      </c>
      <c r="Q303" s="12"/>
      <c r="R303" s="12">
        <f>L303+M303+N303+O303+P303</f>
        <v>25500</v>
      </c>
      <c r="S303" s="12">
        <v>0</v>
      </c>
      <c r="T303" s="12">
        <f>+L303+O303+Q303+S303+J303+K303</f>
        <v>23901.87</v>
      </c>
      <c r="U303" s="12">
        <f>+P303+N303+M303</f>
        <v>18408</v>
      </c>
      <c r="V303" s="12">
        <f>+I303-T303</f>
        <v>96098.13</v>
      </c>
    </row>
    <row r="304" spans="1:22" s="6" customFormat="1" ht="12" customHeight="1" x14ac:dyDescent="0.2">
      <c r="A304" s="16">
        <f t="shared" si="5"/>
        <v>284</v>
      </c>
      <c r="B304" s="15" t="s">
        <v>5</v>
      </c>
      <c r="C304" s="14" t="s">
        <v>551</v>
      </c>
      <c r="D304" s="14" t="s">
        <v>4</v>
      </c>
      <c r="E304" s="14" t="s">
        <v>3</v>
      </c>
      <c r="F304" s="14" t="s">
        <v>6</v>
      </c>
      <c r="G304" s="13">
        <v>45170</v>
      </c>
      <c r="H304" s="13">
        <v>45350</v>
      </c>
      <c r="I304" s="12">
        <v>75000</v>
      </c>
      <c r="J304" s="12">
        <v>6309.38</v>
      </c>
      <c r="K304" s="12">
        <v>0</v>
      </c>
      <c r="L304" s="12">
        <f>I304*2.87%</f>
        <v>2152.5</v>
      </c>
      <c r="M304" s="12">
        <f>I304*7.1%</f>
        <v>5324.9999999999991</v>
      </c>
      <c r="N304" s="12">
        <f>I304*1.15%</f>
        <v>862.5</v>
      </c>
      <c r="O304" s="12">
        <f>I304*3.04%</f>
        <v>2280</v>
      </c>
      <c r="P304" s="12">
        <f>I304*7.09%</f>
        <v>5317.5</v>
      </c>
      <c r="Q304" s="12"/>
      <c r="R304" s="12">
        <f>L304+M304+N304+O304+P304</f>
        <v>15937.5</v>
      </c>
      <c r="S304" s="12">
        <v>0</v>
      </c>
      <c r="T304" s="12">
        <f>+L304+O304+Q304+S304+J304+K304</f>
        <v>10741.880000000001</v>
      </c>
      <c r="U304" s="12">
        <f>+P304+N304+M304</f>
        <v>11505</v>
      </c>
      <c r="V304" s="12">
        <f>+I304-T304</f>
        <v>64258.119999999995</v>
      </c>
    </row>
    <row r="305" spans="1:22" s="6" customFormat="1" ht="12" customHeight="1" x14ac:dyDescent="0.2">
      <c r="A305" s="16">
        <f t="shared" si="5"/>
        <v>285</v>
      </c>
      <c r="B305" s="15" t="s">
        <v>5</v>
      </c>
      <c r="C305" s="14" t="s">
        <v>571</v>
      </c>
      <c r="D305" s="14" t="s">
        <v>4</v>
      </c>
      <c r="E305" s="14" t="s">
        <v>3</v>
      </c>
      <c r="F305" s="14" t="s">
        <v>2</v>
      </c>
      <c r="G305" s="13">
        <v>45170</v>
      </c>
      <c r="H305" s="13">
        <v>45350</v>
      </c>
      <c r="I305" s="12">
        <v>14400</v>
      </c>
      <c r="J305" s="12">
        <v>0</v>
      </c>
      <c r="K305" s="12">
        <v>0</v>
      </c>
      <c r="L305" s="12">
        <f>I305*2.87%</f>
        <v>413.28</v>
      </c>
      <c r="M305" s="12">
        <f>I305*7.1%</f>
        <v>1022.3999999999999</v>
      </c>
      <c r="N305" s="12">
        <f>I305*1.15%</f>
        <v>165.6</v>
      </c>
      <c r="O305" s="12">
        <f>I305*3.04%</f>
        <v>437.76</v>
      </c>
      <c r="P305" s="12">
        <f>I305*7.09%</f>
        <v>1020.96</v>
      </c>
      <c r="Q305" s="12"/>
      <c r="R305" s="12">
        <f>L305+M305+N305+O305+P305</f>
        <v>3060</v>
      </c>
      <c r="S305" s="12">
        <v>0</v>
      </c>
      <c r="T305" s="12">
        <f>+L305+O305+Q305+S305+J305+K305</f>
        <v>851.04</v>
      </c>
      <c r="U305" s="12">
        <f>+P305+N305+M305</f>
        <v>2208.96</v>
      </c>
      <c r="V305" s="12">
        <f>+I305-T305</f>
        <v>13548.96</v>
      </c>
    </row>
    <row r="306" spans="1:22" s="6" customFormat="1" ht="12" customHeight="1" x14ac:dyDescent="0.2">
      <c r="A306" s="16">
        <f t="shared" si="5"/>
        <v>286</v>
      </c>
      <c r="B306" s="15" t="s">
        <v>5</v>
      </c>
      <c r="C306" s="14" t="s">
        <v>555</v>
      </c>
      <c r="D306" s="14" t="s">
        <v>4</v>
      </c>
      <c r="E306" s="14" t="s">
        <v>3</v>
      </c>
      <c r="F306" s="14" t="s">
        <v>6</v>
      </c>
      <c r="G306" s="13">
        <v>45170</v>
      </c>
      <c r="H306" s="13">
        <v>45350</v>
      </c>
      <c r="I306" s="12">
        <v>81000</v>
      </c>
      <c r="J306" s="12">
        <v>7636.09</v>
      </c>
      <c r="K306" s="12">
        <v>0</v>
      </c>
      <c r="L306" s="12">
        <f>I306*2.87%</f>
        <v>2324.6999999999998</v>
      </c>
      <c r="M306" s="12">
        <f>I306*7.1%</f>
        <v>5750.9999999999991</v>
      </c>
      <c r="N306" s="12">
        <f>I306*1.15%</f>
        <v>931.5</v>
      </c>
      <c r="O306" s="12">
        <f>I306*3.04%</f>
        <v>2462.4</v>
      </c>
      <c r="P306" s="12">
        <f>I306*7.09%</f>
        <v>5742.9000000000005</v>
      </c>
      <c r="Q306" s="12"/>
      <c r="R306" s="12">
        <f>L306+M306+N306+O306+P306</f>
        <v>17212.5</v>
      </c>
      <c r="S306" s="12">
        <v>0</v>
      </c>
      <c r="T306" s="12">
        <f>+L306+O306+Q306+S306+J306+K306</f>
        <v>12423.19</v>
      </c>
      <c r="U306" s="12">
        <f>+P306+N306+M306</f>
        <v>12425.4</v>
      </c>
      <c r="V306" s="12">
        <f>+I306-T306</f>
        <v>68576.81</v>
      </c>
    </row>
    <row r="307" spans="1:22" s="6" customFormat="1" ht="12" customHeight="1" x14ac:dyDescent="0.2">
      <c r="A307" s="16">
        <f t="shared" si="5"/>
        <v>287</v>
      </c>
      <c r="B307" s="15" t="s">
        <v>5</v>
      </c>
      <c r="C307" s="14" t="s">
        <v>549</v>
      </c>
      <c r="D307" s="14" t="s">
        <v>4</v>
      </c>
      <c r="E307" s="14" t="s">
        <v>3</v>
      </c>
      <c r="F307" s="14" t="s">
        <v>6</v>
      </c>
      <c r="G307" s="13">
        <v>45170</v>
      </c>
      <c r="H307" s="13">
        <v>45350</v>
      </c>
      <c r="I307" s="12">
        <v>36000</v>
      </c>
      <c r="J307" s="12">
        <v>0</v>
      </c>
      <c r="K307" s="12">
        <v>0</v>
      </c>
      <c r="L307" s="12">
        <f>I307*2.87%</f>
        <v>1033.2</v>
      </c>
      <c r="M307" s="12">
        <f>I307*7.1%</f>
        <v>2555.9999999999995</v>
      </c>
      <c r="N307" s="12">
        <f>I307*1.15%</f>
        <v>414</v>
      </c>
      <c r="O307" s="12">
        <f>I307*3.04%</f>
        <v>1094.4000000000001</v>
      </c>
      <c r="P307" s="12">
        <f>I307*7.09%</f>
        <v>2552.4</v>
      </c>
      <c r="Q307" s="12"/>
      <c r="R307" s="12">
        <f>L307+M307+N307+O307+P307</f>
        <v>7650</v>
      </c>
      <c r="S307" s="12">
        <v>0</v>
      </c>
      <c r="T307" s="12">
        <f>+L307+O307+Q307+S307+J307+K307</f>
        <v>2127.6000000000004</v>
      </c>
      <c r="U307" s="12">
        <f>+P307+N307+M307</f>
        <v>5522.4</v>
      </c>
      <c r="V307" s="12">
        <f>+I307-T307</f>
        <v>33872.400000000001</v>
      </c>
    </row>
    <row r="308" spans="1:22" s="6" customFormat="1" ht="12" customHeight="1" x14ac:dyDescent="0.2">
      <c r="A308" s="16">
        <f t="shared" si="5"/>
        <v>288</v>
      </c>
      <c r="B308" s="15" t="s">
        <v>5</v>
      </c>
      <c r="C308" s="14" t="s">
        <v>553</v>
      </c>
      <c r="D308" s="14" t="s">
        <v>4</v>
      </c>
      <c r="E308" s="14" t="s">
        <v>3</v>
      </c>
      <c r="F308" s="14" t="s">
        <v>6</v>
      </c>
      <c r="G308" s="13">
        <v>45170</v>
      </c>
      <c r="H308" s="13">
        <v>45350</v>
      </c>
      <c r="I308" s="12">
        <v>24000</v>
      </c>
      <c r="J308" s="12">
        <v>0</v>
      </c>
      <c r="K308" s="12">
        <v>0</v>
      </c>
      <c r="L308" s="12">
        <f>I308*2.87%</f>
        <v>688.8</v>
      </c>
      <c r="M308" s="12">
        <f>I308*7.1%</f>
        <v>1703.9999999999998</v>
      </c>
      <c r="N308" s="12">
        <f>I308*1.15%</f>
        <v>276</v>
      </c>
      <c r="O308" s="12">
        <f>I308*3.04%</f>
        <v>729.6</v>
      </c>
      <c r="P308" s="12">
        <f>I308*7.09%</f>
        <v>1701.6000000000001</v>
      </c>
      <c r="Q308" s="12"/>
      <c r="R308" s="12">
        <f>L308+M308+N308+O308+P308</f>
        <v>5100</v>
      </c>
      <c r="S308" s="12">
        <v>0</v>
      </c>
      <c r="T308" s="12">
        <f>+L308+O308+Q308+S308+J308+K308</f>
        <v>1418.4</v>
      </c>
      <c r="U308" s="12">
        <f>+P308+N308+M308</f>
        <v>3681.6</v>
      </c>
      <c r="V308" s="12">
        <f>+I308-T308</f>
        <v>22581.599999999999</v>
      </c>
    </row>
    <row r="309" spans="1:22" s="6" customFormat="1" ht="12" customHeight="1" x14ac:dyDescent="0.2">
      <c r="A309" s="16">
        <f t="shared" si="5"/>
        <v>289</v>
      </c>
      <c r="B309" s="15" t="s">
        <v>5</v>
      </c>
      <c r="C309" s="14" t="s">
        <v>554</v>
      </c>
      <c r="D309" s="14" t="s">
        <v>4</v>
      </c>
      <c r="E309" s="14" t="s">
        <v>3</v>
      </c>
      <c r="F309" s="14" t="s">
        <v>6</v>
      </c>
      <c r="G309" s="13">
        <v>45170</v>
      </c>
      <c r="H309" s="13">
        <v>45350</v>
      </c>
      <c r="I309" s="12">
        <v>81400</v>
      </c>
      <c r="J309" s="12">
        <v>7730.18</v>
      </c>
      <c r="K309" s="12">
        <v>0</v>
      </c>
      <c r="L309" s="12">
        <f>I309*2.87%</f>
        <v>2336.1799999999998</v>
      </c>
      <c r="M309" s="12">
        <f>I309*7.1%</f>
        <v>5779.4</v>
      </c>
      <c r="N309" s="12">
        <f>I309*1.15%</f>
        <v>936.1</v>
      </c>
      <c r="O309" s="12">
        <f>I309*3.04%</f>
        <v>2474.56</v>
      </c>
      <c r="P309" s="12">
        <f>I309*7.09%</f>
        <v>5771.26</v>
      </c>
      <c r="Q309" s="12"/>
      <c r="R309" s="12">
        <f>L309+M309+N309+O309+P309</f>
        <v>17297.5</v>
      </c>
      <c r="S309" s="12">
        <v>3500</v>
      </c>
      <c r="T309" s="12">
        <f>+L309+O309+Q309+S309+J309+K309</f>
        <v>16040.92</v>
      </c>
      <c r="U309" s="12">
        <f>+P309+N309+M309</f>
        <v>12486.76</v>
      </c>
      <c r="V309" s="12">
        <f>+I309-T309</f>
        <v>65359.08</v>
      </c>
    </row>
    <row r="310" spans="1:22" s="6" customFormat="1" ht="12" x14ac:dyDescent="0.2">
      <c r="A310" s="62"/>
      <c r="B310" s="21" t="s">
        <v>175</v>
      </c>
      <c r="C310" s="20"/>
      <c r="D310" s="20"/>
      <c r="E310" s="20"/>
      <c r="F310" s="20"/>
      <c r="G310" s="19"/>
      <c r="H310" s="23"/>
      <c r="I310" s="22"/>
      <c r="J310" s="22"/>
      <c r="K310" s="22"/>
      <c r="L310" s="17"/>
      <c r="M310" s="17"/>
      <c r="N310" s="17"/>
      <c r="O310" s="17"/>
      <c r="P310" s="17"/>
      <c r="Q310" s="22"/>
      <c r="R310" s="17"/>
      <c r="S310" s="22"/>
      <c r="T310" s="17"/>
      <c r="U310" s="17"/>
      <c r="V310" s="17"/>
    </row>
    <row r="311" spans="1:22" s="7" customFormat="1" ht="15" customHeight="1" x14ac:dyDescent="0.2">
      <c r="A311" s="16">
        <v>290</v>
      </c>
      <c r="B311" s="15" t="s">
        <v>85</v>
      </c>
      <c r="C311" s="14" t="s">
        <v>174</v>
      </c>
      <c r="D311" s="14" t="s">
        <v>173</v>
      </c>
      <c r="E311" s="14" t="s">
        <v>3</v>
      </c>
      <c r="F311" s="14" t="s">
        <v>6</v>
      </c>
      <c r="G311" s="13">
        <v>44938</v>
      </c>
      <c r="H311" s="13" t="s">
        <v>612</v>
      </c>
      <c r="I311" s="12">
        <v>65000</v>
      </c>
      <c r="J311" s="12">
        <v>4427.58</v>
      </c>
      <c r="K311" s="12">
        <v>0</v>
      </c>
      <c r="L311" s="12">
        <f>I311*2.87%</f>
        <v>1865.5</v>
      </c>
      <c r="M311" s="12">
        <f>I311*7.1%</f>
        <v>4615</v>
      </c>
      <c r="N311" s="12">
        <f>I311*1.15%</f>
        <v>747.5</v>
      </c>
      <c r="O311" s="12">
        <f>I311*3.04%</f>
        <v>1976</v>
      </c>
      <c r="P311" s="12">
        <f>I311*7.09%</f>
        <v>4608.5</v>
      </c>
      <c r="Q311" s="12"/>
      <c r="R311" s="12">
        <f>L311+M311+N311+O311+P311</f>
        <v>13812.5</v>
      </c>
      <c r="S311" s="12">
        <v>0</v>
      </c>
      <c r="T311" s="12">
        <f>+L311+O311+Q311+S311+J311+K311</f>
        <v>8269.08</v>
      </c>
      <c r="U311" s="12">
        <f>+P311+N311+M311</f>
        <v>9971</v>
      </c>
      <c r="V311" s="12">
        <f>+I311-T311</f>
        <v>56730.92</v>
      </c>
    </row>
    <row r="312" spans="1:22" s="7" customFormat="1" ht="12" x14ac:dyDescent="0.2">
      <c r="A312" s="16">
        <f>1+A311</f>
        <v>291</v>
      </c>
      <c r="B312" s="15" t="s">
        <v>172</v>
      </c>
      <c r="C312" s="14" t="s">
        <v>171</v>
      </c>
      <c r="D312" s="14" t="s">
        <v>509</v>
      </c>
      <c r="E312" s="14" t="s">
        <v>3</v>
      </c>
      <c r="F312" s="14" t="s">
        <v>6</v>
      </c>
      <c r="G312" s="13">
        <v>44938</v>
      </c>
      <c r="H312" s="13" t="s">
        <v>612</v>
      </c>
      <c r="I312" s="12">
        <v>75000</v>
      </c>
      <c r="J312" s="12">
        <v>6309.38</v>
      </c>
      <c r="K312" s="12">
        <v>0</v>
      </c>
      <c r="L312" s="12">
        <f>I312*2.87%</f>
        <v>2152.5</v>
      </c>
      <c r="M312" s="12">
        <f>I312*7.1%</f>
        <v>5324.9999999999991</v>
      </c>
      <c r="N312" s="12">
        <f>I312*1.15%</f>
        <v>862.5</v>
      </c>
      <c r="O312" s="12">
        <f>I312*3.04%</f>
        <v>2280</v>
      </c>
      <c r="P312" s="12">
        <f>I312*7.09%</f>
        <v>5317.5</v>
      </c>
      <c r="Q312" s="12"/>
      <c r="R312" s="12">
        <f>L312+M312+N312+O312+P312</f>
        <v>15937.5</v>
      </c>
      <c r="S312" s="12">
        <v>0</v>
      </c>
      <c r="T312" s="12">
        <f>+L312+O312+Q312+S312+J312+K312</f>
        <v>10741.880000000001</v>
      </c>
      <c r="U312" s="12">
        <f>+P312+N312+M312</f>
        <v>11505</v>
      </c>
      <c r="V312" s="12">
        <f>+I312-T312</f>
        <v>64258.119999999995</v>
      </c>
    </row>
    <row r="313" spans="1:22" s="7" customFormat="1" ht="12" x14ac:dyDescent="0.2">
      <c r="A313" s="16">
        <f t="shared" ref="A313:A350" si="6">1+A312</f>
        <v>292</v>
      </c>
      <c r="B313" s="15" t="s">
        <v>170</v>
      </c>
      <c r="C313" s="14" t="s">
        <v>169</v>
      </c>
      <c r="D313" s="14" t="s">
        <v>530</v>
      </c>
      <c r="E313" s="14" t="s">
        <v>3</v>
      </c>
      <c r="F313" s="14" t="s">
        <v>6</v>
      </c>
      <c r="G313" s="13">
        <v>45170</v>
      </c>
      <c r="H313" s="13">
        <v>45351</v>
      </c>
      <c r="I313" s="12">
        <v>75000</v>
      </c>
      <c r="J313" s="12">
        <v>6309.38</v>
      </c>
      <c r="K313" s="12">
        <v>0</v>
      </c>
      <c r="L313" s="12">
        <f>I313*2.87%</f>
        <v>2152.5</v>
      </c>
      <c r="M313" s="12">
        <f>I313*7.1%</f>
        <v>5324.9999999999991</v>
      </c>
      <c r="N313" s="12">
        <f>I313*1.15%</f>
        <v>862.5</v>
      </c>
      <c r="O313" s="12">
        <f>I313*3.04%</f>
        <v>2280</v>
      </c>
      <c r="P313" s="12">
        <f>I313*7.09%</f>
        <v>5317.5</v>
      </c>
      <c r="Q313" s="12"/>
      <c r="R313" s="12">
        <f>L313+M313+N313+O313+P313</f>
        <v>15937.5</v>
      </c>
      <c r="S313" s="12">
        <v>10500</v>
      </c>
      <c r="T313" s="12">
        <f>+L313+O313+Q313+S313+J313+K313</f>
        <v>21241.88</v>
      </c>
      <c r="U313" s="12">
        <f>+P313+N313+M313</f>
        <v>11505</v>
      </c>
      <c r="V313" s="12">
        <f>+I313-T313</f>
        <v>53758.119999999995</v>
      </c>
    </row>
    <row r="314" spans="1:22" s="7" customFormat="1" ht="15" customHeight="1" x14ac:dyDescent="0.2">
      <c r="A314" s="16">
        <f t="shared" si="6"/>
        <v>293</v>
      </c>
      <c r="B314" s="15" t="s">
        <v>82</v>
      </c>
      <c r="C314" s="14" t="s">
        <v>168</v>
      </c>
      <c r="D314" s="14" t="s">
        <v>357</v>
      </c>
      <c r="E314" s="14" t="s">
        <v>3</v>
      </c>
      <c r="F314" s="14" t="s">
        <v>2</v>
      </c>
      <c r="G314" s="13">
        <v>44938</v>
      </c>
      <c r="H314" s="13" t="s">
        <v>612</v>
      </c>
      <c r="I314" s="12">
        <v>45000</v>
      </c>
      <c r="J314" s="12">
        <v>3147.95</v>
      </c>
      <c r="K314" s="12">
        <v>0</v>
      </c>
      <c r="L314" s="12">
        <f>I314*2.87%</f>
        <v>1291.5</v>
      </c>
      <c r="M314" s="12">
        <f>I314*7.1%</f>
        <v>3194.9999999999995</v>
      </c>
      <c r="N314" s="12">
        <f>I314*1.15%</f>
        <v>517.5</v>
      </c>
      <c r="O314" s="12">
        <f>I314*3.04%</f>
        <v>1368</v>
      </c>
      <c r="P314" s="12">
        <f>I314*7.09%</f>
        <v>3190.5</v>
      </c>
      <c r="Q314" s="12"/>
      <c r="R314" s="12">
        <f>L314+M314+N314+O314+P314</f>
        <v>9562.5</v>
      </c>
      <c r="S314" s="12">
        <v>0</v>
      </c>
      <c r="T314" s="12">
        <f>+L314+O314+Q314+S314+J314+K314</f>
        <v>5807.45</v>
      </c>
      <c r="U314" s="12">
        <f>+P314+N314+M314</f>
        <v>6903</v>
      </c>
      <c r="V314" s="12">
        <f>+I314-T314</f>
        <v>39192.550000000003</v>
      </c>
    </row>
    <row r="315" spans="1:22" s="7" customFormat="1" ht="12" x14ac:dyDescent="0.2">
      <c r="A315" s="16">
        <f t="shared" si="6"/>
        <v>294</v>
      </c>
      <c r="B315" s="15" t="s">
        <v>5</v>
      </c>
      <c r="C315" s="14" t="s">
        <v>167</v>
      </c>
      <c r="D315" s="14" t="s">
        <v>4</v>
      </c>
      <c r="E315" s="14" t="s">
        <v>3</v>
      </c>
      <c r="F315" s="14" t="s">
        <v>2</v>
      </c>
      <c r="G315" s="13">
        <v>44938</v>
      </c>
      <c r="H315" s="13" t="s">
        <v>612</v>
      </c>
      <c r="I315" s="12">
        <v>120000</v>
      </c>
      <c r="J315" s="12">
        <v>16809.87</v>
      </c>
      <c r="K315" s="12">
        <v>0</v>
      </c>
      <c r="L315" s="12">
        <f>I315*2.87%</f>
        <v>3444</v>
      </c>
      <c r="M315" s="12">
        <f>I315*7.1%</f>
        <v>8520</v>
      </c>
      <c r="N315" s="12">
        <f>I315*1.15%</f>
        <v>1380</v>
      </c>
      <c r="O315" s="12">
        <f>I315*3.04%</f>
        <v>3648</v>
      </c>
      <c r="P315" s="12">
        <f>I315*7.09%</f>
        <v>8508</v>
      </c>
      <c r="Q315" s="12"/>
      <c r="R315" s="12">
        <f>L315+M315+N315+O315+P315</f>
        <v>25500</v>
      </c>
      <c r="S315" s="12">
        <v>0</v>
      </c>
      <c r="T315" s="12">
        <f>+L315+O315+Q315+S315+J315+K315</f>
        <v>23901.87</v>
      </c>
      <c r="U315" s="12">
        <f>+P315+N315+M315</f>
        <v>18408</v>
      </c>
      <c r="V315" s="12">
        <f>+I315-T315</f>
        <v>96098.13</v>
      </c>
    </row>
    <row r="316" spans="1:22" s="7" customFormat="1" ht="12" x14ac:dyDescent="0.2">
      <c r="A316" s="16">
        <f t="shared" si="6"/>
        <v>295</v>
      </c>
      <c r="B316" s="15" t="s">
        <v>5</v>
      </c>
      <c r="C316" s="14" t="s">
        <v>166</v>
      </c>
      <c r="D316" s="14" t="s">
        <v>4</v>
      </c>
      <c r="E316" s="14" t="s">
        <v>3</v>
      </c>
      <c r="F316" s="14" t="s">
        <v>6</v>
      </c>
      <c r="G316" s="13">
        <v>44938</v>
      </c>
      <c r="H316" s="13" t="s">
        <v>612</v>
      </c>
      <c r="I316" s="12">
        <v>93000</v>
      </c>
      <c r="J316" s="12">
        <v>10458.790000000001</v>
      </c>
      <c r="K316" s="12">
        <v>0</v>
      </c>
      <c r="L316" s="12">
        <f>I316*2.87%</f>
        <v>2669.1</v>
      </c>
      <c r="M316" s="12">
        <f>I316*7.1%</f>
        <v>6602.9999999999991</v>
      </c>
      <c r="N316" s="12">
        <f>I316*1.15%</f>
        <v>1069.5</v>
      </c>
      <c r="O316" s="12">
        <f>I316*3.04%</f>
        <v>2827.2</v>
      </c>
      <c r="P316" s="12">
        <f>I316*7.09%</f>
        <v>6593.7000000000007</v>
      </c>
      <c r="Q316" s="12"/>
      <c r="R316" s="12">
        <f>L316+M316+N316+O316+P316</f>
        <v>19762.5</v>
      </c>
      <c r="S316" s="12">
        <v>0</v>
      </c>
      <c r="T316" s="12">
        <f>+L316+O316+Q316+S316+J316+K316</f>
        <v>15955.09</v>
      </c>
      <c r="U316" s="12">
        <f>+P316+N316+M316</f>
        <v>14266.2</v>
      </c>
      <c r="V316" s="12">
        <f>+I316-T316</f>
        <v>77044.91</v>
      </c>
    </row>
    <row r="317" spans="1:22" s="7" customFormat="1" ht="12" x14ac:dyDescent="0.2">
      <c r="A317" s="16">
        <f t="shared" si="6"/>
        <v>296</v>
      </c>
      <c r="B317" s="15" t="s">
        <v>5</v>
      </c>
      <c r="C317" s="14" t="s">
        <v>165</v>
      </c>
      <c r="D317" s="14" t="s">
        <v>4</v>
      </c>
      <c r="E317" s="14" t="s">
        <v>3</v>
      </c>
      <c r="F317" s="14" t="s">
        <v>6</v>
      </c>
      <c r="G317" s="13">
        <v>44938</v>
      </c>
      <c r="H317" s="13" t="s">
        <v>612</v>
      </c>
      <c r="I317" s="12">
        <v>120000</v>
      </c>
      <c r="J317" s="12">
        <v>16809.87</v>
      </c>
      <c r="K317" s="12">
        <v>0</v>
      </c>
      <c r="L317" s="12">
        <f>I317*2.87%</f>
        <v>3444</v>
      </c>
      <c r="M317" s="12">
        <f>I317*7.1%</f>
        <v>8520</v>
      </c>
      <c r="N317" s="12">
        <f>I317*1.15%</f>
        <v>1380</v>
      </c>
      <c r="O317" s="12">
        <f>I317*3.04%</f>
        <v>3648</v>
      </c>
      <c r="P317" s="12">
        <f>I317*7.09%</f>
        <v>8508</v>
      </c>
      <c r="Q317" s="12"/>
      <c r="R317" s="12">
        <f>L317+M317+N317+O317+P317</f>
        <v>25500</v>
      </c>
      <c r="S317" s="12">
        <v>0</v>
      </c>
      <c r="T317" s="12">
        <f>+L317+O317+Q317+S317+J317+K317</f>
        <v>23901.87</v>
      </c>
      <c r="U317" s="12">
        <f>+P317+N317+M317</f>
        <v>18408</v>
      </c>
      <c r="V317" s="12">
        <f>+I317-T317</f>
        <v>96098.13</v>
      </c>
    </row>
    <row r="318" spans="1:22" s="7" customFormat="1" ht="12" x14ac:dyDescent="0.2">
      <c r="A318" s="16">
        <f t="shared" si="6"/>
        <v>297</v>
      </c>
      <c r="B318" s="15" t="s">
        <v>5</v>
      </c>
      <c r="C318" s="14" t="s">
        <v>164</v>
      </c>
      <c r="D318" s="14" t="s">
        <v>4</v>
      </c>
      <c r="E318" s="14" t="s">
        <v>3</v>
      </c>
      <c r="F318" s="14" t="s">
        <v>2</v>
      </c>
      <c r="G318" s="13">
        <v>44938</v>
      </c>
      <c r="H318" s="13" t="s">
        <v>612</v>
      </c>
      <c r="I318" s="12">
        <v>52800</v>
      </c>
      <c r="J318" s="12">
        <v>1991.86</v>
      </c>
      <c r="K318" s="12">
        <v>0</v>
      </c>
      <c r="L318" s="12">
        <f>I318*2.87%</f>
        <v>1515.36</v>
      </c>
      <c r="M318" s="12">
        <f>I318*7.1%</f>
        <v>3748.7999999999997</v>
      </c>
      <c r="N318" s="12">
        <f>I318*1.15%</f>
        <v>607.20000000000005</v>
      </c>
      <c r="O318" s="12">
        <f>I318*3.04%</f>
        <v>1605.12</v>
      </c>
      <c r="P318" s="12">
        <f>I318*7.09%</f>
        <v>3743.5200000000004</v>
      </c>
      <c r="Q318" s="12">
        <v>1715.46</v>
      </c>
      <c r="R318" s="12">
        <f>L318+M318+N318+O318+P318</f>
        <v>11220</v>
      </c>
      <c r="S318" s="12">
        <v>0</v>
      </c>
      <c r="T318" s="12">
        <f>+L318+O318+Q318+S318+J318+K318</f>
        <v>6827.7999999999993</v>
      </c>
      <c r="U318" s="12">
        <f>+P318+N318+M318</f>
        <v>8099.52</v>
      </c>
      <c r="V318" s="12">
        <f>+I318-T318</f>
        <v>45972.2</v>
      </c>
    </row>
    <row r="319" spans="1:22" s="7" customFormat="1" ht="12" x14ac:dyDescent="0.2">
      <c r="A319" s="16">
        <f t="shared" si="6"/>
        <v>298</v>
      </c>
      <c r="B319" s="15" t="s">
        <v>5</v>
      </c>
      <c r="C319" s="14" t="s">
        <v>163</v>
      </c>
      <c r="D319" s="14" t="s">
        <v>4</v>
      </c>
      <c r="E319" s="14" t="s">
        <v>3</v>
      </c>
      <c r="F319" s="14" t="s">
        <v>6</v>
      </c>
      <c r="G319" s="13">
        <v>44938</v>
      </c>
      <c r="H319" s="13" t="s">
        <v>612</v>
      </c>
      <c r="I319" s="12">
        <v>93000</v>
      </c>
      <c r="J319" s="12">
        <v>10458.790000000001</v>
      </c>
      <c r="K319" s="12">
        <v>0</v>
      </c>
      <c r="L319" s="12">
        <f>I319*2.87%</f>
        <v>2669.1</v>
      </c>
      <c r="M319" s="12">
        <f>I319*7.1%</f>
        <v>6602.9999999999991</v>
      </c>
      <c r="N319" s="12">
        <f>I319*1.15%</f>
        <v>1069.5</v>
      </c>
      <c r="O319" s="12">
        <f>I319*3.04%</f>
        <v>2827.2</v>
      </c>
      <c r="P319" s="12">
        <f>I319*7.09%</f>
        <v>6593.7000000000007</v>
      </c>
      <c r="Q319" s="12"/>
      <c r="R319" s="12">
        <f>L319+M319+N319+O319+P319</f>
        <v>19762.5</v>
      </c>
      <c r="S319" s="12">
        <v>0</v>
      </c>
      <c r="T319" s="12">
        <f>+L319+O319+Q319+S319+J319+K319</f>
        <v>15955.09</v>
      </c>
      <c r="U319" s="12">
        <f>+P319+N319+M319</f>
        <v>14266.2</v>
      </c>
      <c r="V319" s="12">
        <f>+I319-T319</f>
        <v>77044.91</v>
      </c>
    </row>
    <row r="320" spans="1:22" s="7" customFormat="1" ht="12" x14ac:dyDescent="0.2">
      <c r="A320" s="16">
        <f t="shared" si="6"/>
        <v>299</v>
      </c>
      <c r="B320" s="15" t="s">
        <v>5</v>
      </c>
      <c r="C320" s="14" t="s">
        <v>162</v>
      </c>
      <c r="D320" s="14" t="s">
        <v>4</v>
      </c>
      <c r="E320" s="14" t="s">
        <v>3</v>
      </c>
      <c r="F320" s="14" t="s">
        <v>2</v>
      </c>
      <c r="G320" s="13">
        <v>44938</v>
      </c>
      <c r="H320" s="13" t="s">
        <v>612</v>
      </c>
      <c r="I320" s="12">
        <v>28600</v>
      </c>
      <c r="J320" s="12">
        <v>0</v>
      </c>
      <c r="K320" s="12">
        <v>0</v>
      </c>
      <c r="L320" s="12">
        <f>I320*2.87%</f>
        <v>820.82</v>
      </c>
      <c r="M320" s="12">
        <f>I320*7.1%</f>
        <v>2030.6</v>
      </c>
      <c r="N320" s="12">
        <f>I320*1.15%</f>
        <v>328.9</v>
      </c>
      <c r="O320" s="12">
        <f>I320*3.04%</f>
        <v>869.44</v>
      </c>
      <c r="P320" s="12">
        <f>I320*7.09%</f>
        <v>2027.7400000000002</v>
      </c>
      <c r="Q320" s="12"/>
      <c r="R320" s="12">
        <f>L320+M320+N320+O320+P320</f>
        <v>6077.5</v>
      </c>
      <c r="S320" s="12">
        <v>0</v>
      </c>
      <c r="T320" s="12">
        <f>+L320+O320+Q320+S320+J320+K320</f>
        <v>1690.2600000000002</v>
      </c>
      <c r="U320" s="12">
        <f>+P320+N320+M320</f>
        <v>4387.24</v>
      </c>
      <c r="V320" s="12">
        <f>+I320-T320</f>
        <v>26909.739999999998</v>
      </c>
    </row>
    <row r="321" spans="1:22" s="7" customFormat="1" ht="12" x14ac:dyDescent="0.2">
      <c r="A321" s="16">
        <f t="shared" si="6"/>
        <v>300</v>
      </c>
      <c r="B321" s="15" t="s">
        <v>5</v>
      </c>
      <c r="C321" s="14" t="s">
        <v>161</v>
      </c>
      <c r="D321" s="14" t="s">
        <v>4</v>
      </c>
      <c r="E321" s="14" t="s">
        <v>3</v>
      </c>
      <c r="F321" s="14" t="s">
        <v>2</v>
      </c>
      <c r="G321" s="13">
        <v>44938</v>
      </c>
      <c r="H321" s="13" t="s">
        <v>612</v>
      </c>
      <c r="I321" s="12">
        <v>33000</v>
      </c>
      <c r="J321" s="12">
        <v>0</v>
      </c>
      <c r="K321" s="12">
        <v>0</v>
      </c>
      <c r="L321" s="12">
        <f>I321*2.87%</f>
        <v>947.1</v>
      </c>
      <c r="M321" s="12">
        <f>I321*7.1%</f>
        <v>2343</v>
      </c>
      <c r="N321" s="12">
        <f>I321*1.15%</f>
        <v>379.5</v>
      </c>
      <c r="O321" s="12">
        <f>I321*3.04%</f>
        <v>1003.2</v>
      </c>
      <c r="P321" s="12">
        <f>I321*7.09%</f>
        <v>2339.7000000000003</v>
      </c>
      <c r="Q321" s="12"/>
      <c r="R321" s="12">
        <f>L321+M321+N321+O321+P321</f>
        <v>7012.5</v>
      </c>
      <c r="S321" s="12">
        <v>0</v>
      </c>
      <c r="T321" s="12">
        <f>+L321+O321+Q321+S321+J321+K321</f>
        <v>1950.3000000000002</v>
      </c>
      <c r="U321" s="12">
        <f>+P321+N321+M321</f>
        <v>5062.2000000000007</v>
      </c>
      <c r="V321" s="12">
        <f>+I321-T321</f>
        <v>31049.7</v>
      </c>
    </row>
    <row r="322" spans="1:22" s="7" customFormat="1" ht="12" x14ac:dyDescent="0.2">
      <c r="A322" s="16">
        <f t="shared" si="6"/>
        <v>301</v>
      </c>
      <c r="B322" s="15" t="s">
        <v>5</v>
      </c>
      <c r="C322" s="14" t="s">
        <v>160</v>
      </c>
      <c r="D322" s="14" t="s">
        <v>4</v>
      </c>
      <c r="E322" s="14" t="s">
        <v>3</v>
      </c>
      <c r="F322" s="14" t="s">
        <v>2</v>
      </c>
      <c r="G322" s="13">
        <v>44938</v>
      </c>
      <c r="H322" s="13" t="s">
        <v>612</v>
      </c>
      <c r="I322" s="12">
        <v>54000</v>
      </c>
      <c r="J322" s="12">
        <v>2418.54</v>
      </c>
      <c r="K322" s="12">
        <v>0</v>
      </c>
      <c r="L322" s="12">
        <f>I322*2.87%</f>
        <v>1549.8</v>
      </c>
      <c r="M322" s="12">
        <f>I322*7.1%</f>
        <v>3833.9999999999995</v>
      </c>
      <c r="N322" s="12">
        <f>I322*1.15%</f>
        <v>621</v>
      </c>
      <c r="O322" s="12">
        <f>I322*3.04%</f>
        <v>1641.6</v>
      </c>
      <c r="P322" s="12">
        <f>I322*7.09%</f>
        <v>3828.6000000000004</v>
      </c>
      <c r="Q322" s="12"/>
      <c r="R322" s="12">
        <f>L322+M322+N322+O322+P322</f>
        <v>11475</v>
      </c>
      <c r="S322" s="12">
        <v>0</v>
      </c>
      <c r="T322" s="12">
        <f>+L322+O322+Q322+S322+J322+K322</f>
        <v>5609.94</v>
      </c>
      <c r="U322" s="12">
        <f>+P322+N322+M322</f>
        <v>8283.6</v>
      </c>
      <c r="V322" s="12">
        <f>+I322-T322</f>
        <v>48390.06</v>
      </c>
    </row>
    <row r="323" spans="1:22" s="7" customFormat="1" ht="12" x14ac:dyDescent="0.2">
      <c r="A323" s="16">
        <f t="shared" si="6"/>
        <v>302</v>
      </c>
      <c r="B323" s="15" t="s">
        <v>5</v>
      </c>
      <c r="C323" s="14" t="s">
        <v>159</v>
      </c>
      <c r="D323" s="14" t="s">
        <v>4</v>
      </c>
      <c r="E323" s="14" t="s">
        <v>3</v>
      </c>
      <c r="F323" s="14" t="s">
        <v>6</v>
      </c>
      <c r="G323" s="13">
        <v>44938</v>
      </c>
      <c r="H323" s="13" t="s">
        <v>612</v>
      </c>
      <c r="I323" s="12">
        <v>90000</v>
      </c>
      <c r="J323" s="12">
        <v>9753.1200000000008</v>
      </c>
      <c r="K323" s="12">
        <v>0</v>
      </c>
      <c r="L323" s="12">
        <f>I323*2.87%</f>
        <v>2583</v>
      </c>
      <c r="M323" s="12">
        <f>I323*7.1%</f>
        <v>6389.9999999999991</v>
      </c>
      <c r="N323" s="12">
        <f>I323*1.15%</f>
        <v>1035</v>
      </c>
      <c r="O323" s="12">
        <f>I323*3.04%</f>
        <v>2736</v>
      </c>
      <c r="P323" s="12">
        <f>I323*7.09%</f>
        <v>6381</v>
      </c>
      <c r="Q323" s="12"/>
      <c r="R323" s="12">
        <f>L323+M323+N323+O323+P323</f>
        <v>19125</v>
      </c>
      <c r="S323" s="12">
        <v>0</v>
      </c>
      <c r="T323" s="12">
        <f>+L323+O323+Q323+S323+J323+K323</f>
        <v>15072.12</v>
      </c>
      <c r="U323" s="12">
        <f>+P323+N323+M323</f>
        <v>13806</v>
      </c>
      <c r="V323" s="12">
        <f>+I323-T323</f>
        <v>74927.88</v>
      </c>
    </row>
    <row r="324" spans="1:22" s="7" customFormat="1" ht="12" x14ac:dyDescent="0.2">
      <c r="A324" s="16">
        <f t="shared" si="6"/>
        <v>303</v>
      </c>
      <c r="B324" s="15" t="s">
        <v>5</v>
      </c>
      <c r="C324" s="14" t="s">
        <v>158</v>
      </c>
      <c r="D324" s="14" t="s">
        <v>4</v>
      </c>
      <c r="E324" s="14" t="s">
        <v>3</v>
      </c>
      <c r="F324" s="14" t="s">
        <v>6</v>
      </c>
      <c r="G324" s="13">
        <v>44938</v>
      </c>
      <c r="H324" s="13" t="s">
        <v>612</v>
      </c>
      <c r="I324" s="12">
        <v>93000</v>
      </c>
      <c r="J324" s="12">
        <v>10458.790000000001</v>
      </c>
      <c r="K324" s="12">
        <v>0</v>
      </c>
      <c r="L324" s="12">
        <f>I324*2.87%</f>
        <v>2669.1</v>
      </c>
      <c r="M324" s="12">
        <f>I324*7.1%</f>
        <v>6602.9999999999991</v>
      </c>
      <c r="N324" s="12">
        <f>I324*1.15%</f>
        <v>1069.5</v>
      </c>
      <c r="O324" s="12">
        <f>I324*3.04%</f>
        <v>2827.2</v>
      </c>
      <c r="P324" s="12">
        <f>I324*7.09%</f>
        <v>6593.7000000000007</v>
      </c>
      <c r="Q324" s="12"/>
      <c r="R324" s="12">
        <f>L324+M324+N324+O324+P324</f>
        <v>19762.5</v>
      </c>
      <c r="S324" s="12">
        <v>0</v>
      </c>
      <c r="T324" s="12">
        <f>+L324+O324+Q324+S324+J324+K324</f>
        <v>15955.09</v>
      </c>
      <c r="U324" s="12">
        <f>+P324+N324+M324</f>
        <v>14266.2</v>
      </c>
      <c r="V324" s="12">
        <f>+I324-T324</f>
        <v>77044.91</v>
      </c>
    </row>
    <row r="325" spans="1:22" s="6" customFormat="1" ht="12" x14ac:dyDescent="0.2">
      <c r="A325" s="16">
        <f t="shared" si="6"/>
        <v>304</v>
      </c>
      <c r="B325" s="15" t="s">
        <v>5</v>
      </c>
      <c r="C325" s="14" t="s">
        <v>157</v>
      </c>
      <c r="D325" s="14" t="s">
        <v>4</v>
      </c>
      <c r="E325" s="14" t="s">
        <v>3</v>
      </c>
      <c r="F325" s="14" t="s">
        <v>2</v>
      </c>
      <c r="G325" s="13">
        <v>44938</v>
      </c>
      <c r="H325" s="13" t="s">
        <v>612</v>
      </c>
      <c r="I325" s="12">
        <v>46200</v>
      </c>
      <c r="J325" s="12">
        <v>1317.69</v>
      </c>
      <c r="K325" s="12">
        <v>0</v>
      </c>
      <c r="L325" s="12">
        <f>I325*2.87%</f>
        <v>1325.94</v>
      </c>
      <c r="M325" s="12">
        <f>I325*7.1%</f>
        <v>3280.2</v>
      </c>
      <c r="N325" s="12">
        <f>I325*1.15%</f>
        <v>531.29999999999995</v>
      </c>
      <c r="O325" s="12">
        <f>I325*3.04%</f>
        <v>1404.48</v>
      </c>
      <c r="P325" s="12">
        <f>I325*7.09%</f>
        <v>3275.5800000000004</v>
      </c>
      <c r="Q325" s="12"/>
      <c r="R325" s="12">
        <f>L325+M325+N325+O325+P325</f>
        <v>9817.5</v>
      </c>
      <c r="S325" s="12">
        <v>0</v>
      </c>
      <c r="T325" s="12">
        <f>+L325+O325+Q325+S325+J325+K325</f>
        <v>4048.11</v>
      </c>
      <c r="U325" s="12">
        <f>+P325+N325+M325</f>
        <v>7087.08</v>
      </c>
      <c r="V325" s="12">
        <f>+I325-T325</f>
        <v>42151.89</v>
      </c>
    </row>
    <row r="326" spans="1:22" s="6" customFormat="1" ht="12" x14ac:dyDescent="0.2">
      <c r="A326" s="16">
        <f t="shared" si="6"/>
        <v>305</v>
      </c>
      <c r="B326" s="15" t="s">
        <v>5</v>
      </c>
      <c r="C326" s="14" t="s">
        <v>156</v>
      </c>
      <c r="D326" s="14" t="s">
        <v>4</v>
      </c>
      <c r="E326" s="14" t="s">
        <v>3</v>
      </c>
      <c r="F326" s="14" t="s">
        <v>6</v>
      </c>
      <c r="G326" s="13">
        <v>44938</v>
      </c>
      <c r="H326" s="13" t="s">
        <v>612</v>
      </c>
      <c r="I326" s="12">
        <v>105000</v>
      </c>
      <c r="J326" s="12">
        <v>13281.49</v>
      </c>
      <c r="K326" s="12">
        <v>0</v>
      </c>
      <c r="L326" s="12">
        <f>I326*2.87%</f>
        <v>3013.5</v>
      </c>
      <c r="M326" s="12">
        <f>I326*7.1%</f>
        <v>7454.9999999999991</v>
      </c>
      <c r="N326" s="12">
        <f>I326*1.15%</f>
        <v>1207.5</v>
      </c>
      <c r="O326" s="12">
        <f>I326*3.04%</f>
        <v>3192</v>
      </c>
      <c r="P326" s="12">
        <f>I326*7.09%</f>
        <v>7444.5000000000009</v>
      </c>
      <c r="Q326" s="12"/>
      <c r="R326" s="12">
        <f>L326+M326+N326+O326+P326</f>
        <v>22312.5</v>
      </c>
      <c r="S326" s="12">
        <v>0</v>
      </c>
      <c r="T326" s="12">
        <f>+L326+O326+Q326+S326+J326+K326</f>
        <v>19486.989999999998</v>
      </c>
      <c r="U326" s="12">
        <f>+P326+N326+M326</f>
        <v>16107</v>
      </c>
      <c r="V326" s="12">
        <f>+I326-T326</f>
        <v>85513.010000000009</v>
      </c>
    </row>
    <row r="327" spans="1:22" s="6" customFormat="1" ht="12" x14ac:dyDescent="0.2">
      <c r="A327" s="16">
        <f t="shared" si="6"/>
        <v>306</v>
      </c>
      <c r="B327" s="15" t="s">
        <v>5</v>
      </c>
      <c r="C327" s="14" t="s">
        <v>155</v>
      </c>
      <c r="D327" s="14" t="s">
        <v>4</v>
      </c>
      <c r="E327" s="14" t="s">
        <v>3</v>
      </c>
      <c r="F327" s="14" t="s">
        <v>6</v>
      </c>
      <c r="G327" s="13">
        <v>44938</v>
      </c>
      <c r="H327" s="13" t="s">
        <v>612</v>
      </c>
      <c r="I327" s="12">
        <v>28600</v>
      </c>
      <c r="J327" s="12">
        <v>0</v>
      </c>
      <c r="K327" s="12">
        <v>0</v>
      </c>
      <c r="L327" s="12">
        <f>I327*2.87%</f>
        <v>820.82</v>
      </c>
      <c r="M327" s="12">
        <f>I327*7.1%</f>
        <v>2030.6</v>
      </c>
      <c r="N327" s="12">
        <f>I327*1.15%</f>
        <v>328.9</v>
      </c>
      <c r="O327" s="12">
        <f>I327*3.04%</f>
        <v>869.44</v>
      </c>
      <c r="P327" s="12">
        <f>I327*7.09%</f>
        <v>2027.7400000000002</v>
      </c>
      <c r="Q327" s="12"/>
      <c r="R327" s="12">
        <f>L327+M327+N327+O327+P327</f>
        <v>6077.5</v>
      </c>
      <c r="S327" s="12">
        <v>0</v>
      </c>
      <c r="T327" s="12">
        <f>+L327+O327+Q327+S327+J327+K327</f>
        <v>1690.2600000000002</v>
      </c>
      <c r="U327" s="12">
        <f>+P327+N327+M327</f>
        <v>4387.24</v>
      </c>
      <c r="V327" s="12">
        <f>+I327-T327</f>
        <v>26909.739999999998</v>
      </c>
    </row>
    <row r="328" spans="1:22" s="6" customFormat="1" ht="12" x14ac:dyDescent="0.2">
      <c r="A328" s="16">
        <f t="shared" si="6"/>
        <v>307</v>
      </c>
      <c r="B328" s="15" t="s">
        <v>5</v>
      </c>
      <c r="C328" s="14" t="s">
        <v>154</v>
      </c>
      <c r="D328" s="14" t="s">
        <v>4</v>
      </c>
      <c r="E328" s="14" t="s">
        <v>3</v>
      </c>
      <c r="F328" s="14" t="s">
        <v>6</v>
      </c>
      <c r="G328" s="13">
        <v>44938</v>
      </c>
      <c r="H328" s="13" t="s">
        <v>612</v>
      </c>
      <c r="I328" s="12">
        <v>18000</v>
      </c>
      <c r="J328" s="12">
        <v>0</v>
      </c>
      <c r="K328" s="12">
        <v>0</v>
      </c>
      <c r="L328" s="12">
        <f>I328*2.87%</f>
        <v>516.6</v>
      </c>
      <c r="M328" s="12">
        <f>I328*7.1%</f>
        <v>1277.9999999999998</v>
      </c>
      <c r="N328" s="12">
        <f>I328*1.15%</f>
        <v>207</v>
      </c>
      <c r="O328" s="12">
        <f>I328*3.04%</f>
        <v>547.20000000000005</v>
      </c>
      <c r="P328" s="12">
        <f>I328*7.09%</f>
        <v>1276.2</v>
      </c>
      <c r="Q328" s="12"/>
      <c r="R328" s="12">
        <f>L328+M328+N328+O328+P328</f>
        <v>3825</v>
      </c>
      <c r="S328" s="12">
        <v>0</v>
      </c>
      <c r="T328" s="12">
        <f>+L328+O328+Q328+S328+J328+K328</f>
        <v>1063.8000000000002</v>
      </c>
      <c r="U328" s="12">
        <f>+P328+N328+M328</f>
        <v>2761.2</v>
      </c>
      <c r="V328" s="12">
        <f>+I328-T328</f>
        <v>16936.2</v>
      </c>
    </row>
    <row r="329" spans="1:22" s="6" customFormat="1" ht="12" x14ac:dyDescent="0.2">
      <c r="A329" s="16">
        <f t="shared" si="6"/>
        <v>308</v>
      </c>
      <c r="B329" s="15" t="s">
        <v>5</v>
      </c>
      <c r="C329" s="14" t="s">
        <v>153</v>
      </c>
      <c r="D329" s="14" t="s">
        <v>4</v>
      </c>
      <c r="E329" s="14" t="s">
        <v>3</v>
      </c>
      <c r="F329" s="14" t="s">
        <v>6</v>
      </c>
      <c r="G329" s="13">
        <v>44938</v>
      </c>
      <c r="H329" s="13" t="s">
        <v>612</v>
      </c>
      <c r="I329" s="12">
        <v>42000</v>
      </c>
      <c r="J329" s="12">
        <v>0</v>
      </c>
      <c r="K329" s="12">
        <v>0</v>
      </c>
      <c r="L329" s="12">
        <f>I329*2.87%</f>
        <v>1205.4000000000001</v>
      </c>
      <c r="M329" s="12">
        <f>I329*7.1%</f>
        <v>2981.9999999999995</v>
      </c>
      <c r="N329" s="12">
        <f>I329*1.15%</f>
        <v>483</v>
      </c>
      <c r="O329" s="12">
        <f>I329*3.04%</f>
        <v>1276.8</v>
      </c>
      <c r="P329" s="12">
        <f>I329*7.09%</f>
        <v>2977.8</v>
      </c>
      <c r="Q329" s="12"/>
      <c r="R329" s="12">
        <f>L329+M329+N329+O329+P329</f>
        <v>8925</v>
      </c>
      <c r="S329" s="12">
        <v>0</v>
      </c>
      <c r="T329" s="12">
        <f>+L329+O329+Q329+S329+J329+K329</f>
        <v>2482.1999999999998</v>
      </c>
      <c r="U329" s="12">
        <f>+P329+N329+M329</f>
        <v>6442.7999999999993</v>
      </c>
      <c r="V329" s="12">
        <f>+I329-T329</f>
        <v>39517.800000000003</v>
      </c>
    </row>
    <row r="330" spans="1:22" s="6" customFormat="1" ht="12" x14ac:dyDescent="0.2">
      <c r="A330" s="16">
        <f t="shared" si="6"/>
        <v>309</v>
      </c>
      <c r="B330" s="15" t="s">
        <v>5</v>
      </c>
      <c r="C330" s="14" t="s">
        <v>152</v>
      </c>
      <c r="D330" s="14" t="s">
        <v>4</v>
      </c>
      <c r="E330" s="14" t="s">
        <v>3</v>
      </c>
      <c r="F330" s="14" t="s">
        <v>2</v>
      </c>
      <c r="G330" s="13">
        <v>44938</v>
      </c>
      <c r="H330" s="13" t="s">
        <v>612</v>
      </c>
      <c r="I330" s="12">
        <v>27000</v>
      </c>
      <c r="J330" s="12">
        <v>0</v>
      </c>
      <c r="K330" s="12">
        <v>0</v>
      </c>
      <c r="L330" s="12">
        <f>I330*2.87%</f>
        <v>774.9</v>
      </c>
      <c r="M330" s="12">
        <f>I330*7.1%</f>
        <v>1916.9999999999998</v>
      </c>
      <c r="N330" s="12">
        <f>I330*1.15%</f>
        <v>310.5</v>
      </c>
      <c r="O330" s="12">
        <f>I330*3.04%</f>
        <v>820.8</v>
      </c>
      <c r="P330" s="12">
        <f>I330*7.09%</f>
        <v>1914.3000000000002</v>
      </c>
      <c r="Q330" s="12"/>
      <c r="R330" s="12">
        <f>L330+M330+N330+O330+P330</f>
        <v>5737.5</v>
      </c>
      <c r="S330" s="12">
        <v>0</v>
      </c>
      <c r="T330" s="12">
        <f>+L330+O330+Q330+S330+J330+K330</f>
        <v>1595.6999999999998</v>
      </c>
      <c r="U330" s="12">
        <f>+P330+N330+M330</f>
        <v>4141.8</v>
      </c>
      <c r="V330" s="12">
        <f>+I330-T330</f>
        <v>25404.3</v>
      </c>
    </row>
    <row r="331" spans="1:22" s="6" customFormat="1" ht="12" x14ac:dyDescent="0.2">
      <c r="A331" s="16">
        <f t="shared" si="6"/>
        <v>310</v>
      </c>
      <c r="B331" s="15" t="s">
        <v>5</v>
      </c>
      <c r="C331" s="14" t="s">
        <v>151</v>
      </c>
      <c r="D331" s="14" t="s">
        <v>4</v>
      </c>
      <c r="E331" s="14" t="s">
        <v>3</v>
      </c>
      <c r="F331" s="14" t="s">
        <v>2</v>
      </c>
      <c r="G331" s="13">
        <v>44938</v>
      </c>
      <c r="H331" s="13" t="s">
        <v>612</v>
      </c>
      <c r="I331" s="12">
        <v>33000</v>
      </c>
      <c r="J331" s="12">
        <v>0</v>
      </c>
      <c r="K331" s="12">
        <v>0</v>
      </c>
      <c r="L331" s="12">
        <f>I331*2.87%</f>
        <v>947.1</v>
      </c>
      <c r="M331" s="12">
        <f>I331*7.1%</f>
        <v>2343</v>
      </c>
      <c r="N331" s="12">
        <f>I331*1.15%</f>
        <v>379.5</v>
      </c>
      <c r="O331" s="12">
        <f>I331*3.04%</f>
        <v>1003.2</v>
      </c>
      <c r="P331" s="12">
        <f>I331*7.09%</f>
        <v>2339.7000000000003</v>
      </c>
      <c r="Q331" s="12"/>
      <c r="R331" s="12">
        <f>L331+M331+N331+O331+P331</f>
        <v>7012.5</v>
      </c>
      <c r="S331" s="12">
        <v>0</v>
      </c>
      <c r="T331" s="12">
        <f>+L331+O331+Q331+S331+J331+K331</f>
        <v>1950.3000000000002</v>
      </c>
      <c r="U331" s="12">
        <f>+P331+N331+M331</f>
        <v>5062.2000000000007</v>
      </c>
      <c r="V331" s="12">
        <f>+I331-T331</f>
        <v>31049.7</v>
      </c>
    </row>
    <row r="332" spans="1:22" s="6" customFormat="1" ht="12" x14ac:dyDescent="0.2">
      <c r="A332" s="16">
        <f t="shared" si="6"/>
        <v>311</v>
      </c>
      <c r="B332" s="15" t="s">
        <v>5</v>
      </c>
      <c r="C332" s="14" t="s">
        <v>150</v>
      </c>
      <c r="D332" s="14" t="s">
        <v>4</v>
      </c>
      <c r="E332" s="14" t="s">
        <v>3</v>
      </c>
      <c r="F332" s="14" t="s">
        <v>6</v>
      </c>
      <c r="G332" s="13">
        <v>44938</v>
      </c>
      <c r="H332" s="13" t="s">
        <v>612</v>
      </c>
      <c r="I332" s="12">
        <v>36000</v>
      </c>
      <c r="J332" s="12">
        <v>0</v>
      </c>
      <c r="K332" s="12">
        <v>0</v>
      </c>
      <c r="L332" s="12">
        <f>I332*2.87%</f>
        <v>1033.2</v>
      </c>
      <c r="M332" s="12">
        <f>I332*7.1%</f>
        <v>2555.9999999999995</v>
      </c>
      <c r="N332" s="12">
        <f>I332*1.15%</f>
        <v>414</v>
      </c>
      <c r="O332" s="12">
        <f>I332*3.04%</f>
        <v>1094.4000000000001</v>
      </c>
      <c r="P332" s="12">
        <f>I332*7.09%</f>
        <v>2552.4</v>
      </c>
      <c r="Q332" s="12"/>
      <c r="R332" s="12">
        <f>L332+M332+N332+O332+P332</f>
        <v>7650</v>
      </c>
      <c r="S332" s="12">
        <v>0</v>
      </c>
      <c r="T332" s="12">
        <f>+L332+O332+Q332+S332+J332+K332</f>
        <v>2127.6000000000004</v>
      </c>
      <c r="U332" s="12">
        <f>+P332+N332+M332</f>
        <v>5522.4</v>
      </c>
      <c r="V332" s="12">
        <f>+I332-T332</f>
        <v>33872.400000000001</v>
      </c>
    </row>
    <row r="333" spans="1:22" s="6" customFormat="1" ht="12" x14ac:dyDescent="0.2">
      <c r="A333" s="16">
        <f t="shared" si="6"/>
        <v>312</v>
      </c>
      <c r="B333" s="15" t="s">
        <v>5</v>
      </c>
      <c r="C333" s="14" t="s">
        <v>149</v>
      </c>
      <c r="D333" s="14" t="s">
        <v>4</v>
      </c>
      <c r="E333" s="14" t="s">
        <v>3</v>
      </c>
      <c r="F333" s="14" t="s">
        <v>6</v>
      </c>
      <c r="G333" s="13">
        <v>44938</v>
      </c>
      <c r="H333" s="13" t="s">
        <v>612</v>
      </c>
      <c r="I333" s="12">
        <v>33000</v>
      </c>
      <c r="J333" s="12">
        <v>0</v>
      </c>
      <c r="K333" s="12">
        <v>0</v>
      </c>
      <c r="L333" s="12">
        <f>I333*2.87%</f>
        <v>947.1</v>
      </c>
      <c r="M333" s="12">
        <f>I333*7.1%</f>
        <v>2343</v>
      </c>
      <c r="N333" s="12">
        <f>I333*1.15%</f>
        <v>379.5</v>
      </c>
      <c r="O333" s="12">
        <f>I333*3.04%</f>
        <v>1003.2</v>
      </c>
      <c r="P333" s="12">
        <f>I333*7.09%</f>
        <v>2339.7000000000003</v>
      </c>
      <c r="Q333" s="12">
        <v>1715.46</v>
      </c>
      <c r="R333" s="12">
        <f>L333+M333+N333+O333+P333</f>
        <v>7012.5</v>
      </c>
      <c r="S333" s="12">
        <v>0</v>
      </c>
      <c r="T333" s="12">
        <f>+L333+O333+Q333+S333+J333+K333</f>
        <v>3665.76</v>
      </c>
      <c r="U333" s="12">
        <f>+P333+N333+M333</f>
        <v>5062.2000000000007</v>
      </c>
      <c r="V333" s="12">
        <f>+I333-T333</f>
        <v>29334.239999999998</v>
      </c>
    </row>
    <row r="334" spans="1:22" s="6" customFormat="1" ht="12" x14ac:dyDescent="0.2">
      <c r="A334" s="16">
        <f t="shared" si="6"/>
        <v>313</v>
      </c>
      <c r="B334" s="15" t="s">
        <v>5</v>
      </c>
      <c r="C334" s="14" t="s">
        <v>148</v>
      </c>
      <c r="D334" s="14" t="s">
        <v>4</v>
      </c>
      <c r="E334" s="14" t="s">
        <v>3</v>
      </c>
      <c r="F334" s="14" t="s">
        <v>2</v>
      </c>
      <c r="G334" s="13">
        <v>44938</v>
      </c>
      <c r="H334" s="13" t="s">
        <v>612</v>
      </c>
      <c r="I334" s="12">
        <v>52800</v>
      </c>
      <c r="J334" s="12">
        <v>2249.1799999999998</v>
      </c>
      <c r="K334" s="12">
        <v>0</v>
      </c>
      <c r="L334" s="12">
        <f>I334*2.87%</f>
        <v>1515.36</v>
      </c>
      <c r="M334" s="12">
        <f>I334*7.1%</f>
        <v>3748.7999999999997</v>
      </c>
      <c r="N334" s="12">
        <f>I334*1.15%</f>
        <v>607.20000000000005</v>
      </c>
      <c r="O334" s="12">
        <f>I334*3.04%</f>
        <v>1605.12</v>
      </c>
      <c r="P334" s="12">
        <f>I334*7.09%</f>
        <v>3743.5200000000004</v>
      </c>
      <c r="Q334" s="12"/>
      <c r="R334" s="12">
        <f>L334+M334+N334+O334+P334</f>
        <v>11220</v>
      </c>
      <c r="S334" s="12">
        <v>0</v>
      </c>
      <c r="T334" s="12">
        <f>+L334+O334+Q334+S334+J334+K334</f>
        <v>5369.66</v>
      </c>
      <c r="U334" s="12">
        <f>+P334+N334+M334</f>
        <v>8099.52</v>
      </c>
      <c r="V334" s="12">
        <f>+I334-T334</f>
        <v>47430.34</v>
      </c>
    </row>
    <row r="335" spans="1:22" s="6" customFormat="1" ht="12" x14ac:dyDescent="0.2">
      <c r="A335" s="16">
        <f t="shared" si="6"/>
        <v>314</v>
      </c>
      <c r="B335" s="15" t="s">
        <v>5</v>
      </c>
      <c r="C335" s="14" t="s">
        <v>147</v>
      </c>
      <c r="D335" s="14" t="s">
        <v>4</v>
      </c>
      <c r="E335" s="14" t="s">
        <v>3</v>
      </c>
      <c r="F335" s="14" t="s">
        <v>2</v>
      </c>
      <c r="G335" s="13">
        <v>44938</v>
      </c>
      <c r="H335" s="13" t="s">
        <v>612</v>
      </c>
      <c r="I335" s="12">
        <v>59400</v>
      </c>
      <c r="J335" s="12">
        <v>3373.77</v>
      </c>
      <c r="K335" s="12">
        <v>0</v>
      </c>
      <c r="L335" s="12">
        <f>I335*2.87%</f>
        <v>1704.78</v>
      </c>
      <c r="M335" s="12">
        <f>I335*7.1%</f>
        <v>4217.3999999999996</v>
      </c>
      <c r="N335" s="12">
        <f>I335*1.15%</f>
        <v>683.1</v>
      </c>
      <c r="O335" s="12">
        <f>I335*3.04%</f>
        <v>1805.76</v>
      </c>
      <c r="P335" s="12">
        <f>I335*7.09%</f>
        <v>4211.46</v>
      </c>
      <c r="Q335" s="12"/>
      <c r="R335" s="12">
        <f>L335+M335+N335+O335+P335</f>
        <v>12622.5</v>
      </c>
      <c r="S335" s="12">
        <v>0</v>
      </c>
      <c r="T335" s="12">
        <f>+L335+O335+Q335+S335+J335+K335</f>
        <v>6884.3099999999995</v>
      </c>
      <c r="U335" s="12">
        <f>+P335+N335+M335</f>
        <v>9111.9599999999991</v>
      </c>
      <c r="V335" s="12">
        <f>+I335-T335</f>
        <v>52515.69</v>
      </c>
    </row>
    <row r="336" spans="1:22" s="6" customFormat="1" ht="12" x14ac:dyDescent="0.2">
      <c r="A336" s="16">
        <f t="shared" si="6"/>
        <v>315</v>
      </c>
      <c r="B336" s="15" t="s">
        <v>5</v>
      </c>
      <c r="C336" s="14" t="s">
        <v>146</v>
      </c>
      <c r="D336" s="14" t="s">
        <v>4</v>
      </c>
      <c r="E336" s="14" t="s">
        <v>3</v>
      </c>
      <c r="F336" s="14" t="s">
        <v>2</v>
      </c>
      <c r="G336" s="13">
        <v>44938</v>
      </c>
      <c r="H336" s="13" t="s">
        <v>612</v>
      </c>
      <c r="I336" s="12">
        <v>28600</v>
      </c>
      <c r="J336" s="12">
        <v>0</v>
      </c>
      <c r="K336" s="12">
        <v>0</v>
      </c>
      <c r="L336" s="12">
        <f>I336*2.87%</f>
        <v>820.82</v>
      </c>
      <c r="M336" s="12">
        <f>I336*7.1%</f>
        <v>2030.6</v>
      </c>
      <c r="N336" s="12">
        <f>I336*1.15%</f>
        <v>328.9</v>
      </c>
      <c r="O336" s="12">
        <f>I336*3.04%</f>
        <v>869.44</v>
      </c>
      <c r="P336" s="12">
        <f>I336*7.09%</f>
        <v>2027.7400000000002</v>
      </c>
      <c r="Q336" s="12"/>
      <c r="R336" s="12">
        <f>L336+M336+N336+O336+P336</f>
        <v>6077.5</v>
      </c>
      <c r="S336" s="12">
        <v>0</v>
      </c>
      <c r="T336" s="12">
        <f>+L336+O336+Q336+S336+J336+K336</f>
        <v>1690.2600000000002</v>
      </c>
      <c r="U336" s="12">
        <f>+P336+N336+M336</f>
        <v>4387.24</v>
      </c>
      <c r="V336" s="12">
        <f>+I336-T336</f>
        <v>26909.739999999998</v>
      </c>
    </row>
    <row r="337" spans="1:22" s="6" customFormat="1" ht="12" x14ac:dyDescent="0.2">
      <c r="A337" s="16">
        <f t="shared" si="6"/>
        <v>316</v>
      </c>
      <c r="B337" s="15" t="s">
        <v>5</v>
      </c>
      <c r="C337" s="14" t="s">
        <v>145</v>
      </c>
      <c r="D337" s="14" t="s">
        <v>4</v>
      </c>
      <c r="E337" s="14" t="s">
        <v>3</v>
      </c>
      <c r="F337" s="14" t="s">
        <v>6</v>
      </c>
      <c r="G337" s="13">
        <v>44938</v>
      </c>
      <c r="H337" s="13" t="s">
        <v>612</v>
      </c>
      <c r="I337" s="12">
        <v>28600</v>
      </c>
      <c r="J337" s="12">
        <v>0</v>
      </c>
      <c r="K337" s="12">
        <v>0</v>
      </c>
      <c r="L337" s="12">
        <f>I337*2.87%</f>
        <v>820.82</v>
      </c>
      <c r="M337" s="12">
        <f>I337*7.1%</f>
        <v>2030.6</v>
      </c>
      <c r="N337" s="12">
        <f>I337*1.15%</f>
        <v>328.9</v>
      </c>
      <c r="O337" s="12">
        <f>I337*3.04%</f>
        <v>869.44</v>
      </c>
      <c r="P337" s="12">
        <f>I337*7.09%</f>
        <v>2027.7400000000002</v>
      </c>
      <c r="Q337" s="12"/>
      <c r="R337" s="12">
        <f>L337+M337+N337+O337+P337</f>
        <v>6077.5</v>
      </c>
      <c r="S337" s="12">
        <v>0</v>
      </c>
      <c r="T337" s="12">
        <f>+L337+O337+Q337+S337+J337+K337</f>
        <v>1690.2600000000002</v>
      </c>
      <c r="U337" s="12">
        <f>+P337+N337+M337</f>
        <v>4387.24</v>
      </c>
      <c r="V337" s="12">
        <f>+I337-T337</f>
        <v>26909.739999999998</v>
      </c>
    </row>
    <row r="338" spans="1:22" s="6" customFormat="1" ht="12" x14ac:dyDescent="0.2">
      <c r="A338" s="16">
        <f t="shared" si="6"/>
        <v>317</v>
      </c>
      <c r="B338" s="15" t="s">
        <v>5</v>
      </c>
      <c r="C338" s="14" t="s">
        <v>144</v>
      </c>
      <c r="D338" s="14" t="s">
        <v>4</v>
      </c>
      <c r="E338" s="14" t="s">
        <v>3</v>
      </c>
      <c r="F338" s="14" t="s">
        <v>6</v>
      </c>
      <c r="G338" s="13">
        <v>44938</v>
      </c>
      <c r="H338" s="13" t="s">
        <v>612</v>
      </c>
      <c r="I338" s="12">
        <v>28600</v>
      </c>
      <c r="J338" s="12">
        <v>0</v>
      </c>
      <c r="K338" s="12">
        <v>0</v>
      </c>
      <c r="L338" s="12">
        <f>I338*2.87%</f>
        <v>820.82</v>
      </c>
      <c r="M338" s="12">
        <f>I338*7.1%</f>
        <v>2030.6</v>
      </c>
      <c r="N338" s="12">
        <f>I338*1.15%</f>
        <v>328.9</v>
      </c>
      <c r="O338" s="12">
        <f>I338*3.04%</f>
        <v>869.44</v>
      </c>
      <c r="P338" s="12">
        <f>I338*7.09%</f>
        <v>2027.7400000000002</v>
      </c>
      <c r="Q338" s="12"/>
      <c r="R338" s="12">
        <f>L338+M338+N338+O338+P338</f>
        <v>6077.5</v>
      </c>
      <c r="S338" s="12">
        <v>0</v>
      </c>
      <c r="T338" s="12">
        <f>+L338+O338+Q338+S338+J338+K338</f>
        <v>1690.2600000000002</v>
      </c>
      <c r="U338" s="12">
        <f>+P338+N338+M338</f>
        <v>4387.24</v>
      </c>
      <c r="V338" s="12">
        <f>+I338-T338</f>
        <v>26909.739999999998</v>
      </c>
    </row>
    <row r="339" spans="1:22" s="6" customFormat="1" ht="12" x14ac:dyDescent="0.2">
      <c r="A339" s="16">
        <f t="shared" si="6"/>
        <v>318</v>
      </c>
      <c r="B339" s="15" t="s">
        <v>5</v>
      </c>
      <c r="C339" s="14" t="s">
        <v>143</v>
      </c>
      <c r="D339" s="14" t="s">
        <v>4</v>
      </c>
      <c r="E339" s="14" t="s">
        <v>3</v>
      </c>
      <c r="F339" s="14" t="s">
        <v>2</v>
      </c>
      <c r="G339" s="13">
        <v>44938</v>
      </c>
      <c r="H339" s="13" t="s">
        <v>612</v>
      </c>
      <c r="I339" s="12">
        <v>52800</v>
      </c>
      <c r="J339" s="12">
        <v>2249.1799999999998</v>
      </c>
      <c r="K339" s="12">
        <v>0</v>
      </c>
      <c r="L339" s="12">
        <f>I339*2.87%</f>
        <v>1515.36</v>
      </c>
      <c r="M339" s="12">
        <f>I339*7.1%</f>
        <v>3748.7999999999997</v>
      </c>
      <c r="N339" s="12">
        <f>I339*1.15%</f>
        <v>607.20000000000005</v>
      </c>
      <c r="O339" s="12">
        <f>I339*3.04%</f>
        <v>1605.12</v>
      </c>
      <c r="P339" s="12">
        <f>I339*7.09%</f>
        <v>3743.5200000000004</v>
      </c>
      <c r="Q339" s="12"/>
      <c r="R339" s="12">
        <f>L339+M339+N339+O339+P339</f>
        <v>11220</v>
      </c>
      <c r="S339" s="12">
        <v>0</v>
      </c>
      <c r="T339" s="12">
        <f>+L339+O339+Q339+S339+J339+K339</f>
        <v>5369.66</v>
      </c>
      <c r="U339" s="12">
        <f>+P339+N339+M339</f>
        <v>8099.52</v>
      </c>
      <c r="V339" s="12">
        <f>+I339-T339</f>
        <v>47430.34</v>
      </c>
    </row>
    <row r="340" spans="1:22" s="6" customFormat="1" ht="12" x14ac:dyDescent="0.2">
      <c r="A340" s="16">
        <f t="shared" si="6"/>
        <v>319</v>
      </c>
      <c r="B340" s="15" t="s">
        <v>5</v>
      </c>
      <c r="C340" s="14" t="s">
        <v>142</v>
      </c>
      <c r="D340" s="14" t="s">
        <v>4</v>
      </c>
      <c r="E340" s="14" t="s">
        <v>3</v>
      </c>
      <c r="F340" s="14" t="s">
        <v>2</v>
      </c>
      <c r="G340" s="13">
        <v>44938</v>
      </c>
      <c r="H340" s="13" t="s">
        <v>612</v>
      </c>
      <c r="I340" s="12">
        <v>28600</v>
      </c>
      <c r="J340" s="12">
        <v>0</v>
      </c>
      <c r="K340" s="12">
        <v>0</v>
      </c>
      <c r="L340" s="12">
        <f>I340*2.87%</f>
        <v>820.82</v>
      </c>
      <c r="M340" s="12">
        <f>I340*7.1%</f>
        <v>2030.6</v>
      </c>
      <c r="N340" s="12">
        <f>I340*1.15%</f>
        <v>328.9</v>
      </c>
      <c r="O340" s="12">
        <f>I340*3.04%</f>
        <v>869.44</v>
      </c>
      <c r="P340" s="12">
        <f>I340*7.09%</f>
        <v>2027.7400000000002</v>
      </c>
      <c r="Q340" s="12"/>
      <c r="R340" s="12">
        <f>L340+M340+N340+O340+P340</f>
        <v>6077.5</v>
      </c>
      <c r="S340" s="12">
        <v>0</v>
      </c>
      <c r="T340" s="12">
        <f>+L340+O340+Q340+S340+J340+K340</f>
        <v>1690.2600000000002</v>
      </c>
      <c r="U340" s="12">
        <f>+P340+N340+M340</f>
        <v>4387.24</v>
      </c>
      <c r="V340" s="12">
        <f>+I340-T340</f>
        <v>26909.739999999998</v>
      </c>
    </row>
    <row r="341" spans="1:22" s="6" customFormat="1" ht="15" customHeight="1" x14ac:dyDescent="0.2">
      <c r="A341" s="16">
        <f t="shared" si="6"/>
        <v>320</v>
      </c>
      <c r="B341" s="15" t="s">
        <v>5</v>
      </c>
      <c r="C341" s="14" t="s">
        <v>141</v>
      </c>
      <c r="D341" s="14" t="s">
        <v>4</v>
      </c>
      <c r="E341" s="14" t="s">
        <v>3</v>
      </c>
      <c r="F341" s="14" t="s">
        <v>6</v>
      </c>
      <c r="G341" s="13">
        <v>44938</v>
      </c>
      <c r="H341" s="13" t="s">
        <v>612</v>
      </c>
      <c r="I341" s="12">
        <v>44000</v>
      </c>
      <c r="J341" s="12">
        <v>1007.19</v>
      </c>
      <c r="K341" s="12">
        <v>0</v>
      </c>
      <c r="L341" s="12">
        <f>I341*2.87%</f>
        <v>1262.8</v>
      </c>
      <c r="M341" s="12">
        <f>I341*7.1%</f>
        <v>3123.9999999999995</v>
      </c>
      <c r="N341" s="12">
        <f>I341*1.15%</f>
        <v>506</v>
      </c>
      <c r="O341" s="12">
        <f>I341*3.04%</f>
        <v>1337.6</v>
      </c>
      <c r="P341" s="12">
        <f>I341*7.09%</f>
        <v>3119.6000000000004</v>
      </c>
      <c r="Q341" s="12"/>
      <c r="R341" s="12">
        <f>L341+M341+N341+O341+P341</f>
        <v>9350</v>
      </c>
      <c r="S341" s="12">
        <v>0</v>
      </c>
      <c r="T341" s="12">
        <f>+L341+O341+Q341+S341+J341+K341</f>
        <v>3607.5899999999997</v>
      </c>
      <c r="U341" s="12">
        <f>+P341+N341+M341</f>
        <v>6749.6</v>
      </c>
      <c r="V341" s="12">
        <f>+I341-T341</f>
        <v>40392.410000000003</v>
      </c>
    </row>
    <row r="342" spans="1:22" s="6" customFormat="1" ht="12" x14ac:dyDescent="0.2">
      <c r="A342" s="16">
        <f t="shared" si="6"/>
        <v>321</v>
      </c>
      <c r="B342" s="15" t="s">
        <v>5</v>
      </c>
      <c r="C342" s="14" t="s">
        <v>140</v>
      </c>
      <c r="D342" s="14" t="s">
        <v>4</v>
      </c>
      <c r="E342" s="14" t="s">
        <v>3</v>
      </c>
      <c r="F342" s="14" t="s">
        <v>6</v>
      </c>
      <c r="G342" s="13">
        <v>44938</v>
      </c>
      <c r="H342" s="13" t="s">
        <v>612</v>
      </c>
      <c r="I342" s="12">
        <v>15000</v>
      </c>
      <c r="J342" s="12">
        <v>0</v>
      </c>
      <c r="K342" s="12">
        <v>0</v>
      </c>
      <c r="L342" s="12">
        <f>I342*2.87%</f>
        <v>430.5</v>
      </c>
      <c r="M342" s="12">
        <f>I342*7.1%</f>
        <v>1065</v>
      </c>
      <c r="N342" s="12">
        <f>I342*1.15%</f>
        <v>172.5</v>
      </c>
      <c r="O342" s="12">
        <f>I342*3.04%</f>
        <v>456</v>
      </c>
      <c r="P342" s="12">
        <f>I342*7.09%</f>
        <v>1063.5</v>
      </c>
      <c r="Q342" s="12"/>
      <c r="R342" s="12">
        <f>L342+M342+N342+O342+P342</f>
        <v>3187.5</v>
      </c>
      <c r="S342" s="12">
        <v>0</v>
      </c>
      <c r="T342" s="12">
        <f>+L342+O342+Q342+S342+J342+K342</f>
        <v>886.5</v>
      </c>
      <c r="U342" s="12">
        <f>+P342+N342+M342</f>
        <v>2301</v>
      </c>
      <c r="V342" s="12">
        <f>+I342-T342</f>
        <v>14113.5</v>
      </c>
    </row>
    <row r="343" spans="1:22" s="6" customFormat="1" ht="12" x14ac:dyDescent="0.2">
      <c r="A343" s="16">
        <f t="shared" si="6"/>
        <v>322</v>
      </c>
      <c r="B343" s="15" t="s">
        <v>5</v>
      </c>
      <c r="C343" s="14" t="s">
        <v>139</v>
      </c>
      <c r="D343" s="14" t="s">
        <v>4</v>
      </c>
      <c r="E343" s="14" t="s">
        <v>3</v>
      </c>
      <c r="F343" s="14" t="s">
        <v>2</v>
      </c>
      <c r="G343" s="13">
        <v>44938</v>
      </c>
      <c r="H343" s="13" t="s">
        <v>612</v>
      </c>
      <c r="I343" s="12">
        <v>64800</v>
      </c>
      <c r="J343" s="12">
        <v>4389.9399999999996</v>
      </c>
      <c r="K343" s="12">
        <v>0</v>
      </c>
      <c r="L343" s="12">
        <f>I343*2.87%</f>
        <v>1859.76</v>
      </c>
      <c r="M343" s="12">
        <f>I343*7.1%</f>
        <v>4600.7999999999993</v>
      </c>
      <c r="N343" s="12">
        <f>I343*1.15%</f>
        <v>745.19999999999993</v>
      </c>
      <c r="O343" s="12">
        <f>I343*3.04%</f>
        <v>1969.92</v>
      </c>
      <c r="P343" s="12">
        <f>I343*7.09%</f>
        <v>4594.3200000000006</v>
      </c>
      <c r="Q343" s="12"/>
      <c r="R343" s="12">
        <f>L343+M343+N343+O343+P343</f>
        <v>13770</v>
      </c>
      <c r="S343" s="12">
        <v>0</v>
      </c>
      <c r="T343" s="12">
        <f>+L343+O343+Q343+S343+J343+K343</f>
        <v>8219.619999999999</v>
      </c>
      <c r="U343" s="12">
        <f>+P343+N343+M343</f>
        <v>9940.32</v>
      </c>
      <c r="V343" s="12">
        <f>+I343-T343</f>
        <v>56580.380000000005</v>
      </c>
    </row>
    <row r="344" spans="1:22" s="6" customFormat="1" ht="12" x14ac:dyDescent="0.2">
      <c r="A344" s="16">
        <f t="shared" si="6"/>
        <v>323</v>
      </c>
      <c r="B344" s="15" t="s">
        <v>5</v>
      </c>
      <c r="C344" s="14" t="s">
        <v>138</v>
      </c>
      <c r="D344" s="14" t="s">
        <v>4</v>
      </c>
      <c r="E344" s="14" t="s">
        <v>3</v>
      </c>
      <c r="F344" s="14" t="s">
        <v>2</v>
      </c>
      <c r="G344" s="13">
        <v>44938</v>
      </c>
      <c r="H344" s="13" t="s">
        <v>612</v>
      </c>
      <c r="I344" s="12">
        <v>36000</v>
      </c>
      <c r="J344" s="12">
        <v>0</v>
      </c>
      <c r="K344" s="12">
        <v>0</v>
      </c>
      <c r="L344" s="12">
        <f>I344*2.87%</f>
        <v>1033.2</v>
      </c>
      <c r="M344" s="12">
        <f>I344*7.1%</f>
        <v>2555.9999999999995</v>
      </c>
      <c r="N344" s="12">
        <f>I344*1.15%</f>
        <v>414</v>
      </c>
      <c r="O344" s="12">
        <f>I344*3.04%</f>
        <v>1094.4000000000001</v>
      </c>
      <c r="P344" s="12">
        <f>I344*7.09%</f>
        <v>2552.4</v>
      </c>
      <c r="Q344" s="12"/>
      <c r="R344" s="12">
        <f>L344+M344+N344+O344+P344</f>
        <v>7650</v>
      </c>
      <c r="S344" s="12">
        <v>0</v>
      </c>
      <c r="T344" s="12">
        <f>+L344+O344+Q344+S344+J344+K344</f>
        <v>2127.6000000000004</v>
      </c>
      <c r="U344" s="12">
        <f>+P344+N344+M344</f>
        <v>5522.4</v>
      </c>
      <c r="V344" s="12">
        <f>+I344-T344</f>
        <v>33872.400000000001</v>
      </c>
    </row>
    <row r="345" spans="1:22" s="6" customFormat="1" ht="12" x14ac:dyDescent="0.2">
      <c r="A345" s="16">
        <f t="shared" si="6"/>
        <v>324</v>
      </c>
      <c r="B345" s="15" t="s">
        <v>5</v>
      </c>
      <c r="C345" s="14" t="s">
        <v>137</v>
      </c>
      <c r="D345" s="14" t="s">
        <v>4</v>
      </c>
      <c r="E345" s="14" t="s">
        <v>3</v>
      </c>
      <c r="F345" s="14" t="s">
        <v>6</v>
      </c>
      <c r="G345" s="13">
        <v>44938</v>
      </c>
      <c r="H345" s="13" t="s">
        <v>612</v>
      </c>
      <c r="I345" s="12">
        <v>72000</v>
      </c>
      <c r="J345" s="12">
        <v>0</v>
      </c>
      <c r="K345" s="12">
        <v>0</v>
      </c>
      <c r="L345" s="12">
        <f>I345*2.87%</f>
        <v>2066.4</v>
      </c>
      <c r="M345" s="12">
        <f>I345*7.1%</f>
        <v>5111.9999999999991</v>
      </c>
      <c r="N345" s="12">
        <f>I345*1.15%</f>
        <v>828</v>
      </c>
      <c r="O345" s="12">
        <f>I345*3.04%</f>
        <v>2188.8000000000002</v>
      </c>
      <c r="P345" s="12">
        <f>I345*7.09%</f>
        <v>5104.8</v>
      </c>
      <c r="Q345" s="12"/>
      <c r="R345" s="12">
        <f>L345+M345+N345+O345+P345</f>
        <v>15300</v>
      </c>
      <c r="S345" s="12">
        <v>4325</v>
      </c>
      <c r="T345" s="12">
        <f>+L345+O345+Q345+S345+J345+K345</f>
        <v>8580.2000000000007</v>
      </c>
      <c r="U345" s="12">
        <f>+P345+N345+M345</f>
        <v>11044.8</v>
      </c>
      <c r="V345" s="12">
        <f>+I345-T345</f>
        <v>63419.8</v>
      </c>
    </row>
    <row r="346" spans="1:22" s="7" customFormat="1" ht="15" customHeight="1" x14ac:dyDescent="0.2">
      <c r="A346" s="16">
        <f t="shared" si="6"/>
        <v>325</v>
      </c>
      <c r="B346" s="15" t="s">
        <v>5</v>
      </c>
      <c r="C346" s="14" t="s">
        <v>136</v>
      </c>
      <c r="D346" s="14" t="s">
        <v>4</v>
      </c>
      <c r="E346" s="14" t="s">
        <v>3</v>
      </c>
      <c r="F346" s="14" t="s">
        <v>6</v>
      </c>
      <c r="G346" s="13">
        <v>44938</v>
      </c>
      <c r="H346" s="13" t="s">
        <v>612</v>
      </c>
      <c r="I346" s="12">
        <v>36000</v>
      </c>
      <c r="J346" s="12">
        <v>0</v>
      </c>
      <c r="K346" s="12">
        <v>0</v>
      </c>
      <c r="L346" s="12">
        <f>I346*2.87%</f>
        <v>1033.2</v>
      </c>
      <c r="M346" s="12">
        <f>I346*7.1%</f>
        <v>2555.9999999999995</v>
      </c>
      <c r="N346" s="12">
        <f>I346*1.15%</f>
        <v>414</v>
      </c>
      <c r="O346" s="12">
        <f>I346*3.04%</f>
        <v>1094.4000000000001</v>
      </c>
      <c r="P346" s="12">
        <f>I346*7.09%</f>
        <v>2552.4</v>
      </c>
      <c r="Q346" s="12"/>
      <c r="R346" s="12">
        <f>L346+M346+N346+O346+P346</f>
        <v>7650</v>
      </c>
      <c r="S346" s="12">
        <v>0</v>
      </c>
      <c r="T346" s="12">
        <f>+L346+O346+Q346+S346+J346+K346</f>
        <v>2127.6000000000004</v>
      </c>
      <c r="U346" s="12">
        <f>+P346+N346+M346</f>
        <v>5522.4</v>
      </c>
      <c r="V346" s="12">
        <f>+I346-T346</f>
        <v>33872.400000000001</v>
      </c>
    </row>
    <row r="347" spans="1:22" s="7" customFormat="1" ht="12" x14ac:dyDescent="0.2">
      <c r="A347" s="16">
        <f t="shared" si="6"/>
        <v>326</v>
      </c>
      <c r="B347" s="15" t="s">
        <v>5</v>
      </c>
      <c r="C347" s="14" t="s">
        <v>135</v>
      </c>
      <c r="D347" s="14" t="s">
        <v>4</v>
      </c>
      <c r="E347" s="14" t="s">
        <v>3</v>
      </c>
      <c r="F347" s="14" t="s">
        <v>6</v>
      </c>
      <c r="G347" s="13">
        <v>44938</v>
      </c>
      <c r="H347" s="13" t="s">
        <v>612</v>
      </c>
      <c r="I347" s="12">
        <v>28600</v>
      </c>
      <c r="J347" s="12">
        <v>0</v>
      </c>
      <c r="K347" s="12">
        <v>0</v>
      </c>
      <c r="L347" s="12">
        <f>I347*2.87%</f>
        <v>820.82</v>
      </c>
      <c r="M347" s="12">
        <f>I347*7.1%</f>
        <v>2030.6</v>
      </c>
      <c r="N347" s="12">
        <f>I347*1.15%</f>
        <v>328.9</v>
      </c>
      <c r="O347" s="12">
        <f>I347*3.04%</f>
        <v>869.44</v>
      </c>
      <c r="P347" s="12">
        <f>I347*7.09%</f>
        <v>2027.7400000000002</v>
      </c>
      <c r="Q347" s="12"/>
      <c r="R347" s="12">
        <f>L347+M347+N347+O347+P347</f>
        <v>6077.5</v>
      </c>
      <c r="S347" s="12">
        <v>0</v>
      </c>
      <c r="T347" s="12">
        <f>+L347+O347+Q347+S347+J347+K347</f>
        <v>1690.2600000000002</v>
      </c>
      <c r="U347" s="12">
        <f>+P347+N347+M347</f>
        <v>4387.24</v>
      </c>
      <c r="V347" s="12">
        <f>+I347-T347</f>
        <v>26909.739999999998</v>
      </c>
    </row>
    <row r="348" spans="1:22" s="7" customFormat="1" ht="12" x14ac:dyDescent="0.2">
      <c r="A348" s="16">
        <f t="shared" si="6"/>
        <v>327</v>
      </c>
      <c r="B348" s="15" t="s">
        <v>5</v>
      </c>
      <c r="C348" s="14" t="s">
        <v>134</v>
      </c>
      <c r="D348" s="14" t="s">
        <v>4</v>
      </c>
      <c r="E348" s="14" t="s">
        <v>3</v>
      </c>
      <c r="F348" s="14" t="s">
        <v>2</v>
      </c>
      <c r="G348" s="13">
        <v>45231</v>
      </c>
      <c r="H348" s="13">
        <v>45412</v>
      </c>
      <c r="I348" s="12">
        <v>72000</v>
      </c>
      <c r="J348" s="12">
        <v>0</v>
      </c>
      <c r="K348" s="12">
        <v>0</v>
      </c>
      <c r="L348" s="12">
        <f>I348*2.87%</f>
        <v>2066.4</v>
      </c>
      <c r="M348" s="12">
        <f>I348*7.1%</f>
        <v>5111.9999999999991</v>
      </c>
      <c r="N348" s="12">
        <f>I348*1.15%</f>
        <v>828</v>
      </c>
      <c r="O348" s="12">
        <f>I348*3.04%</f>
        <v>2188.8000000000002</v>
      </c>
      <c r="P348" s="12">
        <f>I348*7.09%</f>
        <v>5104.8</v>
      </c>
      <c r="Q348" s="12"/>
      <c r="R348" s="12">
        <f>L348+M348+N348+O348+P348</f>
        <v>15300</v>
      </c>
      <c r="S348" s="12">
        <v>0</v>
      </c>
      <c r="T348" s="12">
        <f>+L348+O348+Q348+S348+J348+K348</f>
        <v>4255.2000000000007</v>
      </c>
      <c r="U348" s="12">
        <f>+P348+N348+M348</f>
        <v>11044.8</v>
      </c>
      <c r="V348" s="12">
        <f>+I348-T348</f>
        <v>67744.800000000003</v>
      </c>
    </row>
    <row r="349" spans="1:22" s="7" customFormat="1" ht="12" x14ac:dyDescent="0.2">
      <c r="A349" s="16">
        <f t="shared" si="6"/>
        <v>328</v>
      </c>
      <c r="B349" s="15" t="s">
        <v>5</v>
      </c>
      <c r="C349" s="14" t="s">
        <v>562</v>
      </c>
      <c r="D349" s="14" t="s">
        <v>4</v>
      </c>
      <c r="E349" s="14" t="s">
        <v>3</v>
      </c>
      <c r="F349" s="14" t="s">
        <v>2</v>
      </c>
      <c r="G349" s="13">
        <v>45170</v>
      </c>
      <c r="H349" s="13">
        <v>45350</v>
      </c>
      <c r="I349" s="12">
        <v>36000</v>
      </c>
      <c r="J349" s="12">
        <v>0</v>
      </c>
      <c r="K349" s="12">
        <v>0</v>
      </c>
      <c r="L349" s="12">
        <f>I349*2.87%</f>
        <v>1033.2</v>
      </c>
      <c r="M349" s="12">
        <f>I349*7.1%</f>
        <v>2555.9999999999995</v>
      </c>
      <c r="N349" s="12">
        <f>I349*1.15%</f>
        <v>414</v>
      </c>
      <c r="O349" s="12">
        <f>I349*3.04%</f>
        <v>1094.4000000000001</v>
      </c>
      <c r="P349" s="12">
        <f>I349*7.09%</f>
        <v>2552.4</v>
      </c>
      <c r="Q349" s="12"/>
      <c r="R349" s="12">
        <f>L349+M349+N349+O349+P349</f>
        <v>7650</v>
      </c>
      <c r="S349" s="12">
        <v>0</v>
      </c>
      <c r="T349" s="12">
        <f>+L349+O349+Q349+S349+J349+K349</f>
        <v>2127.6000000000004</v>
      </c>
      <c r="U349" s="12">
        <f>+P349+N349+M349</f>
        <v>5522.4</v>
      </c>
      <c r="V349" s="12">
        <f>+I349-T349</f>
        <v>33872.400000000001</v>
      </c>
    </row>
    <row r="350" spans="1:22" s="7" customFormat="1" ht="12" x14ac:dyDescent="0.2">
      <c r="A350" s="16">
        <f t="shared" si="6"/>
        <v>329</v>
      </c>
      <c r="B350" s="15" t="s">
        <v>5</v>
      </c>
      <c r="C350" s="14" t="s">
        <v>581</v>
      </c>
      <c r="D350" s="14" t="s">
        <v>4</v>
      </c>
      <c r="E350" s="14" t="s">
        <v>3</v>
      </c>
      <c r="F350" s="14" t="s">
        <v>6</v>
      </c>
      <c r="G350" s="13">
        <v>45170</v>
      </c>
      <c r="H350" s="13">
        <v>45350</v>
      </c>
      <c r="I350" s="12">
        <v>44000</v>
      </c>
      <c r="J350" s="12">
        <v>1007.19</v>
      </c>
      <c r="K350" s="12">
        <v>0</v>
      </c>
      <c r="L350" s="12">
        <f>I350*2.87%</f>
        <v>1262.8</v>
      </c>
      <c r="M350" s="12">
        <f>I350*7.1%</f>
        <v>3123.9999999999995</v>
      </c>
      <c r="N350" s="12">
        <f>I350*1.15%</f>
        <v>506</v>
      </c>
      <c r="O350" s="12">
        <f>I350*3.04%</f>
        <v>1337.6</v>
      </c>
      <c r="P350" s="12">
        <f>I350*7.09%</f>
        <v>3119.6000000000004</v>
      </c>
      <c r="Q350" s="12"/>
      <c r="R350" s="12">
        <f>L350+M350+N350+O350+P350</f>
        <v>9350</v>
      </c>
      <c r="S350" s="12">
        <v>0</v>
      </c>
      <c r="T350" s="12">
        <f>+L350+O350+Q350+S350+J350+K350</f>
        <v>3607.5899999999997</v>
      </c>
      <c r="U350" s="12">
        <f>+P350+N350+M350</f>
        <v>6749.6</v>
      </c>
      <c r="V350" s="12">
        <f>+I350-T350</f>
        <v>40392.410000000003</v>
      </c>
    </row>
    <row r="351" spans="1:22" s="6" customFormat="1" ht="12" x14ac:dyDescent="0.2">
      <c r="A351" s="62"/>
      <c r="B351" s="21" t="s">
        <v>133</v>
      </c>
      <c r="C351" s="20"/>
      <c r="D351" s="20"/>
      <c r="E351" s="20"/>
      <c r="F351" s="20"/>
      <c r="G351" s="19"/>
      <c r="H351" s="19"/>
      <c r="I351" s="18"/>
      <c r="J351" s="18"/>
      <c r="K351" s="18"/>
      <c r="L351" s="17"/>
      <c r="M351" s="17"/>
      <c r="N351" s="17"/>
      <c r="O351" s="17"/>
      <c r="P351" s="17"/>
      <c r="Q351" s="18"/>
      <c r="R351" s="17"/>
      <c r="S351" s="18"/>
      <c r="T351" s="17"/>
      <c r="U351" s="17"/>
      <c r="V351" s="17"/>
    </row>
    <row r="352" spans="1:22" s="7" customFormat="1" ht="12" x14ac:dyDescent="0.2">
      <c r="A352" s="16">
        <v>330</v>
      </c>
      <c r="B352" s="15" t="s">
        <v>85</v>
      </c>
      <c r="C352" s="14" t="s">
        <v>132</v>
      </c>
      <c r="D352" s="14" t="s">
        <v>525</v>
      </c>
      <c r="E352" s="14" t="s">
        <v>3</v>
      </c>
      <c r="F352" s="14" t="s">
        <v>2</v>
      </c>
      <c r="G352" s="13">
        <v>45231</v>
      </c>
      <c r="H352" s="13">
        <v>45412</v>
      </c>
      <c r="I352" s="12">
        <v>115000</v>
      </c>
      <c r="J352" s="12">
        <v>15204.88</v>
      </c>
      <c r="K352" s="12">
        <v>0</v>
      </c>
      <c r="L352" s="12">
        <f>I352*2.87%</f>
        <v>3300.5</v>
      </c>
      <c r="M352" s="12">
        <f>I352*7.1%</f>
        <v>8164.9999999999991</v>
      </c>
      <c r="N352" s="12">
        <f>I352*1.15%</f>
        <v>1322.5</v>
      </c>
      <c r="O352" s="12">
        <f>I352*3.04%</f>
        <v>3496</v>
      </c>
      <c r="P352" s="12">
        <f>I352*7.09%</f>
        <v>8153.5000000000009</v>
      </c>
      <c r="Q352" s="12">
        <v>1715.46</v>
      </c>
      <c r="R352" s="12">
        <f>L352+M352+N352+O352+P352</f>
        <v>24437.5</v>
      </c>
      <c r="S352" s="12">
        <v>0</v>
      </c>
      <c r="T352" s="12">
        <f>+L352+O352+Q352+S352+J352+K352</f>
        <v>23716.839999999997</v>
      </c>
      <c r="U352" s="12">
        <f>+P352+N352+M352</f>
        <v>17641</v>
      </c>
      <c r="V352" s="12">
        <f>+I352-T352</f>
        <v>91283.16</v>
      </c>
    </row>
    <row r="353" spans="1:22" s="7" customFormat="1" ht="12" x14ac:dyDescent="0.2">
      <c r="A353" s="16">
        <f>1+A352</f>
        <v>331</v>
      </c>
      <c r="B353" s="15" t="s">
        <v>131</v>
      </c>
      <c r="C353" s="14" t="s">
        <v>130</v>
      </c>
      <c r="D353" s="14" t="s">
        <v>77</v>
      </c>
      <c r="E353" s="14" t="s">
        <v>3</v>
      </c>
      <c r="F353" s="14" t="s">
        <v>6</v>
      </c>
      <c r="G353" s="13">
        <v>45170</v>
      </c>
      <c r="H353" s="13">
        <v>45351</v>
      </c>
      <c r="I353" s="12">
        <v>45000</v>
      </c>
      <c r="J353" s="12">
        <v>1148.33</v>
      </c>
      <c r="K353" s="12">
        <v>0</v>
      </c>
      <c r="L353" s="12">
        <f>I353*2.87%</f>
        <v>1291.5</v>
      </c>
      <c r="M353" s="12">
        <f>I353*7.1%</f>
        <v>3194.9999999999995</v>
      </c>
      <c r="N353" s="12">
        <f>I353*1.15%</f>
        <v>517.5</v>
      </c>
      <c r="O353" s="12">
        <f>I353*3.04%</f>
        <v>1368</v>
      </c>
      <c r="P353" s="12">
        <f>I353*7.09%</f>
        <v>3190.5</v>
      </c>
      <c r="Q353" s="12"/>
      <c r="R353" s="12">
        <f>L353+M353+N353+O353+P353</f>
        <v>9562.5</v>
      </c>
      <c r="S353" s="12">
        <v>0</v>
      </c>
      <c r="T353" s="12">
        <f>+L353+O353+Q353+S353+J353+K353</f>
        <v>3807.83</v>
      </c>
      <c r="U353" s="12">
        <f>+P353+N353+M353</f>
        <v>6903</v>
      </c>
      <c r="V353" s="12">
        <f>+I353-T353</f>
        <v>41192.17</v>
      </c>
    </row>
    <row r="354" spans="1:22" s="7" customFormat="1" ht="12" x14ac:dyDescent="0.2">
      <c r="A354" s="16">
        <f t="shared" ref="A354:A401" si="7">1+A353</f>
        <v>332</v>
      </c>
      <c r="B354" s="15" t="s">
        <v>595</v>
      </c>
      <c r="C354" s="14" t="s">
        <v>591</v>
      </c>
      <c r="D354" s="14" t="s">
        <v>592</v>
      </c>
      <c r="E354" s="14" t="s">
        <v>3</v>
      </c>
      <c r="F354" s="14" t="s">
        <v>2</v>
      </c>
      <c r="G354" s="13">
        <v>45200</v>
      </c>
      <c r="H354" s="13">
        <v>45382</v>
      </c>
      <c r="I354" s="12">
        <v>75000</v>
      </c>
      <c r="J354" s="12">
        <v>6309.38</v>
      </c>
      <c r="K354" s="12">
        <v>0</v>
      </c>
      <c r="L354" s="12">
        <f>I354*2.87%</f>
        <v>2152.5</v>
      </c>
      <c r="M354" s="12">
        <f>I354*7.1%</f>
        <v>5324.9999999999991</v>
      </c>
      <c r="N354" s="12">
        <f>I354*1.15%</f>
        <v>862.5</v>
      </c>
      <c r="O354" s="12">
        <f>I354*3.04%</f>
        <v>2280</v>
      </c>
      <c r="P354" s="12">
        <f>I354*7.09%</f>
        <v>5317.5</v>
      </c>
      <c r="Q354" s="12"/>
      <c r="R354" s="12">
        <f>L354+M354+N354+O354+P354</f>
        <v>15937.5</v>
      </c>
      <c r="S354" s="12">
        <v>0</v>
      </c>
      <c r="T354" s="12">
        <f>+L354+O354+Q354+S354+J354+K354</f>
        <v>10741.880000000001</v>
      </c>
      <c r="U354" s="12">
        <f>+P354+N354+M354</f>
        <v>11505</v>
      </c>
      <c r="V354" s="12">
        <f>+I354-T354</f>
        <v>64258.119999999995</v>
      </c>
    </row>
    <row r="355" spans="1:22" s="7" customFormat="1" ht="12" x14ac:dyDescent="0.2">
      <c r="A355" s="16">
        <f t="shared" si="7"/>
        <v>333</v>
      </c>
      <c r="B355" s="15" t="s">
        <v>129</v>
      </c>
      <c r="C355" s="14" t="s">
        <v>128</v>
      </c>
      <c r="D355" s="14" t="s">
        <v>522</v>
      </c>
      <c r="E355" s="14" t="s">
        <v>3</v>
      </c>
      <c r="F355" s="14" t="s">
        <v>2</v>
      </c>
      <c r="G355" s="13">
        <v>44938</v>
      </c>
      <c r="H355" s="13" t="s">
        <v>612</v>
      </c>
      <c r="I355" s="12">
        <v>75000</v>
      </c>
      <c r="J355" s="12">
        <v>6309.38</v>
      </c>
      <c r="K355" s="12">
        <v>0</v>
      </c>
      <c r="L355" s="12">
        <f>I355*2.87%</f>
        <v>2152.5</v>
      </c>
      <c r="M355" s="12">
        <f>I355*7.1%</f>
        <v>5324.9999999999991</v>
      </c>
      <c r="N355" s="12">
        <f>I355*1.15%</f>
        <v>862.5</v>
      </c>
      <c r="O355" s="12">
        <f>I355*3.04%</f>
        <v>2280</v>
      </c>
      <c r="P355" s="12">
        <f>I355*7.09%</f>
        <v>5317.5</v>
      </c>
      <c r="Q355" s="12"/>
      <c r="R355" s="12">
        <f>L355+M355+N355+O355+P355</f>
        <v>15937.5</v>
      </c>
      <c r="S355" s="12">
        <v>0</v>
      </c>
      <c r="T355" s="12">
        <f>+L355+O355+Q355+S355+J355+K355</f>
        <v>10741.880000000001</v>
      </c>
      <c r="U355" s="12">
        <f>+P355+N355+M355</f>
        <v>11505</v>
      </c>
      <c r="V355" s="12">
        <f>+I355-T355</f>
        <v>64258.119999999995</v>
      </c>
    </row>
    <row r="356" spans="1:22" s="7" customFormat="1" ht="12" x14ac:dyDescent="0.2">
      <c r="A356" s="16">
        <f t="shared" si="7"/>
        <v>334</v>
      </c>
      <c r="B356" s="15" t="s">
        <v>5</v>
      </c>
      <c r="C356" s="14" t="s">
        <v>610</v>
      </c>
      <c r="D356" s="14" t="s">
        <v>4</v>
      </c>
      <c r="E356" s="14" t="s">
        <v>3</v>
      </c>
      <c r="F356" s="14" t="s">
        <v>2</v>
      </c>
      <c r="G356" s="13">
        <v>44938</v>
      </c>
      <c r="H356" s="13" t="s">
        <v>612</v>
      </c>
      <c r="I356" s="12">
        <v>10800</v>
      </c>
      <c r="J356" s="12">
        <v>0</v>
      </c>
      <c r="K356" s="12">
        <v>0</v>
      </c>
      <c r="L356" s="12">
        <f>I356*2.87%</f>
        <v>309.95999999999998</v>
      </c>
      <c r="M356" s="12">
        <f>I356*7.1%</f>
        <v>766.8</v>
      </c>
      <c r="N356" s="12">
        <f>I356*1.15%</f>
        <v>124.2</v>
      </c>
      <c r="O356" s="12">
        <f>I356*3.04%</f>
        <v>328.32</v>
      </c>
      <c r="P356" s="12">
        <f>I356*7.09%</f>
        <v>765.72</v>
      </c>
      <c r="Q356" s="12"/>
      <c r="R356" s="12">
        <f>L356+M356+N356+O356+P356</f>
        <v>2295</v>
      </c>
      <c r="S356" s="12">
        <v>0</v>
      </c>
      <c r="T356" s="12">
        <f>+L356+O356+Q356+S356+J356+K356</f>
        <v>638.28</v>
      </c>
      <c r="U356" s="12">
        <f>+P356+N356+M356</f>
        <v>1656.72</v>
      </c>
      <c r="V356" s="12">
        <f>+I356-T356</f>
        <v>10161.719999999999</v>
      </c>
    </row>
    <row r="357" spans="1:22" s="7" customFormat="1" ht="12" x14ac:dyDescent="0.2">
      <c r="A357" s="16">
        <f t="shared" si="7"/>
        <v>335</v>
      </c>
      <c r="B357" s="15" t="s">
        <v>5</v>
      </c>
      <c r="C357" s="14" t="s">
        <v>127</v>
      </c>
      <c r="D357" s="14" t="s">
        <v>4</v>
      </c>
      <c r="E357" s="14" t="s">
        <v>3</v>
      </c>
      <c r="F357" s="14" t="s">
        <v>2</v>
      </c>
      <c r="G357" s="13">
        <v>44938</v>
      </c>
      <c r="H357" s="13" t="s">
        <v>612</v>
      </c>
      <c r="I357" s="12">
        <v>52800</v>
      </c>
      <c r="J357" s="12">
        <v>2249.1799999999998</v>
      </c>
      <c r="K357" s="12">
        <v>0</v>
      </c>
      <c r="L357" s="12">
        <f>I357*2.87%</f>
        <v>1515.36</v>
      </c>
      <c r="M357" s="12">
        <f>I357*7.1%</f>
        <v>3748.7999999999997</v>
      </c>
      <c r="N357" s="12">
        <f>I357*1.15%</f>
        <v>607.20000000000005</v>
      </c>
      <c r="O357" s="12">
        <f>I357*3.04%</f>
        <v>1605.12</v>
      </c>
      <c r="P357" s="12">
        <f>I357*7.09%</f>
        <v>3743.5200000000004</v>
      </c>
      <c r="Q357" s="12"/>
      <c r="R357" s="12">
        <f>L357+M357+N357+O357+P357</f>
        <v>11220</v>
      </c>
      <c r="S357" s="12">
        <v>0</v>
      </c>
      <c r="T357" s="12">
        <f>+L357+O357+Q357+S357+J357+K357</f>
        <v>5369.66</v>
      </c>
      <c r="U357" s="12">
        <f>+P357+N357+M357</f>
        <v>8099.52</v>
      </c>
      <c r="V357" s="12">
        <f>+I357-T357</f>
        <v>47430.34</v>
      </c>
    </row>
    <row r="358" spans="1:22" s="7" customFormat="1" ht="12" x14ac:dyDescent="0.2">
      <c r="A358" s="16">
        <f t="shared" si="7"/>
        <v>336</v>
      </c>
      <c r="B358" s="15" t="s">
        <v>5</v>
      </c>
      <c r="C358" s="14" t="s">
        <v>126</v>
      </c>
      <c r="D358" s="14" t="s">
        <v>4</v>
      </c>
      <c r="E358" s="14" t="s">
        <v>3</v>
      </c>
      <c r="F358" s="14" t="s">
        <v>2</v>
      </c>
      <c r="G358" s="13">
        <v>44938</v>
      </c>
      <c r="H358" s="13" t="s">
        <v>612</v>
      </c>
      <c r="I358" s="12">
        <v>52800</v>
      </c>
      <c r="J358" s="12">
        <v>2249.1799999999998</v>
      </c>
      <c r="K358" s="12">
        <v>0</v>
      </c>
      <c r="L358" s="12">
        <f>I358*2.87%</f>
        <v>1515.36</v>
      </c>
      <c r="M358" s="12">
        <f>I358*7.1%</f>
        <v>3748.7999999999997</v>
      </c>
      <c r="N358" s="12">
        <f>I358*1.15%</f>
        <v>607.20000000000005</v>
      </c>
      <c r="O358" s="12">
        <f>I358*3.04%</f>
        <v>1605.12</v>
      </c>
      <c r="P358" s="12">
        <f>I358*7.09%</f>
        <v>3743.5200000000004</v>
      </c>
      <c r="Q358" s="12"/>
      <c r="R358" s="12">
        <f>L358+M358+N358+O358+P358</f>
        <v>11220</v>
      </c>
      <c r="S358" s="12">
        <v>0</v>
      </c>
      <c r="T358" s="12">
        <f>+L358+O358+Q358+S358+J358+K358</f>
        <v>5369.66</v>
      </c>
      <c r="U358" s="12">
        <f>+P358+N358+M358</f>
        <v>8099.52</v>
      </c>
      <c r="V358" s="12">
        <f>+I358-T358</f>
        <v>47430.34</v>
      </c>
    </row>
    <row r="359" spans="1:22" s="7" customFormat="1" ht="12" x14ac:dyDescent="0.2">
      <c r="A359" s="16">
        <f t="shared" si="7"/>
        <v>337</v>
      </c>
      <c r="B359" s="15" t="s">
        <v>5</v>
      </c>
      <c r="C359" s="14" t="s">
        <v>125</v>
      </c>
      <c r="D359" s="14" t="s">
        <v>4</v>
      </c>
      <c r="E359" s="14" t="s">
        <v>3</v>
      </c>
      <c r="F359" s="14" t="s">
        <v>6</v>
      </c>
      <c r="G359" s="13">
        <v>44938</v>
      </c>
      <c r="H359" s="13" t="s">
        <v>612</v>
      </c>
      <c r="I359" s="12">
        <v>28600</v>
      </c>
      <c r="J359" s="12">
        <v>0</v>
      </c>
      <c r="K359" s="12">
        <v>0</v>
      </c>
      <c r="L359" s="12">
        <f>I359*2.87%</f>
        <v>820.82</v>
      </c>
      <c r="M359" s="12">
        <f>I359*7.1%</f>
        <v>2030.6</v>
      </c>
      <c r="N359" s="12">
        <f>I359*1.15%</f>
        <v>328.9</v>
      </c>
      <c r="O359" s="12">
        <f>I359*3.04%</f>
        <v>869.44</v>
      </c>
      <c r="P359" s="12">
        <f>I359*7.09%</f>
        <v>2027.7400000000002</v>
      </c>
      <c r="Q359" s="12"/>
      <c r="R359" s="12">
        <f>L359+M359+N359+O359+P359</f>
        <v>6077.5</v>
      </c>
      <c r="S359" s="12">
        <v>0</v>
      </c>
      <c r="T359" s="12">
        <f>+L359+O359+Q359+S359+J359+K359</f>
        <v>1690.2600000000002</v>
      </c>
      <c r="U359" s="12">
        <f>+P359+N359+M359</f>
        <v>4387.24</v>
      </c>
      <c r="V359" s="12">
        <f>+I359-T359</f>
        <v>26909.739999999998</v>
      </c>
    </row>
    <row r="360" spans="1:22" s="7" customFormat="1" ht="12" x14ac:dyDescent="0.2">
      <c r="A360" s="16">
        <f t="shared" si="7"/>
        <v>338</v>
      </c>
      <c r="B360" s="15" t="s">
        <v>5</v>
      </c>
      <c r="C360" s="14" t="s">
        <v>124</v>
      </c>
      <c r="D360" s="14" t="s">
        <v>4</v>
      </c>
      <c r="E360" s="14" t="s">
        <v>3</v>
      </c>
      <c r="F360" s="14" t="s">
        <v>2</v>
      </c>
      <c r="G360" s="13">
        <v>44938</v>
      </c>
      <c r="H360" s="13" t="s">
        <v>612</v>
      </c>
      <c r="I360" s="12">
        <v>28600</v>
      </c>
      <c r="J360" s="12">
        <v>0</v>
      </c>
      <c r="K360" s="12">
        <v>0</v>
      </c>
      <c r="L360" s="12">
        <f>I360*2.87%</f>
        <v>820.82</v>
      </c>
      <c r="M360" s="12">
        <f>I360*7.1%</f>
        <v>2030.6</v>
      </c>
      <c r="N360" s="12">
        <f>I360*1.15%</f>
        <v>328.9</v>
      </c>
      <c r="O360" s="12">
        <f>I360*3.04%</f>
        <v>869.44</v>
      </c>
      <c r="P360" s="12">
        <f>I360*7.09%</f>
        <v>2027.7400000000002</v>
      </c>
      <c r="Q360" s="12"/>
      <c r="R360" s="12">
        <f>L360+M360+N360+O360+P360</f>
        <v>6077.5</v>
      </c>
      <c r="S360" s="12">
        <v>0</v>
      </c>
      <c r="T360" s="12">
        <f>+L360+O360+Q360+S360+J360+K360</f>
        <v>1690.2600000000002</v>
      </c>
      <c r="U360" s="12">
        <f>+P360+N360+M360</f>
        <v>4387.24</v>
      </c>
      <c r="V360" s="12">
        <f>+I360-T360</f>
        <v>26909.739999999998</v>
      </c>
    </row>
    <row r="361" spans="1:22" s="7" customFormat="1" ht="12" x14ac:dyDescent="0.2">
      <c r="A361" s="16">
        <f t="shared" si="7"/>
        <v>339</v>
      </c>
      <c r="B361" s="15" t="s">
        <v>5</v>
      </c>
      <c r="C361" s="14" t="s">
        <v>123</v>
      </c>
      <c r="D361" s="14" t="s">
        <v>4</v>
      </c>
      <c r="E361" s="14" t="s">
        <v>3</v>
      </c>
      <c r="F361" s="14" t="s">
        <v>6</v>
      </c>
      <c r="G361" s="13">
        <v>44938</v>
      </c>
      <c r="H361" s="13" t="s">
        <v>612</v>
      </c>
      <c r="I361" s="12">
        <v>39000</v>
      </c>
      <c r="J361" s="12">
        <v>301.52</v>
      </c>
      <c r="K361" s="12">
        <v>0</v>
      </c>
      <c r="L361" s="12">
        <f>I361*2.87%</f>
        <v>1119.3</v>
      </c>
      <c r="M361" s="12">
        <f>I361*7.1%</f>
        <v>2768.9999999999995</v>
      </c>
      <c r="N361" s="12">
        <f>I361*1.15%</f>
        <v>448.5</v>
      </c>
      <c r="O361" s="12">
        <f>I361*3.04%</f>
        <v>1185.5999999999999</v>
      </c>
      <c r="P361" s="12">
        <f>I361*7.09%</f>
        <v>2765.1000000000004</v>
      </c>
      <c r="Q361" s="12"/>
      <c r="R361" s="12">
        <f>L361+M361+N361+O361+P361</f>
        <v>8287.5</v>
      </c>
      <c r="S361" s="12">
        <v>0</v>
      </c>
      <c r="T361" s="12">
        <f>+L361+O361+Q361+S361+J361+K361</f>
        <v>2606.4199999999996</v>
      </c>
      <c r="U361" s="12">
        <f>+P361+N361+M361</f>
        <v>5982.6</v>
      </c>
      <c r="V361" s="12">
        <f>+I361-T361</f>
        <v>36393.58</v>
      </c>
    </row>
    <row r="362" spans="1:22" s="7" customFormat="1" ht="12" x14ac:dyDescent="0.2">
      <c r="A362" s="16">
        <f t="shared" si="7"/>
        <v>340</v>
      </c>
      <c r="B362" s="15" t="s">
        <v>5</v>
      </c>
      <c r="C362" s="14" t="s">
        <v>122</v>
      </c>
      <c r="D362" s="14" t="s">
        <v>4</v>
      </c>
      <c r="E362" s="14" t="s">
        <v>3</v>
      </c>
      <c r="F362" s="14" t="s">
        <v>2</v>
      </c>
      <c r="G362" s="13">
        <v>44938</v>
      </c>
      <c r="H362" s="13" t="s">
        <v>612</v>
      </c>
      <c r="I362" s="12">
        <v>57600</v>
      </c>
      <c r="J362" s="12">
        <v>0</v>
      </c>
      <c r="K362" s="12">
        <v>0</v>
      </c>
      <c r="L362" s="12">
        <f>I362*2.87%</f>
        <v>1653.12</v>
      </c>
      <c r="M362" s="12">
        <f>I362*7.1%</f>
        <v>4089.5999999999995</v>
      </c>
      <c r="N362" s="12">
        <f>I362*1.15%</f>
        <v>662.4</v>
      </c>
      <c r="O362" s="12">
        <f>I362*3.04%</f>
        <v>1751.04</v>
      </c>
      <c r="P362" s="12">
        <f>I362*7.09%</f>
        <v>4083.84</v>
      </c>
      <c r="Q362" s="12"/>
      <c r="R362" s="12">
        <f>L362+M362+N362+O362+P362</f>
        <v>12240</v>
      </c>
      <c r="S362" s="12">
        <v>0</v>
      </c>
      <c r="T362" s="12">
        <f>+L362+O362+Q362+S362+J362+K362</f>
        <v>3404.16</v>
      </c>
      <c r="U362" s="12">
        <f>+P362+N362+M362</f>
        <v>8835.84</v>
      </c>
      <c r="V362" s="12">
        <f>+I362-T362</f>
        <v>54195.839999999997</v>
      </c>
    </row>
    <row r="363" spans="1:22" s="6" customFormat="1" ht="12" x14ac:dyDescent="0.2">
      <c r="A363" s="16">
        <f t="shared" si="7"/>
        <v>341</v>
      </c>
      <c r="B363" s="15" t="s">
        <v>5</v>
      </c>
      <c r="C363" s="14" t="s">
        <v>121</v>
      </c>
      <c r="D363" s="14" t="s">
        <v>4</v>
      </c>
      <c r="E363" s="14" t="s">
        <v>3</v>
      </c>
      <c r="F363" s="14" t="s">
        <v>2</v>
      </c>
      <c r="G363" s="13">
        <v>44938</v>
      </c>
      <c r="H363" s="13" t="s">
        <v>612</v>
      </c>
      <c r="I363" s="12">
        <v>50600</v>
      </c>
      <c r="J363" s="12">
        <v>1938.68</v>
      </c>
      <c r="K363" s="12">
        <v>0</v>
      </c>
      <c r="L363" s="12">
        <f>I363*2.87%</f>
        <v>1452.22</v>
      </c>
      <c r="M363" s="12">
        <f>I363*7.1%</f>
        <v>3592.5999999999995</v>
      </c>
      <c r="N363" s="12">
        <f>I363*1.15%</f>
        <v>581.9</v>
      </c>
      <c r="O363" s="12">
        <f>I363*3.04%</f>
        <v>1538.24</v>
      </c>
      <c r="P363" s="12">
        <f>I363*7.09%</f>
        <v>3587.5400000000004</v>
      </c>
      <c r="Q363" s="12"/>
      <c r="R363" s="12">
        <f>L363+M363+N363+O363+P363</f>
        <v>10752.5</v>
      </c>
      <c r="S363" s="12">
        <v>0</v>
      </c>
      <c r="T363" s="12">
        <f>+L363+O363+Q363+S363+J363+K363</f>
        <v>4929.1400000000003</v>
      </c>
      <c r="U363" s="12">
        <f>+P363+N363+M363</f>
        <v>7762.04</v>
      </c>
      <c r="V363" s="12">
        <f>+I363-T363</f>
        <v>45670.86</v>
      </c>
    </row>
    <row r="364" spans="1:22" s="7" customFormat="1" ht="12" x14ac:dyDescent="0.2">
      <c r="A364" s="16">
        <f t="shared" si="7"/>
        <v>342</v>
      </c>
      <c r="B364" s="15" t="s">
        <v>5</v>
      </c>
      <c r="C364" s="14" t="s">
        <v>120</v>
      </c>
      <c r="D364" s="14" t="s">
        <v>4</v>
      </c>
      <c r="E364" s="14" t="s">
        <v>3</v>
      </c>
      <c r="F364" s="14" t="s">
        <v>6</v>
      </c>
      <c r="G364" s="13">
        <v>44938</v>
      </c>
      <c r="H364" s="13" t="s">
        <v>612</v>
      </c>
      <c r="I364" s="12">
        <v>28600</v>
      </c>
      <c r="J364" s="12">
        <v>0</v>
      </c>
      <c r="K364" s="12">
        <v>0</v>
      </c>
      <c r="L364" s="12">
        <f>I364*2.87%</f>
        <v>820.82</v>
      </c>
      <c r="M364" s="12">
        <f>I364*7.1%</f>
        <v>2030.6</v>
      </c>
      <c r="N364" s="12">
        <f>I364*1.15%</f>
        <v>328.9</v>
      </c>
      <c r="O364" s="12">
        <f>I364*3.04%</f>
        <v>869.44</v>
      </c>
      <c r="P364" s="12">
        <f>I364*7.09%</f>
        <v>2027.7400000000002</v>
      </c>
      <c r="Q364" s="12">
        <f>1715.46*2</f>
        <v>3430.92</v>
      </c>
      <c r="R364" s="12">
        <f>L364+M364+N364+O364+P364</f>
        <v>6077.5</v>
      </c>
      <c r="S364" s="12">
        <v>0</v>
      </c>
      <c r="T364" s="12">
        <f>+L364+O364+Q364+S364+J364+K364</f>
        <v>5121.18</v>
      </c>
      <c r="U364" s="12">
        <f>+P364+N364+M364</f>
        <v>4387.24</v>
      </c>
      <c r="V364" s="12">
        <f>+I364-T364</f>
        <v>23478.82</v>
      </c>
    </row>
    <row r="365" spans="1:22" s="6" customFormat="1" ht="12" customHeight="1" x14ac:dyDescent="0.2">
      <c r="A365" s="16">
        <f t="shared" si="7"/>
        <v>343</v>
      </c>
      <c r="B365" s="15" t="s">
        <v>5</v>
      </c>
      <c r="C365" s="14" t="s">
        <v>119</v>
      </c>
      <c r="D365" s="14" t="s">
        <v>4</v>
      </c>
      <c r="E365" s="14" t="s">
        <v>3</v>
      </c>
      <c r="F365" s="14" t="s">
        <v>2</v>
      </c>
      <c r="G365" s="13">
        <v>44938</v>
      </c>
      <c r="H365" s="13" t="s">
        <v>612</v>
      </c>
      <c r="I365" s="12">
        <v>36000</v>
      </c>
      <c r="J365" s="12">
        <v>0</v>
      </c>
      <c r="K365" s="12">
        <v>0</v>
      </c>
      <c r="L365" s="12">
        <f>I365*2.87%</f>
        <v>1033.2</v>
      </c>
      <c r="M365" s="12">
        <f>I365*7.1%</f>
        <v>2555.9999999999995</v>
      </c>
      <c r="N365" s="12">
        <f>I365*1.15%</f>
        <v>414</v>
      </c>
      <c r="O365" s="12">
        <f>I365*3.04%</f>
        <v>1094.4000000000001</v>
      </c>
      <c r="P365" s="12">
        <f>I365*7.09%</f>
        <v>2552.4</v>
      </c>
      <c r="Q365" s="12"/>
      <c r="R365" s="12">
        <f>L365+M365+N365+O365+P365</f>
        <v>7650</v>
      </c>
      <c r="S365" s="12">
        <v>0</v>
      </c>
      <c r="T365" s="12">
        <f>+L365+O365+Q365+S365+J365+K365</f>
        <v>2127.6000000000004</v>
      </c>
      <c r="U365" s="12">
        <f>+P365+N365+M365</f>
        <v>5522.4</v>
      </c>
      <c r="V365" s="12">
        <f>+I365-T365</f>
        <v>33872.400000000001</v>
      </c>
    </row>
    <row r="366" spans="1:22" s="7" customFormat="1" ht="12" x14ac:dyDescent="0.2">
      <c r="A366" s="16">
        <f t="shared" si="7"/>
        <v>344</v>
      </c>
      <c r="B366" s="15" t="s">
        <v>5</v>
      </c>
      <c r="C366" s="14" t="s">
        <v>118</v>
      </c>
      <c r="D366" s="14" t="s">
        <v>4</v>
      </c>
      <c r="E366" s="14" t="s">
        <v>3</v>
      </c>
      <c r="F366" s="14" t="s">
        <v>6</v>
      </c>
      <c r="G366" s="13">
        <v>44938</v>
      </c>
      <c r="H366" s="13" t="s">
        <v>612</v>
      </c>
      <c r="I366" s="12">
        <v>120000</v>
      </c>
      <c r="J366" s="12">
        <v>16809.87</v>
      </c>
      <c r="K366" s="12">
        <v>0</v>
      </c>
      <c r="L366" s="12">
        <f>I366*2.87%</f>
        <v>3444</v>
      </c>
      <c r="M366" s="12">
        <f>I366*7.1%</f>
        <v>8520</v>
      </c>
      <c r="N366" s="12">
        <f>I366*1.15%</f>
        <v>1380</v>
      </c>
      <c r="O366" s="12">
        <f>I366*3.04%</f>
        <v>3648</v>
      </c>
      <c r="P366" s="12">
        <f>I366*7.09%</f>
        <v>8508</v>
      </c>
      <c r="Q366" s="12"/>
      <c r="R366" s="12">
        <f>L366+M366+N366+O366+P366</f>
        <v>25500</v>
      </c>
      <c r="S366" s="12">
        <v>0</v>
      </c>
      <c r="T366" s="12">
        <f>+L366+O366+Q366+S366+J366+K366</f>
        <v>23901.87</v>
      </c>
      <c r="U366" s="12">
        <f>+P366+N366+M366</f>
        <v>18408</v>
      </c>
      <c r="V366" s="12">
        <f>+I366-T366</f>
        <v>96098.13</v>
      </c>
    </row>
    <row r="367" spans="1:22" s="7" customFormat="1" ht="12" x14ac:dyDescent="0.2">
      <c r="A367" s="16">
        <f t="shared" si="7"/>
        <v>345</v>
      </c>
      <c r="B367" s="15" t="s">
        <v>5</v>
      </c>
      <c r="C367" s="14" t="s">
        <v>117</v>
      </c>
      <c r="D367" s="14" t="s">
        <v>4</v>
      </c>
      <c r="E367" s="14" t="s">
        <v>3</v>
      </c>
      <c r="F367" s="14" t="s">
        <v>2</v>
      </c>
      <c r="G367" s="13">
        <v>44938</v>
      </c>
      <c r="H367" s="13" t="s">
        <v>612</v>
      </c>
      <c r="I367" s="12">
        <v>33000</v>
      </c>
      <c r="J367" s="12">
        <v>0</v>
      </c>
      <c r="K367" s="12">
        <v>0</v>
      </c>
      <c r="L367" s="12">
        <f>I367*2.87%</f>
        <v>947.1</v>
      </c>
      <c r="M367" s="12">
        <f>I367*7.1%</f>
        <v>2343</v>
      </c>
      <c r="N367" s="12">
        <f>I367*1.15%</f>
        <v>379.5</v>
      </c>
      <c r="O367" s="12">
        <f>I367*3.04%</f>
        <v>1003.2</v>
      </c>
      <c r="P367" s="12">
        <f>I367*7.09%</f>
        <v>2339.7000000000003</v>
      </c>
      <c r="Q367" s="12"/>
      <c r="R367" s="12">
        <f>L367+M367+N367+O367+P367</f>
        <v>7012.5</v>
      </c>
      <c r="S367" s="12">
        <v>0</v>
      </c>
      <c r="T367" s="12">
        <f>+L367+O367+Q367+S367+J367+K367</f>
        <v>1950.3000000000002</v>
      </c>
      <c r="U367" s="12">
        <f>+P367+N367+M367</f>
        <v>5062.2000000000007</v>
      </c>
      <c r="V367" s="12">
        <f>+I367-T367</f>
        <v>31049.7</v>
      </c>
    </row>
    <row r="368" spans="1:22" s="7" customFormat="1" ht="12" x14ac:dyDescent="0.2">
      <c r="A368" s="16">
        <f t="shared" si="7"/>
        <v>346</v>
      </c>
      <c r="B368" s="15" t="s">
        <v>5</v>
      </c>
      <c r="C368" s="14" t="s">
        <v>116</v>
      </c>
      <c r="D368" s="14" t="s">
        <v>4</v>
      </c>
      <c r="E368" s="14" t="s">
        <v>3</v>
      </c>
      <c r="F368" s="14" t="s">
        <v>2</v>
      </c>
      <c r="G368" s="13">
        <v>44938</v>
      </c>
      <c r="H368" s="13" t="s">
        <v>612</v>
      </c>
      <c r="I368" s="12">
        <v>60000</v>
      </c>
      <c r="J368" s="12">
        <v>0</v>
      </c>
      <c r="K368" s="12">
        <v>0</v>
      </c>
      <c r="L368" s="12">
        <f>I368*2.87%</f>
        <v>1722</v>
      </c>
      <c r="M368" s="12">
        <f>I368*7.1%</f>
        <v>4260</v>
      </c>
      <c r="N368" s="12">
        <f>I368*1.15%</f>
        <v>690</v>
      </c>
      <c r="O368" s="12">
        <f>I368*3.04%</f>
        <v>1824</v>
      </c>
      <c r="P368" s="12">
        <f>I368*7.09%</f>
        <v>4254</v>
      </c>
      <c r="Q368" s="12"/>
      <c r="R368" s="12">
        <f>L368+M368+N368+O368+P368</f>
        <v>12750</v>
      </c>
      <c r="S368" s="12">
        <v>0</v>
      </c>
      <c r="T368" s="12">
        <f>+L368+O368+Q368+S368+J368+K368</f>
        <v>3546</v>
      </c>
      <c r="U368" s="12">
        <f>+P368+N368+M368</f>
        <v>9204</v>
      </c>
      <c r="V368" s="12">
        <f>+I368-T368</f>
        <v>56454</v>
      </c>
    </row>
    <row r="369" spans="1:22" s="7" customFormat="1" ht="15" customHeight="1" x14ac:dyDescent="0.2">
      <c r="A369" s="16">
        <f t="shared" si="7"/>
        <v>347</v>
      </c>
      <c r="B369" s="15" t="s">
        <v>5</v>
      </c>
      <c r="C369" s="14" t="s">
        <v>115</v>
      </c>
      <c r="D369" s="14" t="s">
        <v>4</v>
      </c>
      <c r="E369" s="14" t="s">
        <v>3</v>
      </c>
      <c r="F369" s="14" t="s">
        <v>6</v>
      </c>
      <c r="G369" s="13">
        <v>44938</v>
      </c>
      <c r="H369" s="13" t="s">
        <v>612</v>
      </c>
      <c r="I369" s="12">
        <v>52800</v>
      </c>
      <c r="J369" s="12">
        <v>2249.1799999999998</v>
      </c>
      <c r="K369" s="12">
        <v>0</v>
      </c>
      <c r="L369" s="12">
        <f>I369*2.87%</f>
        <v>1515.36</v>
      </c>
      <c r="M369" s="12">
        <f>I369*7.1%</f>
        <v>3748.7999999999997</v>
      </c>
      <c r="N369" s="12">
        <f>I369*1.15%</f>
        <v>607.20000000000005</v>
      </c>
      <c r="O369" s="12">
        <f>I369*3.04%</f>
        <v>1605.12</v>
      </c>
      <c r="P369" s="12">
        <f>I369*7.09%</f>
        <v>3743.5200000000004</v>
      </c>
      <c r="Q369" s="12"/>
      <c r="R369" s="12">
        <f>L369+M369+N369+O369+P369</f>
        <v>11220</v>
      </c>
      <c r="S369" s="12">
        <v>0</v>
      </c>
      <c r="T369" s="12">
        <f>+L369+O369+Q369+S369+J369+K369</f>
        <v>5369.66</v>
      </c>
      <c r="U369" s="12">
        <f>+P369+N369+M369</f>
        <v>8099.52</v>
      </c>
      <c r="V369" s="12">
        <f>+I369-T369</f>
        <v>47430.34</v>
      </c>
    </row>
    <row r="370" spans="1:22" s="7" customFormat="1" ht="12" x14ac:dyDescent="0.2">
      <c r="A370" s="16">
        <f t="shared" si="7"/>
        <v>348</v>
      </c>
      <c r="B370" s="15" t="s">
        <v>5</v>
      </c>
      <c r="C370" s="14" t="s">
        <v>114</v>
      </c>
      <c r="D370" s="14" t="s">
        <v>4</v>
      </c>
      <c r="E370" s="14" t="s">
        <v>3</v>
      </c>
      <c r="F370" s="14" t="s">
        <v>2</v>
      </c>
      <c r="G370" s="13">
        <v>44938</v>
      </c>
      <c r="H370" s="13" t="s">
        <v>612</v>
      </c>
      <c r="I370" s="12">
        <v>117000</v>
      </c>
      <c r="J370" s="12">
        <v>16104.19</v>
      </c>
      <c r="K370" s="12">
        <v>0</v>
      </c>
      <c r="L370" s="12">
        <f>I370*2.87%</f>
        <v>3357.9</v>
      </c>
      <c r="M370" s="12">
        <f>I370*7.1%</f>
        <v>8307</v>
      </c>
      <c r="N370" s="12">
        <f>I370*1.15%</f>
        <v>1345.5</v>
      </c>
      <c r="O370" s="12">
        <f>I370*3.04%</f>
        <v>3556.8</v>
      </c>
      <c r="P370" s="12">
        <f>I370*7.09%</f>
        <v>8295.3000000000011</v>
      </c>
      <c r="Q370" s="12"/>
      <c r="R370" s="12">
        <f>L370+M370+N370+O370+P370</f>
        <v>24862.5</v>
      </c>
      <c r="S370" s="12">
        <v>0</v>
      </c>
      <c r="T370" s="12">
        <f>+L370+O370+Q370+S370+J370+K370</f>
        <v>23018.89</v>
      </c>
      <c r="U370" s="12">
        <f>+P370+N370+M370</f>
        <v>17947.800000000003</v>
      </c>
      <c r="V370" s="12">
        <f>+I370-T370</f>
        <v>93981.11</v>
      </c>
    </row>
    <row r="371" spans="1:22" s="6" customFormat="1" ht="12" x14ac:dyDescent="0.2">
      <c r="A371" s="16">
        <f t="shared" si="7"/>
        <v>349</v>
      </c>
      <c r="B371" s="15" t="s">
        <v>5</v>
      </c>
      <c r="C371" s="14" t="s">
        <v>113</v>
      </c>
      <c r="D371" s="14" t="s">
        <v>4</v>
      </c>
      <c r="E371" s="14" t="s">
        <v>3</v>
      </c>
      <c r="F371" s="14" t="s">
        <v>2</v>
      </c>
      <c r="G371" s="13">
        <v>44938</v>
      </c>
      <c r="H371" s="13" t="s">
        <v>612</v>
      </c>
      <c r="I371" s="12">
        <v>21000</v>
      </c>
      <c r="J371" s="12">
        <v>0</v>
      </c>
      <c r="K371" s="12">
        <v>0</v>
      </c>
      <c r="L371" s="12">
        <f>I371*2.87%</f>
        <v>602.70000000000005</v>
      </c>
      <c r="M371" s="12">
        <f>I371*7.1%</f>
        <v>1490.9999999999998</v>
      </c>
      <c r="N371" s="12">
        <f>I371*1.15%</f>
        <v>241.5</v>
      </c>
      <c r="O371" s="12">
        <f>I371*3.04%</f>
        <v>638.4</v>
      </c>
      <c r="P371" s="12">
        <f>I371*7.09%</f>
        <v>1488.9</v>
      </c>
      <c r="Q371" s="12"/>
      <c r="R371" s="12">
        <f>L371+M371+N371+O371+P371</f>
        <v>4462.5</v>
      </c>
      <c r="S371" s="12">
        <v>0</v>
      </c>
      <c r="T371" s="12">
        <f>+L371+O371+Q371+S371+J371+K371</f>
        <v>1241.0999999999999</v>
      </c>
      <c r="U371" s="12">
        <f>+P371+N371+M371</f>
        <v>3221.3999999999996</v>
      </c>
      <c r="V371" s="12">
        <f>+I371-T371</f>
        <v>19758.900000000001</v>
      </c>
    </row>
    <row r="372" spans="1:22" s="6" customFormat="1" ht="12" x14ac:dyDescent="0.2">
      <c r="A372" s="16">
        <f t="shared" si="7"/>
        <v>350</v>
      </c>
      <c r="B372" s="15" t="s">
        <v>5</v>
      </c>
      <c r="C372" s="14" t="s">
        <v>112</v>
      </c>
      <c r="D372" s="14" t="s">
        <v>4</v>
      </c>
      <c r="E372" s="14" t="s">
        <v>3</v>
      </c>
      <c r="F372" s="14" t="s">
        <v>6</v>
      </c>
      <c r="G372" s="13">
        <v>44938</v>
      </c>
      <c r="H372" s="13" t="s">
        <v>612</v>
      </c>
      <c r="I372" s="12">
        <v>120000</v>
      </c>
      <c r="J372" s="12">
        <v>15952.14</v>
      </c>
      <c r="K372" s="12">
        <v>0</v>
      </c>
      <c r="L372" s="12">
        <f>I372*2.87%</f>
        <v>3444</v>
      </c>
      <c r="M372" s="12">
        <f>I372*7.1%</f>
        <v>8520</v>
      </c>
      <c r="N372" s="12">
        <f>I372*1.15%</f>
        <v>1380</v>
      </c>
      <c r="O372" s="12">
        <f>I372*3.04%</f>
        <v>3648</v>
      </c>
      <c r="P372" s="12">
        <f>I372*7.09%</f>
        <v>8508</v>
      </c>
      <c r="Q372" s="12">
        <f>1715.46*2</f>
        <v>3430.92</v>
      </c>
      <c r="R372" s="12">
        <f>L372+M372+N372+O372+P372</f>
        <v>25500</v>
      </c>
      <c r="S372" s="12">
        <v>0</v>
      </c>
      <c r="T372" s="12">
        <f>+L372+O372+Q372+S372+J372+K372</f>
        <v>26475.059999999998</v>
      </c>
      <c r="U372" s="12">
        <f>+P372+N372+M372</f>
        <v>18408</v>
      </c>
      <c r="V372" s="12">
        <f>+I372-T372</f>
        <v>93524.94</v>
      </c>
    </row>
    <row r="373" spans="1:22" s="6" customFormat="1" ht="12" x14ac:dyDescent="0.2">
      <c r="A373" s="16">
        <f t="shared" si="7"/>
        <v>351</v>
      </c>
      <c r="B373" s="15" t="s">
        <v>5</v>
      </c>
      <c r="C373" s="14" t="s">
        <v>111</v>
      </c>
      <c r="D373" s="14" t="s">
        <v>4</v>
      </c>
      <c r="E373" s="14" t="s">
        <v>3</v>
      </c>
      <c r="F373" s="14" t="s">
        <v>6</v>
      </c>
      <c r="G373" s="13">
        <v>44938</v>
      </c>
      <c r="H373" s="13" t="s">
        <v>612</v>
      </c>
      <c r="I373" s="12">
        <v>52800</v>
      </c>
      <c r="J373" s="12">
        <v>2249.1799999999998</v>
      </c>
      <c r="K373" s="12">
        <v>0</v>
      </c>
      <c r="L373" s="12">
        <f>I373*2.87%</f>
        <v>1515.36</v>
      </c>
      <c r="M373" s="12">
        <f>I373*7.1%</f>
        <v>3748.7999999999997</v>
      </c>
      <c r="N373" s="12">
        <f>I373*1.15%</f>
        <v>607.20000000000005</v>
      </c>
      <c r="O373" s="12">
        <f>I373*3.04%</f>
        <v>1605.12</v>
      </c>
      <c r="P373" s="12">
        <f>I373*7.09%</f>
        <v>3743.5200000000004</v>
      </c>
      <c r="Q373" s="12"/>
      <c r="R373" s="12">
        <f>L373+M373+N373+O373+P373</f>
        <v>11220</v>
      </c>
      <c r="S373" s="12">
        <v>0</v>
      </c>
      <c r="T373" s="12">
        <f>+L373+O373+Q373+S373+J373+K373</f>
        <v>5369.66</v>
      </c>
      <c r="U373" s="12">
        <f>+P373+N373+M373</f>
        <v>8099.52</v>
      </c>
      <c r="V373" s="12">
        <f>+I373-T373</f>
        <v>47430.34</v>
      </c>
    </row>
    <row r="374" spans="1:22" s="6" customFormat="1" ht="12" x14ac:dyDescent="0.2">
      <c r="A374" s="16">
        <f t="shared" si="7"/>
        <v>352</v>
      </c>
      <c r="B374" s="15" t="s">
        <v>5</v>
      </c>
      <c r="C374" s="14" t="s">
        <v>110</v>
      </c>
      <c r="D374" s="14" t="s">
        <v>4</v>
      </c>
      <c r="E374" s="14" t="s">
        <v>3</v>
      </c>
      <c r="F374" s="14" t="s">
        <v>2</v>
      </c>
      <c r="G374" s="13">
        <v>44938</v>
      </c>
      <c r="H374" s="13" t="s">
        <v>612</v>
      </c>
      <c r="I374" s="12">
        <v>21000</v>
      </c>
      <c r="J374" s="12">
        <v>0</v>
      </c>
      <c r="K374" s="12">
        <v>0</v>
      </c>
      <c r="L374" s="12">
        <f>I374*2.87%</f>
        <v>602.70000000000005</v>
      </c>
      <c r="M374" s="12">
        <f>I374*7.1%</f>
        <v>1490.9999999999998</v>
      </c>
      <c r="N374" s="12">
        <f>I374*1.15%</f>
        <v>241.5</v>
      </c>
      <c r="O374" s="12">
        <f>I374*3.04%</f>
        <v>638.4</v>
      </c>
      <c r="P374" s="12">
        <f>I374*7.09%</f>
        <v>1488.9</v>
      </c>
      <c r="Q374" s="12"/>
      <c r="R374" s="12">
        <f>L374+M374+N374+O374+P374</f>
        <v>4462.5</v>
      </c>
      <c r="S374" s="12">
        <v>0</v>
      </c>
      <c r="T374" s="12">
        <f>+L374+O374+Q374+S374+J374+K374</f>
        <v>1241.0999999999999</v>
      </c>
      <c r="U374" s="12">
        <f>+P374+N374+M374</f>
        <v>3221.3999999999996</v>
      </c>
      <c r="V374" s="12">
        <f>+I374-T374</f>
        <v>19758.900000000001</v>
      </c>
    </row>
    <row r="375" spans="1:22" s="6" customFormat="1" ht="12" x14ac:dyDescent="0.2">
      <c r="A375" s="16">
        <f t="shared" si="7"/>
        <v>353</v>
      </c>
      <c r="B375" s="15" t="s">
        <v>5</v>
      </c>
      <c r="C375" s="14" t="s">
        <v>109</v>
      </c>
      <c r="D375" s="14" t="s">
        <v>4</v>
      </c>
      <c r="E375" s="14" t="s">
        <v>3</v>
      </c>
      <c r="F375" s="14" t="s">
        <v>2</v>
      </c>
      <c r="G375" s="13">
        <v>44938</v>
      </c>
      <c r="H375" s="13" t="s">
        <v>612</v>
      </c>
      <c r="I375" s="12">
        <v>72000</v>
      </c>
      <c r="J375" s="12">
        <v>0</v>
      </c>
      <c r="K375" s="12">
        <v>0</v>
      </c>
      <c r="L375" s="12">
        <f>I375*2.87%</f>
        <v>2066.4</v>
      </c>
      <c r="M375" s="12">
        <f>I375*7.1%</f>
        <v>5111.9999999999991</v>
      </c>
      <c r="N375" s="12">
        <f>I375*1.15%</f>
        <v>828</v>
      </c>
      <c r="O375" s="12">
        <f>I375*3.04%</f>
        <v>2188.8000000000002</v>
      </c>
      <c r="P375" s="12">
        <f>I375*7.09%</f>
        <v>5104.8</v>
      </c>
      <c r="Q375" s="12"/>
      <c r="R375" s="12">
        <f>L375+M375+N375+O375+P375</f>
        <v>15300</v>
      </c>
      <c r="S375" s="12">
        <v>0</v>
      </c>
      <c r="T375" s="12">
        <f>+L375+O375+Q375+S375+J375+K375</f>
        <v>4255.2000000000007</v>
      </c>
      <c r="U375" s="12">
        <f>+P375+N375+M375</f>
        <v>11044.8</v>
      </c>
      <c r="V375" s="12">
        <f>+I375-T375</f>
        <v>67744.800000000003</v>
      </c>
    </row>
    <row r="376" spans="1:22" s="6" customFormat="1" ht="12" x14ac:dyDescent="0.2">
      <c r="A376" s="16">
        <f t="shared" si="7"/>
        <v>354</v>
      </c>
      <c r="B376" s="15" t="s">
        <v>5</v>
      </c>
      <c r="C376" s="14" t="s">
        <v>108</v>
      </c>
      <c r="D376" s="14" t="s">
        <v>4</v>
      </c>
      <c r="E376" s="14" t="s">
        <v>3</v>
      </c>
      <c r="F376" s="14" t="s">
        <v>6</v>
      </c>
      <c r="G376" s="13">
        <v>44938</v>
      </c>
      <c r="H376" s="13" t="s">
        <v>612</v>
      </c>
      <c r="I376" s="12">
        <v>45000</v>
      </c>
      <c r="J376" s="12">
        <v>1148.33</v>
      </c>
      <c r="K376" s="12">
        <v>0</v>
      </c>
      <c r="L376" s="12">
        <f>I376*2.87%</f>
        <v>1291.5</v>
      </c>
      <c r="M376" s="12">
        <f>I376*7.1%</f>
        <v>3194.9999999999995</v>
      </c>
      <c r="N376" s="12">
        <f>I376*1.15%</f>
        <v>517.5</v>
      </c>
      <c r="O376" s="12">
        <f>I376*3.04%</f>
        <v>1368</v>
      </c>
      <c r="P376" s="12">
        <f>I376*7.09%</f>
        <v>3190.5</v>
      </c>
      <c r="Q376" s="12"/>
      <c r="R376" s="12">
        <f>L376+M376+N376+O376+P376</f>
        <v>9562.5</v>
      </c>
      <c r="S376" s="12">
        <v>0</v>
      </c>
      <c r="T376" s="12">
        <f>+L376+O376+Q376+S376+J376+K376</f>
        <v>3807.83</v>
      </c>
      <c r="U376" s="12">
        <f>+P376+N376+M376</f>
        <v>6903</v>
      </c>
      <c r="V376" s="12">
        <f>+I376-T376</f>
        <v>41192.17</v>
      </c>
    </row>
    <row r="377" spans="1:22" s="6" customFormat="1" ht="12" x14ac:dyDescent="0.2">
      <c r="A377" s="16">
        <f t="shared" si="7"/>
        <v>355</v>
      </c>
      <c r="B377" s="15" t="s">
        <v>5</v>
      </c>
      <c r="C377" s="14" t="s">
        <v>107</v>
      </c>
      <c r="D377" s="14" t="s">
        <v>4</v>
      </c>
      <c r="E377" s="14" t="s">
        <v>3</v>
      </c>
      <c r="F377" s="14" t="s">
        <v>6</v>
      </c>
      <c r="G377" s="13">
        <v>44938</v>
      </c>
      <c r="H377" s="13" t="s">
        <v>612</v>
      </c>
      <c r="I377" s="12">
        <v>84000</v>
      </c>
      <c r="J377" s="12">
        <v>8341.77</v>
      </c>
      <c r="K377" s="12">
        <v>0</v>
      </c>
      <c r="L377" s="12">
        <f>I377*2.87%</f>
        <v>2410.8000000000002</v>
      </c>
      <c r="M377" s="12">
        <f>I377*7.1%</f>
        <v>5963.9999999999991</v>
      </c>
      <c r="N377" s="12">
        <f>I377*1.15%</f>
        <v>966</v>
      </c>
      <c r="O377" s="12">
        <f>I377*3.04%</f>
        <v>2553.6</v>
      </c>
      <c r="P377" s="12">
        <f>I377*7.09%</f>
        <v>5955.6</v>
      </c>
      <c r="Q377" s="12"/>
      <c r="R377" s="12">
        <f>L377+M377+N377+O377+P377</f>
        <v>17850</v>
      </c>
      <c r="S377" s="12">
        <v>0</v>
      </c>
      <c r="T377" s="12">
        <f>+L377+O377+Q377+S377+J377+K377</f>
        <v>13306.17</v>
      </c>
      <c r="U377" s="12">
        <f>+P377+N377+M377</f>
        <v>12885.599999999999</v>
      </c>
      <c r="V377" s="12">
        <f>+I377-T377</f>
        <v>70693.83</v>
      </c>
    </row>
    <row r="378" spans="1:22" s="6" customFormat="1" ht="12" x14ac:dyDescent="0.2">
      <c r="A378" s="16">
        <f t="shared" si="7"/>
        <v>356</v>
      </c>
      <c r="B378" s="15" t="s">
        <v>5</v>
      </c>
      <c r="C378" s="14" t="s">
        <v>106</v>
      </c>
      <c r="D378" s="14" t="s">
        <v>4</v>
      </c>
      <c r="E378" s="14" t="s">
        <v>3</v>
      </c>
      <c r="F378" s="14" t="s">
        <v>2</v>
      </c>
      <c r="G378" s="13">
        <v>44938</v>
      </c>
      <c r="H378" s="13" t="s">
        <v>612</v>
      </c>
      <c r="I378" s="12">
        <v>81000</v>
      </c>
      <c r="J378" s="12">
        <v>7636.09</v>
      </c>
      <c r="K378" s="12">
        <v>0</v>
      </c>
      <c r="L378" s="12">
        <f>I378*2.87%</f>
        <v>2324.6999999999998</v>
      </c>
      <c r="M378" s="12">
        <f>I378*7.1%</f>
        <v>5750.9999999999991</v>
      </c>
      <c r="N378" s="12">
        <f>I378*1.15%</f>
        <v>931.5</v>
      </c>
      <c r="O378" s="12">
        <f>I378*3.04%</f>
        <v>2462.4</v>
      </c>
      <c r="P378" s="12">
        <f>I378*7.09%</f>
        <v>5742.9000000000005</v>
      </c>
      <c r="Q378" s="12"/>
      <c r="R378" s="12">
        <f>L378+M378+N378+O378+P378</f>
        <v>17212.5</v>
      </c>
      <c r="S378" s="12">
        <v>0</v>
      </c>
      <c r="T378" s="12">
        <f>+L378+O378+Q378+S378+J378+K378</f>
        <v>12423.19</v>
      </c>
      <c r="U378" s="12">
        <f>+P378+N378+M378</f>
        <v>12425.4</v>
      </c>
      <c r="V378" s="12">
        <f>+I378-T378</f>
        <v>68576.81</v>
      </c>
    </row>
    <row r="379" spans="1:22" s="6" customFormat="1" ht="12" x14ac:dyDescent="0.2">
      <c r="A379" s="16">
        <f t="shared" si="7"/>
        <v>357</v>
      </c>
      <c r="B379" s="15" t="s">
        <v>5</v>
      </c>
      <c r="C379" s="14" t="s">
        <v>105</v>
      </c>
      <c r="D379" s="14" t="s">
        <v>4</v>
      </c>
      <c r="E379" s="14" t="s">
        <v>3</v>
      </c>
      <c r="F379" s="14" t="s">
        <v>6</v>
      </c>
      <c r="G379" s="13">
        <v>44938</v>
      </c>
      <c r="H379" s="13" t="s">
        <v>612</v>
      </c>
      <c r="I379" s="12">
        <v>52800</v>
      </c>
      <c r="J379" s="12">
        <v>2249.1799999999998</v>
      </c>
      <c r="K379" s="12">
        <v>0</v>
      </c>
      <c r="L379" s="12">
        <f>I379*2.87%</f>
        <v>1515.36</v>
      </c>
      <c r="M379" s="12">
        <f>I379*7.1%</f>
        <v>3748.7999999999997</v>
      </c>
      <c r="N379" s="12">
        <f>I379*1.15%</f>
        <v>607.20000000000005</v>
      </c>
      <c r="O379" s="12">
        <f>I379*3.04%</f>
        <v>1605.12</v>
      </c>
      <c r="P379" s="12">
        <f>I379*7.09%</f>
        <v>3743.5200000000004</v>
      </c>
      <c r="Q379" s="12"/>
      <c r="R379" s="12">
        <f>L379+M379+N379+O379+P379</f>
        <v>11220</v>
      </c>
      <c r="S379" s="12">
        <v>0</v>
      </c>
      <c r="T379" s="12">
        <f>+L379+O379+Q379+S379+J379+K379</f>
        <v>5369.66</v>
      </c>
      <c r="U379" s="12">
        <f>+P379+N379+M379</f>
        <v>8099.52</v>
      </c>
      <c r="V379" s="12">
        <f>+I379-T379</f>
        <v>47430.34</v>
      </c>
    </row>
    <row r="380" spans="1:22" s="6" customFormat="1" ht="12" x14ac:dyDescent="0.2">
      <c r="A380" s="16">
        <f t="shared" si="7"/>
        <v>358</v>
      </c>
      <c r="B380" s="15" t="s">
        <v>5</v>
      </c>
      <c r="C380" s="14" t="s">
        <v>104</v>
      </c>
      <c r="D380" s="14" t="s">
        <v>4</v>
      </c>
      <c r="E380" s="14" t="s">
        <v>3</v>
      </c>
      <c r="F380" s="14" t="s">
        <v>2</v>
      </c>
      <c r="G380" s="13">
        <v>44938</v>
      </c>
      <c r="H380" s="13" t="s">
        <v>612</v>
      </c>
      <c r="I380" s="12">
        <v>18000</v>
      </c>
      <c r="J380" s="12">
        <v>0</v>
      </c>
      <c r="K380" s="12">
        <v>0</v>
      </c>
      <c r="L380" s="12">
        <f>I380*2.87%</f>
        <v>516.6</v>
      </c>
      <c r="M380" s="12">
        <f>I380*7.1%</f>
        <v>1277.9999999999998</v>
      </c>
      <c r="N380" s="12">
        <f>I380*1.15%</f>
        <v>207</v>
      </c>
      <c r="O380" s="12">
        <f>I380*3.04%</f>
        <v>547.20000000000005</v>
      </c>
      <c r="P380" s="12">
        <f>I380*7.09%</f>
        <v>1276.2</v>
      </c>
      <c r="Q380" s="12"/>
      <c r="R380" s="12">
        <f>L380+M380+N380+O380+P380</f>
        <v>3825</v>
      </c>
      <c r="S380" s="12">
        <v>0</v>
      </c>
      <c r="T380" s="12">
        <f>+L380+O380+Q380+S380+J380+K380</f>
        <v>1063.8000000000002</v>
      </c>
      <c r="U380" s="12">
        <f>+P380+N380+M380</f>
        <v>2761.2</v>
      </c>
      <c r="V380" s="12">
        <f>+I380-T380</f>
        <v>16936.2</v>
      </c>
    </row>
    <row r="381" spans="1:22" s="6" customFormat="1" ht="12" x14ac:dyDescent="0.2">
      <c r="A381" s="16">
        <f t="shared" si="7"/>
        <v>359</v>
      </c>
      <c r="B381" s="15" t="s">
        <v>5</v>
      </c>
      <c r="C381" s="14" t="s">
        <v>103</v>
      </c>
      <c r="D381" s="14" t="s">
        <v>4</v>
      </c>
      <c r="E381" s="14" t="s">
        <v>3</v>
      </c>
      <c r="F381" s="14" t="s">
        <v>2</v>
      </c>
      <c r="G381" s="13">
        <v>44938</v>
      </c>
      <c r="H381" s="13" t="s">
        <v>612</v>
      </c>
      <c r="I381" s="12">
        <v>60000</v>
      </c>
      <c r="J381" s="12">
        <v>3486.68</v>
      </c>
      <c r="K381" s="12">
        <v>0</v>
      </c>
      <c r="L381" s="12">
        <f>I381*2.87%</f>
        <v>1722</v>
      </c>
      <c r="M381" s="12">
        <f>I381*7.1%</f>
        <v>4260</v>
      </c>
      <c r="N381" s="12">
        <f>I381*1.15%</f>
        <v>690</v>
      </c>
      <c r="O381" s="12">
        <f>I381*3.04%</f>
        <v>1824</v>
      </c>
      <c r="P381" s="12">
        <f>I381*7.09%</f>
        <v>4254</v>
      </c>
      <c r="Q381" s="12"/>
      <c r="R381" s="12">
        <f>L381+M381+N381+O381+P381</f>
        <v>12750</v>
      </c>
      <c r="S381" s="12">
        <v>0</v>
      </c>
      <c r="T381" s="12">
        <f>+L381+O381+Q381+S381+J381+K381</f>
        <v>7032.68</v>
      </c>
      <c r="U381" s="12">
        <f>+P381+N381+M381</f>
        <v>9204</v>
      </c>
      <c r="V381" s="12">
        <f>+I381-T381</f>
        <v>52967.32</v>
      </c>
    </row>
    <row r="382" spans="1:22" s="6" customFormat="1" ht="12" x14ac:dyDescent="0.2">
      <c r="A382" s="16">
        <f t="shared" si="7"/>
        <v>360</v>
      </c>
      <c r="B382" s="15" t="s">
        <v>5</v>
      </c>
      <c r="C382" s="14" t="s">
        <v>102</v>
      </c>
      <c r="D382" s="14" t="s">
        <v>4</v>
      </c>
      <c r="E382" s="14" t="s">
        <v>3</v>
      </c>
      <c r="F382" s="14" t="s">
        <v>6</v>
      </c>
      <c r="G382" s="13">
        <v>44938</v>
      </c>
      <c r="H382" s="13" t="s">
        <v>612</v>
      </c>
      <c r="I382" s="12">
        <v>81000</v>
      </c>
      <c r="J382" s="12">
        <v>7207.23</v>
      </c>
      <c r="K382" s="12">
        <v>0</v>
      </c>
      <c r="L382" s="12">
        <f>I382*2.87%</f>
        <v>2324.6999999999998</v>
      </c>
      <c r="M382" s="12">
        <f>I382*7.1%</f>
        <v>5750.9999999999991</v>
      </c>
      <c r="N382" s="12">
        <f>I382*1.15%</f>
        <v>931.5</v>
      </c>
      <c r="O382" s="12">
        <f>I382*3.04%</f>
        <v>2462.4</v>
      </c>
      <c r="P382" s="12">
        <f>I382*7.09%</f>
        <v>5742.9000000000005</v>
      </c>
      <c r="Q382" s="12">
        <v>1715.46</v>
      </c>
      <c r="R382" s="12">
        <f>L382+M382+N382+O382+P382</f>
        <v>17212.5</v>
      </c>
      <c r="S382" s="12">
        <v>0</v>
      </c>
      <c r="T382" s="12">
        <f>+L382+O382+Q382+S382+J382+K382</f>
        <v>13709.79</v>
      </c>
      <c r="U382" s="12">
        <f>+P382+N382+M382</f>
        <v>12425.4</v>
      </c>
      <c r="V382" s="12">
        <f>+I382-T382</f>
        <v>67290.209999999992</v>
      </c>
    </row>
    <row r="383" spans="1:22" s="6" customFormat="1" ht="12" x14ac:dyDescent="0.2">
      <c r="A383" s="16">
        <f t="shared" si="7"/>
        <v>361</v>
      </c>
      <c r="B383" s="15" t="s">
        <v>5</v>
      </c>
      <c r="C383" s="14" t="s">
        <v>101</v>
      </c>
      <c r="D383" s="14" t="s">
        <v>4</v>
      </c>
      <c r="E383" s="14" t="s">
        <v>3</v>
      </c>
      <c r="F383" s="14" t="s">
        <v>2</v>
      </c>
      <c r="G383" s="13">
        <v>44938</v>
      </c>
      <c r="H383" s="13" t="s">
        <v>612</v>
      </c>
      <c r="I383" s="12">
        <v>18000</v>
      </c>
      <c r="J383" s="12">
        <v>0</v>
      </c>
      <c r="K383" s="12">
        <v>0</v>
      </c>
      <c r="L383" s="12">
        <f>I383*2.87%</f>
        <v>516.6</v>
      </c>
      <c r="M383" s="12">
        <f>I383*7.1%</f>
        <v>1277.9999999999998</v>
      </c>
      <c r="N383" s="12">
        <f>I383*1.15%</f>
        <v>207</v>
      </c>
      <c r="O383" s="12">
        <f>I383*3.04%</f>
        <v>547.20000000000005</v>
      </c>
      <c r="P383" s="12">
        <f>I383*7.09%</f>
        <v>1276.2</v>
      </c>
      <c r="Q383" s="12"/>
      <c r="R383" s="12">
        <f>L383+M383+N383+O383+P383</f>
        <v>3825</v>
      </c>
      <c r="S383" s="12">
        <v>0</v>
      </c>
      <c r="T383" s="12">
        <f>+L383+O383+Q383+S383+J383+K383</f>
        <v>1063.8000000000002</v>
      </c>
      <c r="U383" s="12">
        <f>+P383+N383+M383</f>
        <v>2761.2</v>
      </c>
      <c r="V383" s="12">
        <f>+I383-T383</f>
        <v>16936.2</v>
      </c>
    </row>
    <row r="384" spans="1:22" s="6" customFormat="1" ht="12" x14ac:dyDescent="0.2">
      <c r="A384" s="16">
        <f t="shared" si="7"/>
        <v>362</v>
      </c>
      <c r="B384" s="15" t="s">
        <v>5</v>
      </c>
      <c r="C384" s="14" t="s">
        <v>100</v>
      </c>
      <c r="D384" s="14" t="s">
        <v>4</v>
      </c>
      <c r="E384" s="14" t="s">
        <v>3</v>
      </c>
      <c r="F384" s="14" t="s">
        <v>6</v>
      </c>
      <c r="G384" s="13">
        <v>44938</v>
      </c>
      <c r="H384" s="13" t="s">
        <v>612</v>
      </c>
      <c r="I384" s="12">
        <v>52800</v>
      </c>
      <c r="J384" s="12">
        <v>2249.1799999999998</v>
      </c>
      <c r="K384" s="12">
        <v>0</v>
      </c>
      <c r="L384" s="12">
        <f>I384*2.87%</f>
        <v>1515.36</v>
      </c>
      <c r="M384" s="12">
        <f>I384*7.1%</f>
        <v>3748.7999999999997</v>
      </c>
      <c r="N384" s="12">
        <f>I384*1.15%</f>
        <v>607.20000000000005</v>
      </c>
      <c r="O384" s="12">
        <f>I384*3.04%</f>
        <v>1605.12</v>
      </c>
      <c r="P384" s="12">
        <f>I384*7.09%</f>
        <v>3743.5200000000004</v>
      </c>
      <c r="Q384" s="12"/>
      <c r="R384" s="12">
        <f>L384+M384+N384+O384+P384</f>
        <v>11220</v>
      </c>
      <c r="S384" s="12">
        <v>0</v>
      </c>
      <c r="T384" s="12">
        <f>+L384+O384+Q384+S384+J384+K384</f>
        <v>5369.66</v>
      </c>
      <c r="U384" s="12">
        <f>+P384+N384+M384</f>
        <v>8099.52</v>
      </c>
      <c r="V384" s="12">
        <f>+I384-T384</f>
        <v>47430.34</v>
      </c>
    </row>
    <row r="385" spans="1:22" s="6" customFormat="1" ht="12" x14ac:dyDescent="0.2">
      <c r="A385" s="16">
        <f t="shared" si="7"/>
        <v>363</v>
      </c>
      <c r="B385" s="15" t="s">
        <v>5</v>
      </c>
      <c r="C385" s="14" t="s">
        <v>99</v>
      </c>
      <c r="D385" s="14" t="s">
        <v>4</v>
      </c>
      <c r="E385" s="14" t="s">
        <v>3</v>
      </c>
      <c r="F385" s="14" t="s">
        <v>6</v>
      </c>
      <c r="G385" s="13">
        <v>44938</v>
      </c>
      <c r="H385" s="13" t="s">
        <v>612</v>
      </c>
      <c r="I385" s="12">
        <v>52800</v>
      </c>
      <c r="J385" s="12">
        <v>2249.1799999999998</v>
      </c>
      <c r="K385" s="12">
        <v>0</v>
      </c>
      <c r="L385" s="12">
        <f>I385*2.87%</f>
        <v>1515.36</v>
      </c>
      <c r="M385" s="12">
        <f>I385*7.1%</f>
        <v>3748.7999999999997</v>
      </c>
      <c r="N385" s="12">
        <f>I385*1.15%</f>
        <v>607.20000000000005</v>
      </c>
      <c r="O385" s="12">
        <f>I385*3.04%</f>
        <v>1605.12</v>
      </c>
      <c r="P385" s="12">
        <f>I385*7.09%</f>
        <v>3743.5200000000004</v>
      </c>
      <c r="Q385" s="12"/>
      <c r="R385" s="12">
        <f>L385+M385+N385+O385+P385</f>
        <v>11220</v>
      </c>
      <c r="S385" s="12">
        <v>0</v>
      </c>
      <c r="T385" s="12">
        <f>+L385+O385+Q385+S385+J385+K385</f>
        <v>5369.66</v>
      </c>
      <c r="U385" s="12">
        <f>+P385+N385+M385</f>
        <v>8099.52</v>
      </c>
      <c r="V385" s="12">
        <f>+I385-T385</f>
        <v>47430.34</v>
      </c>
    </row>
    <row r="386" spans="1:22" s="6" customFormat="1" ht="15" customHeight="1" x14ac:dyDescent="0.2">
      <c r="A386" s="16">
        <f t="shared" si="7"/>
        <v>364</v>
      </c>
      <c r="B386" s="15" t="s">
        <v>5</v>
      </c>
      <c r="C386" s="14" t="s">
        <v>98</v>
      </c>
      <c r="D386" s="14" t="s">
        <v>4</v>
      </c>
      <c r="E386" s="14" t="s">
        <v>3</v>
      </c>
      <c r="F386" s="14" t="s">
        <v>2</v>
      </c>
      <c r="G386" s="13">
        <v>44938</v>
      </c>
      <c r="H386" s="13" t="s">
        <v>612</v>
      </c>
      <c r="I386" s="12">
        <v>30000</v>
      </c>
      <c r="J386" s="12">
        <v>0</v>
      </c>
      <c r="K386" s="12">
        <v>0</v>
      </c>
      <c r="L386" s="12">
        <f>I386*2.87%</f>
        <v>861</v>
      </c>
      <c r="M386" s="12">
        <f>I386*7.1%</f>
        <v>2130</v>
      </c>
      <c r="N386" s="12">
        <f>I386*1.15%</f>
        <v>345</v>
      </c>
      <c r="O386" s="12">
        <f>I386*3.04%</f>
        <v>912</v>
      </c>
      <c r="P386" s="12">
        <f>I386*7.09%</f>
        <v>2127</v>
      </c>
      <c r="Q386" s="12"/>
      <c r="R386" s="12">
        <f>L386+M386+N386+O386+P386</f>
        <v>6375</v>
      </c>
      <c r="S386" s="12">
        <v>0</v>
      </c>
      <c r="T386" s="12">
        <f>+L386+O386+Q386+S386+J386+K386</f>
        <v>1773</v>
      </c>
      <c r="U386" s="12">
        <f>+P386+N386+M386</f>
        <v>4602</v>
      </c>
      <c r="V386" s="12">
        <f>+I386-T386</f>
        <v>28227</v>
      </c>
    </row>
    <row r="387" spans="1:22" s="6" customFormat="1" ht="12" x14ac:dyDescent="0.2">
      <c r="A387" s="16">
        <f t="shared" si="7"/>
        <v>365</v>
      </c>
      <c r="B387" s="15" t="s">
        <v>5</v>
      </c>
      <c r="C387" s="14" t="s">
        <v>97</v>
      </c>
      <c r="D387" s="14" t="s">
        <v>4</v>
      </c>
      <c r="E387" s="14" t="s">
        <v>3</v>
      </c>
      <c r="F387" s="14" t="s">
        <v>6</v>
      </c>
      <c r="G387" s="13">
        <v>44938</v>
      </c>
      <c r="H387" s="13" t="s">
        <v>612</v>
      </c>
      <c r="I387" s="12">
        <v>120000</v>
      </c>
      <c r="J387" s="12">
        <v>16381</v>
      </c>
      <c r="K387" s="12">
        <v>0</v>
      </c>
      <c r="L387" s="12">
        <f>I387*2.87%</f>
        <v>3444</v>
      </c>
      <c r="M387" s="12">
        <f>I387*7.1%</f>
        <v>8520</v>
      </c>
      <c r="N387" s="12">
        <f>I387*1.15%</f>
        <v>1380</v>
      </c>
      <c r="O387" s="12">
        <f>I387*3.04%</f>
        <v>3648</v>
      </c>
      <c r="P387" s="12">
        <f>I387*7.09%</f>
        <v>8508</v>
      </c>
      <c r="Q387" s="12">
        <v>1715.46</v>
      </c>
      <c r="R387" s="12">
        <f>L387+M387+N387+O387+P387</f>
        <v>25500</v>
      </c>
      <c r="S387" s="12">
        <v>0</v>
      </c>
      <c r="T387" s="12">
        <f>+L387+O387+Q387+S387+J387+K387</f>
        <v>25188.46</v>
      </c>
      <c r="U387" s="12">
        <f>+P387+N387+M387</f>
        <v>18408</v>
      </c>
      <c r="V387" s="12">
        <f>+I387-T387</f>
        <v>94811.540000000008</v>
      </c>
    </row>
    <row r="388" spans="1:22" s="6" customFormat="1" ht="12" x14ac:dyDescent="0.2">
      <c r="A388" s="16">
        <f t="shared" si="7"/>
        <v>366</v>
      </c>
      <c r="B388" s="15" t="s">
        <v>5</v>
      </c>
      <c r="C388" s="14" t="s">
        <v>96</v>
      </c>
      <c r="D388" s="14" t="s">
        <v>4</v>
      </c>
      <c r="E388" s="14" t="s">
        <v>3</v>
      </c>
      <c r="F388" s="14" t="s">
        <v>6</v>
      </c>
      <c r="G388" s="13">
        <v>44938</v>
      </c>
      <c r="H388" s="13" t="s">
        <v>612</v>
      </c>
      <c r="I388" s="12">
        <v>52800</v>
      </c>
      <c r="J388" s="12">
        <v>1734.54</v>
      </c>
      <c r="K388" s="12">
        <v>0</v>
      </c>
      <c r="L388" s="12">
        <f>I388*2.87%</f>
        <v>1515.36</v>
      </c>
      <c r="M388" s="12">
        <f>I388*7.1%</f>
        <v>3748.7999999999997</v>
      </c>
      <c r="N388" s="12">
        <f>I388*1.15%</f>
        <v>607.20000000000005</v>
      </c>
      <c r="O388" s="12">
        <f>I388*3.04%</f>
        <v>1605.12</v>
      </c>
      <c r="P388" s="12">
        <f>I388*7.09%</f>
        <v>3743.5200000000004</v>
      </c>
      <c r="Q388" s="12">
        <f>1715.46*2</f>
        <v>3430.92</v>
      </c>
      <c r="R388" s="12">
        <f>L388+M388+N388+O388+P388</f>
        <v>11220</v>
      </c>
      <c r="S388" s="12">
        <v>0</v>
      </c>
      <c r="T388" s="12">
        <f>+L388+O388+Q388+S388+J388+K388</f>
        <v>8285.9399999999987</v>
      </c>
      <c r="U388" s="12">
        <f>+P388+N388+M388</f>
        <v>8099.52</v>
      </c>
      <c r="V388" s="12">
        <f>+I388-T388</f>
        <v>44514.06</v>
      </c>
    </row>
    <row r="389" spans="1:22" s="6" customFormat="1" ht="12" x14ac:dyDescent="0.2">
      <c r="A389" s="16">
        <f t="shared" si="7"/>
        <v>367</v>
      </c>
      <c r="B389" s="15" t="s">
        <v>5</v>
      </c>
      <c r="C389" s="14" t="s">
        <v>95</v>
      </c>
      <c r="D389" s="14" t="s">
        <v>4</v>
      </c>
      <c r="E389" s="14" t="s">
        <v>3</v>
      </c>
      <c r="F389" s="14" t="s">
        <v>6</v>
      </c>
      <c r="G389" s="13">
        <v>44938</v>
      </c>
      <c r="H389" s="13" t="s">
        <v>612</v>
      </c>
      <c r="I389" s="12">
        <v>60000</v>
      </c>
      <c r="J389" s="12">
        <v>3486.68</v>
      </c>
      <c r="K389" s="12">
        <v>0</v>
      </c>
      <c r="L389" s="12">
        <f>I389*2.87%</f>
        <v>1722</v>
      </c>
      <c r="M389" s="12">
        <f>I389*7.1%</f>
        <v>4260</v>
      </c>
      <c r="N389" s="12">
        <f>I389*1.15%</f>
        <v>690</v>
      </c>
      <c r="O389" s="12">
        <f>I389*3.04%</f>
        <v>1824</v>
      </c>
      <c r="P389" s="12">
        <f>I389*7.09%</f>
        <v>4254</v>
      </c>
      <c r="Q389" s="12"/>
      <c r="R389" s="12">
        <f>L389+M389+N389+O389+P389</f>
        <v>12750</v>
      </c>
      <c r="S389" s="12">
        <v>0</v>
      </c>
      <c r="T389" s="12">
        <f>+L389+O389+Q389+S389+J389+K389</f>
        <v>7032.68</v>
      </c>
      <c r="U389" s="12">
        <f>+P389+N389+M389</f>
        <v>9204</v>
      </c>
      <c r="V389" s="12">
        <f>+I389-T389</f>
        <v>52967.32</v>
      </c>
    </row>
    <row r="390" spans="1:22" s="6" customFormat="1" ht="12" x14ac:dyDescent="0.2">
      <c r="A390" s="16">
        <f t="shared" si="7"/>
        <v>368</v>
      </c>
      <c r="B390" s="15" t="s">
        <v>5</v>
      </c>
      <c r="C390" s="14" t="s">
        <v>93</v>
      </c>
      <c r="D390" s="14" t="s">
        <v>4</v>
      </c>
      <c r="E390" s="14" t="s">
        <v>3</v>
      </c>
      <c r="F390" s="14" t="s">
        <v>6</v>
      </c>
      <c r="G390" s="13">
        <v>44938</v>
      </c>
      <c r="H390" s="13" t="s">
        <v>612</v>
      </c>
      <c r="I390" s="12">
        <v>51000</v>
      </c>
      <c r="J390" s="12">
        <v>1995.14</v>
      </c>
      <c r="K390" s="12">
        <v>0</v>
      </c>
      <c r="L390" s="12">
        <f>I390*2.87%</f>
        <v>1463.7</v>
      </c>
      <c r="M390" s="12">
        <f>I390*7.1%</f>
        <v>3620.9999999999995</v>
      </c>
      <c r="N390" s="12">
        <f>I390*1.15%</f>
        <v>586.5</v>
      </c>
      <c r="O390" s="12">
        <f>I390*3.04%</f>
        <v>1550.4</v>
      </c>
      <c r="P390" s="12">
        <f>I390*7.09%</f>
        <v>3615.9</v>
      </c>
      <c r="Q390" s="12"/>
      <c r="R390" s="12">
        <f>L390+M390+N390+O390+P390</f>
        <v>10837.5</v>
      </c>
      <c r="S390" s="12">
        <v>0</v>
      </c>
      <c r="T390" s="12">
        <f>+L390+O390+Q390+S390+J390+K390</f>
        <v>5009.2400000000007</v>
      </c>
      <c r="U390" s="12">
        <f>+P390+N390+M390</f>
        <v>7823.4</v>
      </c>
      <c r="V390" s="12">
        <f>+I390-T390</f>
        <v>45990.76</v>
      </c>
    </row>
    <row r="391" spans="1:22" s="6" customFormat="1" ht="12" customHeight="1" x14ac:dyDescent="0.2">
      <c r="A391" s="16">
        <f t="shared" si="7"/>
        <v>369</v>
      </c>
      <c r="B391" s="15" t="s">
        <v>5</v>
      </c>
      <c r="C391" s="14" t="s">
        <v>92</v>
      </c>
      <c r="D391" s="14" t="s">
        <v>4</v>
      </c>
      <c r="E391" s="14" t="s">
        <v>3</v>
      </c>
      <c r="F391" s="14" t="s">
        <v>2</v>
      </c>
      <c r="G391" s="13">
        <v>44938</v>
      </c>
      <c r="H391" s="13" t="s">
        <v>612</v>
      </c>
      <c r="I391" s="12">
        <v>17600</v>
      </c>
      <c r="J391" s="12">
        <v>0</v>
      </c>
      <c r="K391" s="12">
        <v>0</v>
      </c>
      <c r="L391" s="12">
        <f>I391*2.87%</f>
        <v>505.12</v>
      </c>
      <c r="M391" s="12">
        <f>I391*7.1%</f>
        <v>1249.5999999999999</v>
      </c>
      <c r="N391" s="12">
        <f>I391*1.15%</f>
        <v>202.4</v>
      </c>
      <c r="O391" s="12">
        <f>I391*3.04%</f>
        <v>535.04</v>
      </c>
      <c r="P391" s="12">
        <f>I391*7.09%</f>
        <v>1247.8400000000001</v>
      </c>
      <c r="Q391" s="12"/>
      <c r="R391" s="12">
        <f>L391+M391+N391+O391+P391</f>
        <v>3740</v>
      </c>
      <c r="S391" s="12">
        <v>0</v>
      </c>
      <c r="T391" s="12">
        <f>+L391+O391+Q391+S391+J391+K391</f>
        <v>1040.1599999999999</v>
      </c>
      <c r="U391" s="12">
        <f>+P391+N391+M391</f>
        <v>2699.84</v>
      </c>
      <c r="V391" s="12">
        <f>+I391-T391</f>
        <v>16559.84</v>
      </c>
    </row>
    <row r="392" spans="1:22" s="6" customFormat="1" ht="15" customHeight="1" x14ac:dyDescent="0.2">
      <c r="A392" s="16">
        <f t="shared" si="7"/>
        <v>370</v>
      </c>
      <c r="B392" s="15" t="s">
        <v>5</v>
      </c>
      <c r="C392" s="14" t="s">
        <v>91</v>
      </c>
      <c r="D392" s="14" t="s">
        <v>4</v>
      </c>
      <c r="E392" s="14" t="s">
        <v>3</v>
      </c>
      <c r="F392" s="14" t="s">
        <v>6</v>
      </c>
      <c r="G392" s="13">
        <v>44938</v>
      </c>
      <c r="H392" s="13" t="s">
        <v>612</v>
      </c>
      <c r="I392" s="12">
        <v>120000</v>
      </c>
      <c r="J392" s="12">
        <v>16809.87</v>
      </c>
      <c r="K392" s="12">
        <v>0</v>
      </c>
      <c r="L392" s="12">
        <f>I392*2.87%</f>
        <v>3444</v>
      </c>
      <c r="M392" s="12">
        <f>I392*7.1%</f>
        <v>8520</v>
      </c>
      <c r="N392" s="12">
        <f>I392*1.15%</f>
        <v>1380</v>
      </c>
      <c r="O392" s="12">
        <f>I392*3.04%</f>
        <v>3648</v>
      </c>
      <c r="P392" s="12">
        <f>I392*7.09%</f>
        <v>8508</v>
      </c>
      <c r="Q392" s="12"/>
      <c r="R392" s="12">
        <f>L392+M392+N392+O392+P392</f>
        <v>25500</v>
      </c>
      <c r="S392" s="12">
        <v>8716.83</v>
      </c>
      <c r="T392" s="12">
        <f>+L392+O392+Q392+S392+J392+K392</f>
        <v>32618.699999999997</v>
      </c>
      <c r="U392" s="12">
        <f>+P392+N392+M392</f>
        <v>18408</v>
      </c>
      <c r="V392" s="12">
        <f>+I392-T392</f>
        <v>87381.3</v>
      </c>
    </row>
    <row r="393" spans="1:22" s="6" customFormat="1" ht="12" x14ac:dyDescent="0.2">
      <c r="A393" s="16">
        <f t="shared" si="7"/>
        <v>371</v>
      </c>
      <c r="B393" s="15" t="s">
        <v>5</v>
      </c>
      <c r="C393" s="14" t="s">
        <v>90</v>
      </c>
      <c r="D393" s="14" t="s">
        <v>4</v>
      </c>
      <c r="E393" s="14" t="s">
        <v>3</v>
      </c>
      <c r="F393" s="14" t="s">
        <v>2</v>
      </c>
      <c r="G393" s="13">
        <v>44938</v>
      </c>
      <c r="H393" s="13" t="s">
        <v>612</v>
      </c>
      <c r="I393" s="12">
        <v>28600</v>
      </c>
      <c r="J393" s="12">
        <v>0</v>
      </c>
      <c r="K393" s="12">
        <v>0</v>
      </c>
      <c r="L393" s="12">
        <f>I393*2.87%</f>
        <v>820.82</v>
      </c>
      <c r="M393" s="12">
        <f>I393*7.1%</f>
        <v>2030.6</v>
      </c>
      <c r="N393" s="12">
        <f>I393*1.15%</f>
        <v>328.9</v>
      </c>
      <c r="O393" s="12">
        <f>I393*3.04%</f>
        <v>869.44</v>
      </c>
      <c r="P393" s="12">
        <f>I393*7.09%</f>
        <v>2027.7400000000002</v>
      </c>
      <c r="Q393" s="12"/>
      <c r="R393" s="12">
        <f>L393+M393+N393+O393+P393</f>
        <v>6077.5</v>
      </c>
      <c r="S393" s="12">
        <v>0</v>
      </c>
      <c r="T393" s="12">
        <f>+L393+O393+Q393+S393+J393+K393</f>
        <v>1690.2600000000002</v>
      </c>
      <c r="U393" s="12">
        <f>+P393+N393+M393</f>
        <v>4387.24</v>
      </c>
      <c r="V393" s="12">
        <f>+I393-T393</f>
        <v>26909.739999999998</v>
      </c>
    </row>
    <row r="394" spans="1:22" s="6" customFormat="1" ht="12" x14ac:dyDescent="0.2">
      <c r="A394" s="16">
        <f t="shared" si="7"/>
        <v>372</v>
      </c>
      <c r="B394" s="15" t="s">
        <v>5</v>
      </c>
      <c r="C394" s="14" t="s">
        <v>89</v>
      </c>
      <c r="D394" s="14" t="s">
        <v>4</v>
      </c>
      <c r="E394" s="14" t="s">
        <v>3</v>
      </c>
      <c r="F394" s="14" t="s">
        <v>2</v>
      </c>
      <c r="G394" s="13">
        <v>44938</v>
      </c>
      <c r="H394" s="13" t="s">
        <v>612</v>
      </c>
      <c r="I394" s="12">
        <v>28600</v>
      </c>
      <c r="J394" s="12">
        <v>0</v>
      </c>
      <c r="K394" s="12">
        <v>0</v>
      </c>
      <c r="L394" s="12">
        <f>I394*2.87%</f>
        <v>820.82</v>
      </c>
      <c r="M394" s="12">
        <f>I394*7.1%</f>
        <v>2030.6</v>
      </c>
      <c r="N394" s="12">
        <f>I394*1.15%</f>
        <v>328.9</v>
      </c>
      <c r="O394" s="12">
        <f>I394*3.04%</f>
        <v>869.44</v>
      </c>
      <c r="P394" s="12">
        <f>I394*7.09%</f>
        <v>2027.7400000000002</v>
      </c>
      <c r="Q394" s="12"/>
      <c r="R394" s="12">
        <f>L394+M394+N394+O394+P394</f>
        <v>6077.5</v>
      </c>
      <c r="S394" s="12">
        <v>0</v>
      </c>
      <c r="T394" s="12">
        <f>+L394+O394+Q394+S394+J394+K394</f>
        <v>1690.2600000000002</v>
      </c>
      <c r="U394" s="12">
        <f>+P394+N394+M394</f>
        <v>4387.24</v>
      </c>
      <c r="V394" s="12">
        <f>+I394-T394</f>
        <v>26909.739999999998</v>
      </c>
    </row>
    <row r="395" spans="1:22" s="6" customFormat="1" ht="12" customHeight="1" x14ac:dyDescent="0.2">
      <c r="A395" s="16">
        <f t="shared" si="7"/>
        <v>373</v>
      </c>
      <c r="B395" s="15" t="s">
        <v>5</v>
      </c>
      <c r="C395" s="14" t="s">
        <v>566</v>
      </c>
      <c r="D395" s="14" t="s">
        <v>4</v>
      </c>
      <c r="E395" s="14" t="s">
        <v>3</v>
      </c>
      <c r="F395" s="14" t="s">
        <v>2</v>
      </c>
      <c r="G395" s="13">
        <v>45170</v>
      </c>
      <c r="H395" s="13">
        <v>45350</v>
      </c>
      <c r="I395" s="12">
        <v>21000</v>
      </c>
      <c r="J395" s="12">
        <v>0</v>
      </c>
      <c r="K395" s="12">
        <v>0</v>
      </c>
      <c r="L395" s="12">
        <f>I395*2.87%</f>
        <v>602.70000000000005</v>
      </c>
      <c r="M395" s="12">
        <f>I395*7.1%</f>
        <v>1490.9999999999998</v>
      </c>
      <c r="N395" s="12">
        <f>I395*1.15%</f>
        <v>241.5</v>
      </c>
      <c r="O395" s="12">
        <f>I395*3.04%</f>
        <v>638.4</v>
      </c>
      <c r="P395" s="12">
        <f>I395*7.09%</f>
        <v>1488.9</v>
      </c>
      <c r="Q395" s="12"/>
      <c r="R395" s="12">
        <f>L395+M395+N395+O395+P395</f>
        <v>4462.5</v>
      </c>
      <c r="S395" s="12">
        <v>0</v>
      </c>
      <c r="T395" s="12">
        <f>+L395+O395+Q395+S395+J395+K395</f>
        <v>1241.0999999999999</v>
      </c>
      <c r="U395" s="12">
        <f>+P395+N395+M395</f>
        <v>3221.3999999999996</v>
      </c>
      <c r="V395" s="12">
        <f>+I395-T395</f>
        <v>19758.900000000001</v>
      </c>
    </row>
    <row r="396" spans="1:22" s="6" customFormat="1" ht="12" x14ac:dyDescent="0.2">
      <c r="A396" s="16">
        <f t="shared" si="7"/>
        <v>374</v>
      </c>
      <c r="B396" s="15" t="s">
        <v>5</v>
      </c>
      <c r="C396" s="14" t="s">
        <v>576</v>
      </c>
      <c r="D396" s="14" t="s">
        <v>4</v>
      </c>
      <c r="E396" s="14" t="s">
        <v>3</v>
      </c>
      <c r="F396" s="14" t="s">
        <v>6</v>
      </c>
      <c r="G396" s="13">
        <v>45170</v>
      </c>
      <c r="H396" s="13">
        <v>45350</v>
      </c>
      <c r="I396" s="12">
        <v>45000</v>
      </c>
      <c r="J396" s="12">
        <v>1148.33</v>
      </c>
      <c r="K396" s="12">
        <v>0</v>
      </c>
      <c r="L396" s="12">
        <f>I396*2.87%</f>
        <v>1291.5</v>
      </c>
      <c r="M396" s="12">
        <f>I396*7.1%</f>
        <v>3194.9999999999995</v>
      </c>
      <c r="N396" s="12">
        <f>I396*1.15%</f>
        <v>517.5</v>
      </c>
      <c r="O396" s="12">
        <f>I396*3.04%</f>
        <v>1368</v>
      </c>
      <c r="P396" s="12">
        <f>I396*7.09%</f>
        <v>3190.5</v>
      </c>
      <c r="Q396" s="12"/>
      <c r="R396" s="12">
        <f>L396+M396+N396+O396+P396</f>
        <v>9562.5</v>
      </c>
      <c r="S396" s="12">
        <v>0</v>
      </c>
      <c r="T396" s="12">
        <f>+L396+O396+Q396+S396+J396+K396</f>
        <v>3807.83</v>
      </c>
      <c r="U396" s="12">
        <f>+P396+N396+M396</f>
        <v>6903</v>
      </c>
      <c r="V396" s="12">
        <f>+I396-T396</f>
        <v>41192.17</v>
      </c>
    </row>
    <row r="397" spans="1:22" s="6" customFormat="1" ht="12" x14ac:dyDescent="0.2">
      <c r="A397" s="16">
        <f t="shared" si="7"/>
        <v>375</v>
      </c>
      <c r="B397" s="15" t="s">
        <v>5</v>
      </c>
      <c r="C397" s="14" t="s">
        <v>569</v>
      </c>
      <c r="D397" s="14" t="s">
        <v>4</v>
      </c>
      <c r="E397" s="14" t="s">
        <v>3</v>
      </c>
      <c r="F397" s="14" t="s">
        <v>2</v>
      </c>
      <c r="G397" s="13">
        <v>45170</v>
      </c>
      <c r="H397" s="13">
        <v>45350</v>
      </c>
      <c r="I397" s="12">
        <v>12000</v>
      </c>
      <c r="J397" s="12">
        <v>0</v>
      </c>
      <c r="K397" s="12">
        <v>0</v>
      </c>
      <c r="L397" s="12">
        <f>I397*2.87%</f>
        <v>344.4</v>
      </c>
      <c r="M397" s="12">
        <f>I397*7.1%</f>
        <v>851.99999999999989</v>
      </c>
      <c r="N397" s="12">
        <f>I397*1.15%</f>
        <v>138</v>
      </c>
      <c r="O397" s="12">
        <f>I397*3.04%</f>
        <v>364.8</v>
      </c>
      <c r="P397" s="12">
        <f>I397*7.09%</f>
        <v>850.80000000000007</v>
      </c>
      <c r="Q397" s="12"/>
      <c r="R397" s="12">
        <f>L397+M397+N397+O397+P397</f>
        <v>2550</v>
      </c>
      <c r="S397" s="12">
        <v>0</v>
      </c>
      <c r="T397" s="12">
        <f>+L397+O397+Q397+S397+J397+K397</f>
        <v>709.2</v>
      </c>
      <c r="U397" s="12">
        <f>+P397+N397+M397</f>
        <v>1840.8</v>
      </c>
      <c r="V397" s="12">
        <f>+I397-T397</f>
        <v>11290.8</v>
      </c>
    </row>
    <row r="398" spans="1:22" s="6" customFormat="1" ht="12" x14ac:dyDescent="0.2">
      <c r="A398" s="16">
        <f t="shared" si="7"/>
        <v>376</v>
      </c>
      <c r="B398" s="15" t="s">
        <v>5</v>
      </c>
      <c r="C398" s="14" t="s">
        <v>580</v>
      </c>
      <c r="D398" s="14" t="s">
        <v>4</v>
      </c>
      <c r="E398" s="14" t="s">
        <v>3</v>
      </c>
      <c r="F398" s="14" t="s">
        <v>6</v>
      </c>
      <c r="G398" s="13">
        <v>45170</v>
      </c>
      <c r="H398" s="13">
        <v>45350</v>
      </c>
      <c r="I398" s="12">
        <v>13200</v>
      </c>
      <c r="J398" s="12">
        <v>0</v>
      </c>
      <c r="K398" s="12">
        <v>0</v>
      </c>
      <c r="L398" s="12">
        <f>I398*2.87%</f>
        <v>378.84</v>
      </c>
      <c r="M398" s="12">
        <f>I398*7.1%</f>
        <v>937.19999999999993</v>
      </c>
      <c r="N398" s="12">
        <f>I398*1.15%</f>
        <v>151.80000000000001</v>
      </c>
      <c r="O398" s="12">
        <f>I398*3.04%</f>
        <v>401.28</v>
      </c>
      <c r="P398" s="12">
        <f>I398*7.09%</f>
        <v>935.88000000000011</v>
      </c>
      <c r="Q398" s="12"/>
      <c r="R398" s="12">
        <f>L398+M398+N398+O398+P398</f>
        <v>2805</v>
      </c>
      <c r="S398" s="12">
        <v>0</v>
      </c>
      <c r="T398" s="12">
        <f>+L398+O398+Q398+S398+J398+K398</f>
        <v>780.11999999999989</v>
      </c>
      <c r="U398" s="12">
        <f>+P398+N398+M398</f>
        <v>2024.88</v>
      </c>
      <c r="V398" s="12">
        <f>+I398-T398</f>
        <v>12419.880000000001</v>
      </c>
    </row>
    <row r="399" spans="1:22" s="6" customFormat="1" ht="12" x14ac:dyDescent="0.2">
      <c r="A399" s="16">
        <f t="shared" si="7"/>
        <v>377</v>
      </c>
      <c r="B399" s="15" t="s">
        <v>5</v>
      </c>
      <c r="C399" s="14" t="s">
        <v>563</v>
      </c>
      <c r="D399" s="14" t="s">
        <v>4</v>
      </c>
      <c r="E399" s="14" t="s">
        <v>3</v>
      </c>
      <c r="F399" s="14" t="s">
        <v>6</v>
      </c>
      <c r="G399" s="13">
        <v>45170</v>
      </c>
      <c r="H399" s="13">
        <v>45350</v>
      </c>
      <c r="I399" s="12">
        <v>9000</v>
      </c>
      <c r="J399" s="12">
        <v>0</v>
      </c>
      <c r="K399" s="12">
        <v>0</v>
      </c>
      <c r="L399" s="12">
        <f>I399*2.87%</f>
        <v>258.3</v>
      </c>
      <c r="M399" s="12">
        <f>I399*7.1%</f>
        <v>638.99999999999989</v>
      </c>
      <c r="N399" s="12">
        <f>I399*1.15%</f>
        <v>103.5</v>
      </c>
      <c r="O399" s="12">
        <f>I399*3.04%</f>
        <v>273.60000000000002</v>
      </c>
      <c r="P399" s="12">
        <f>I399*7.09%</f>
        <v>638.1</v>
      </c>
      <c r="Q399" s="12"/>
      <c r="R399" s="12">
        <f>L399+M399+N399+O399+P399</f>
        <v>1912.5</v>
      </c>
      <c r="S399" s="12">
        <v>0</v>
      </c>
      <c r="T399" s="12">
        <f>+L399+O399+Q399+S399+J399+K399</f>
        <v>531.90000000000009</v>
      </c>
      <c r="U399" s="12">
        <f>+P399+N399+M399</f>
        <v>1380.6</v>
      </c>
      <c r="V399" s="12">
        <f>+I399-T399</f>
        <v>8468.1</v>
      </c>
    </row>
    <row r="400" spans="1:22" s="6" customFormat="1" ht="12" x14ac:dyDescent="0.2">
      <c r="A400" s="16">
        <f t="shared" si="7"/>
        <v>378</v>
      </c>
      <c r="B400" s="15" t="s">
        <v>5</v>
      </c>
      <c r="C400" s="14" t="s">
        <v>579</v>
      </c>
      <c r="D400" s="14" t="s">
        <v>4</v>
      </c>
      <c r="E400" s="14" t="s">
        <v>3</v>
      </c>
      <c r="F400" s="14" t="s">
        <v>6</v>
      </c>
      <c r="G400" s="13">
        <v>45170</v>
      </c>
      <c r="H400" s="13">
        <v>45350</v>
      </c>
      <c r="I400" s="12">
        <v>26400</v>
      </c>
      <c r="J400" s="12">
        <v>0</v>
      </c>
      <c r="K400" s="12">
        <v>0</v>
      </c>
      <c r="L400" s="12">
        <f>I400*2.87%</f>
        <v>757.68</v>
      </c>
      <c r="M400" s="12">
        <f>I400*7.1%</f>
        <v>1874.3999999999999</v>
      </c>
      <c r="N400" s="12">
        <f>I400*1.15%</f>
        <v>303.60000000000002</v>
      </c>
      <c r="O400" s="12">
        <f>I400*3.04%</f>
        <v>802.56</v>
      </c>
      <c r="P400" s="12">
        <f>I400*7.09%</f>
        <v>1871.7600000000002</v>
      </c>
      <c r="Q400" s="12"/>
      <c r="R400" s="12">
        <f>L400+M400+N400+O400+P400</f>
        <v>5610</v>
      </c>
      <c r="S400" s="12">
        <v>0</v>
      </c>
      <c r="T400" s="12">
        <f>+L400+O400+Q400+S400+J400+K400</f>
        <v>1560.2399999999998</v>
      </c>
      <c r="U400" s="12">
        <f>+P400+N400+M400</f>
        <v>4049.76</v>
      </c>
      <c r="V400" s="12">
        <f>+I400-T400</f>
        <v>24839.760000000002</v>
      </c>
    </row>
    <row r="401" spans="1:22" s="6" customFormat="1" ht="12" x14ac:dyDescent="0.2">
      <c r="A401" s="16">
        <f t="shared" si="7"/>
        <v>379</v>
      </c>
      <c r="B401" s="15" t="s">
        <v>603</v>
      </c>
      <c r="C401" s="14" t="s">
        <v>94</v>
      </c>
      <c r="D401" s="14" t="s">
        <v>4</v>
      </c>
      <c r="E401" s="14" t="s">
        <v>3</v>
      </c>
      <c r="F401" s="14" t="s">
        <v>2</v>
      </c>
      <c r="G401" s="13">
        <v>44938</v>
      </c>
      <c r="H401" s="13" t="s">
        <v>612</v>
      </c>
      <c r="I401" s="12">
        <v>17600</v>
      </c>
      <c r="J401" s="12">
        <v>0</v>
      </c>
      <c r="K401" s="12">
        <v>0</v>
      </c>
      <c r="L401" s="12">
        <f>I401*2.87%</f>
        <v>505.12</v>
      </c>
      <c r="M401" s="12">
        <f>I401*7.1%</f>
        <v>1249.5999999999999</v>
      </c>
      <c r="N401" s="12">
        <f>I401*1.15%</f>
        <v>202.4</v>
      </c>
      <c r="O401" s="12">
        <f>I401*3.04%</f>
        <v>535.04</v>
      </c>
      <c r="P401" s="12">
        <f>I401*7.09%</f>
        <v>1247.8400000000001</v>
      </c>
      <c r="Q401" s="12"/>
      <c r="R401" s="12">
        <f>L401+M401+N401+O401+P401</f>
        <v>3740</v>
      </c>
      <c r="S401" s="12">
        <v>0</v>
      </c>
      <c r="T401" s="12">
        <f>+L401+O401+Q401+S401+J401+K401</f>
        <v>1040.1599999999999</v>
      </c>
      <c r="U401" s="12">
        <f>+P401+N401+M401</f>
        <v>2699.84</v>
      </c>
      <c r="V401" s="12">
        <f>+I401-T401</f>
        <v>16559.84</v>
      </c>
    </row>
    <row r="402" spans="1:22" s="6" customFormat="1" ht="12" x14ac:dyDescent="0.2">
      <c r="A402" s="62"/>
      <c r="B402" s="21" t="s">
        <v>88</v>
      </c>
      <c r="C402" s="20"/>
      <c r="D402" s="20"/>
      <c r="E402" s="20"/>
      <c r="F402" s="20"/>
      <c r="G402" s="19"/>
      <c r="H402" s="19"/>
      <c r="I402" s="18"/>
      <c r="J402" s="18"/>
      <c r="K402" s="18"/>
      <c r="L402" s="17"/>
      <c r="M402" s="17"/>
      <c r="N402" s="17"/>
      <c r="O402" s="17"/>
      <c r="P402" s="17"/>
      <c r="Q402" s="18"/>
      <c r="R402" s="17"/>
      <c r="S402" s="18"/>
      <c r="T402" s="17"/>
      <c r="U402" s="17"/>
      <c r="V402" s="17"/>
    </row>
    <row r="403" spans="1:22" s="6" customFormat="1" ht="12" x14ac:dyDescent="0.2">
      <c r="A403" s="16">
        <v>380</v>
      </c>
      <c r="B403" s="15" t="s">
        <v>85</v>
      </c>
      <c r="C403" s="14" t="s">
        <v>87</v>
      </c>
      <c r="D403" s="14" t="s">
        <v>86</v>
      </c>
      <c r="E403" s="14" t="s">
        <v>3</v>
      </c>
      <c r="F403" s="14" t="s">
        <v>2</v>
      </c>
      <c r="G403" s="13">
        <v>44938</v>
      </c>
      <c r="H403" s="13" t="s">
        <v>612</v>
      </c>
      <c r="I403" s="12">
        <v>48400</v>
      </c>
      <c r="J403" s="12">
        <v>1628.18</v>
      </c>
      <c r="K403" s="12">
        <v>0</v>
      </c>
      <c r="L403" s="12">
        <f>I403*2.87%</f>
        <v>1389.08</v>
      </c>
      <c r="M403" s="12">
        <f>I403*7.1%</f>
        <v>3436.3999999999996</v>
      </c>
      <c r="N403" s="12">
        <f>I403*1.15%</f>
        <v>556.6</v>
      </c>
      <c r="O403" s="12">
        <f>I403*3.04%</f>
        <v>1471.36</v>
      </c>
      <c r="P403" s="12">
        <f>I403*7.09%</f>
        <v>3431.5600000000004</v>
      </c>
      <c r="Q403" s="12"/>
      <c r="R403" s="12">
        <f>L403+M403+N403+O403+P403</f>
        <v>10285</v>
      </c>
      <c r="S403" s="12">
        <v>0</v>
      </c>
      <c r="T403" s="12">
        <f>+L403+O403+Q403+S403+J403+K403</f>
        <v>4488.62</v>
      </c>
      <c r="U403" s="12">
        <f>+P403+N403+M403</f>
        <v>7424.5599999999995</v>
      </c>
      <c r="V403" s="12">
        <f>+I403-T403</f>
        <v>43911.38</v>
      </c>
    </row>
    <row r="404" spans="1:22" s="6" customFormat="1" ht="12" x14ac:dyDescent="0.2">
      <c r="A404" s="16">
        <f>1+A403</f>
        <v>381</v>
      </c>
      <c r="B404" s="15" t="s">
        <v>85</v>
      </c>
      <c r="C404" s="14" t="s">
        <v>84</v>
      </c>
      <c r="D404" s="14" t="s">
        <v>83</v>
      </c>
      <c r="E404" s="14" t="s">
        <v>3</v>
      </c>
      <c r="F404" s="14" t="s">
        <v>6</v>
      </c>
      <c r="G404" s="13">
        <v>45170</v>
      </c>
      <c r="H404" s="13">
        <v>45351</v>
      </c>
      <c r="I404" s="12">
        <v>65000</v>
      </c>
      <c r="J404" s="12">
        <v>4427.58</v>
      </c>
      <c r="K404" s="12">
        <v>0</v>
      </c>
      <c r="L404" s="12">
        <f>I404*2.87%</f>
        <v>1865.5</v>
      </c>
      <c r="M404" s="12">
        <f>I404*7.1%</f>
        <v>4615</v>
      </c>
      <c r="N404" s="12">
        <f>I404*1.15%</f>
        <v>747.5</v>
      </c>
      <c r="O404" s="12">
        <f>I404*3.04%</f>
        <v>1976</v>
      </c>
      <c r="P404" s="12">
        <f>I404*7.09%</f>
        <v>4608.5</v>
      </c>
      <c r="Q404" s="12"/>
      <c r="R404" s="12">
        <f>L404+M404+N404+O404+P404</f>
        <v>13812.5</v>
      </c>
      <c r="S404" s="12">
        <v>0</v>
      </c>
      <c r="T404" s="12">
        <f>+L404+O404+Q404+S404+J404+K404</f>
        <v>8269.08</v>
      </c>
      <c r="U404" s="12">
        <f>+P404+N404+M404</f>
        <v>9971</v>
      </c>
      <c r="V404" s="12">
        <f>+I404-T404</f>
        <v>56730.92</v>
      </c>
    </row>
    <row r="405" spans="1:22" s="6" customFormat="1" ht="12" x14ac:dyDescent="0.2">
      <c r="A405" s="16">
        <f t="shared" ref="A405:A468" si="8">1+A404</f>
        <v>382</v>
      </c>
      <c r="B405" s="15" t="s">
        <v>82</v>
      </c>
      <c r="C405" s="14" t="s">
        <v>81</v>
      </c>
      <c r="D405" s="14" t="s">
        <v>357</v>
      </c>
      <c r="E405" s="14" t="s">
        <v>3</v>
      </c>
      <c r="F405" s="14" t="s">
        <v>2</v>
      </c>
      <c r="G405" s="13">
        <v>44938</v>
      </c>
      <c r="H405" s="13" t="s">
        <v>612</v>
      </c>
      <c r="I405" s="12">
        <v>45000</v>
      </c>
      <c r="J405" s="12">
        <v>891.01</v>
      </c>
      <c r="K405" s="12">
        <v>0</v>
      </c>
      <c r="L405" s="12">
        <f>I405*2.87%</f>
        <v>1291.5</v>
      </c>
      <c r="M405" s="12">
        <f>I405*7.1%</f>
        <v>3194.9999999999995</v>
      </c>
      <c r="N405" s="12">
        <f>I405*1.15%</f>
        <v>517.5</v>
      </c>
      <c r="O405" s="12">
        <f>I405*3.04%</f>
        <v>1368</v>
      </c>
      <c r="P405" s="12">
        <f>I405*7.09%</f>
        <v>3190.5</v>
      </c>
      <c r="Q405" s="12">
        <v>1715.46</v>
      </c>
      <c r="R405" s="12">
        <f>L405+M405+N405+O405+P405</f>
        <v>9562.5</v>
      </c>
      <c r="S405" s="12">
        <v>0</v>
      </c>
      <c r="T405" s="12">
        <f>+L405+O405+Q405+S405+J405+K405</f>
        <v>5265.97</v>
      </c>
      <c r="U405" s="12">
        <f>+P405+N405+M405</f>
        <v>6903</v>
      </c>
      <c r="V405" s="12">
        <f>+I405-T405</f>
        <v>39734.03</v>
      </c>
    </row>
    <row r="406" spans="1:22" s="6" customFormat="1" ht="12" x14ac:dyDescent="0.2">
      <c r="A406" s="16">
        <f t="shared" si="8"/>
        <v>383</v>
      </c>
      <c r="B406" s="15" t="s">
        <v>79</v>
      </c>
      <c r="C406" s="14" t="s">
        <v>78</v>
      </c>
      <c r="D406" s="14" t="s">
        <v>77</v>
      </c>
      <c r="E406" s="14" t="s">
        <v>3</v>
      </c>
      <c r="F406" s="14" t="s">
        <v>6</v>
      </c>
      <c r="G406" s="13">
        <v>45200</v>
      </c>
      <c r="H406" s="13">
        <v>45351</v>
      </c>
      <c r="I406" s="12">
        <v>45000</v>
      </c>
      <c r="J406" s="12">
        <v>1148.33</v>
      </c>
      <c r="K406" s="12">
        <v>0</v>
      </c>
      <c r="L406" s="12">
        <f>I406*2.87%</f>
        <v>1291.5</v>
      </c>
      <c r="M406" s="12">
        <f>I406*7.1%</f>
        <v>3194.9999999999995</v>
      </c>
      <c r="N406" s="12">
        <f>I406*1.15%</f>
        <v>517.5</v>
      </c>
      <c r="O406" s="12">
        <f>I406*3.04%</f>
        <v>1368</v>
      </c>
      <c r="P406" s="12">
        <f>I406*7.09%</f>
        <v>3190.5</v>
      </c>
      <c r="Q406" s="12"/>
      <c r="R406" s="12">
        <f>L406+M406+N406+O406+P406</f>
        <v>9562.5</v>
      </c>
      <c r="S406" s="12">
        <v>0</v>
      </c>
      <c r="T406" s="12">
        <f>+L406+O406+Q406+S406+J406+K406</f>
        <v>3807.83</v>
      </c>
      <c r="U406" s="12">
        <f>+P406+N406+M406</f>
        <v>6903</v>
      </c>
      <c r="V406" s="12">
        <f>+I406-T406</f>
        <v>41192.17</v>
      </c>
    </row>
    <row r="407" spans="1:22" s="6" customFormat="1" ht="12" x14ac:dyDescent="0.2">
      <c r="A407" s="16">
        <f t="shared" si="8"/>
        <v>384</v>
      </c>
      <c r="B407" s="15" t="s">
        <v>76</v>
      </c>
      <c r="C407" s="14" t="s">
        <v>75</v>
      </c>
      <c r="D407" s="14" t="s">
        <v>74</v>
      </c>
      <c r="E407" s="14" t="s">
        <v>3</v>
      </c>
      <c r="F407" s="14" t="s">
        <v>2</v>
      </c>
      <c r="G407" s="13">
        <v>44938</v>
      </c>
      <c r="H407" s="13" t="s">
        <v>612</v>
      </c>
      <c r="I407" s="12">
        <v>75000</v>
      </c>
      <c r="J407" s="12">
        <v>6309.38</v>
      </c>
      <c r="K407" s="12">
        <v>0</v>
      </c>
      <c r="L407" s="12">
        <f>I407*2.87%</f>
        <v>2152.5</v>
      </c>
      <c r="M407" s="12">
        <f>I407*7.1%</f>
        <v>5324.9999999999991</v>
      </c>
      <c r="N407" s="12">
        <f>I407*1.15%</f>
        <v>862.5</v>
      </c>
      <c r="O407" s="12">
        <f>I407*3.04%</f>
        <v>2280</v>
      </c>
      <c r="P407" s="12">
        <f>I407*7.09%</f>
        <v>5317.5</v>
      </c>
      <c r="Q407" s="12"/>
      <c r="R407" s="12">
        <f>L407+M407+N407+O407+P407</f>
        <v>15937.5</v>
      </c>
      <c r="S407" s="12">
        <v>0</v>
      </c>
      <c r="T407" s="12">
        <f>+L407+O407+Q407+S407+J407+K407</f>
        <v>10741.880000000001</v>
      </c>
      <c r="U407" s="12">
        <f>+P407+N407+M407</f>
        <v>11505</v>
      </c>
      <c r="V407" s="12">
        <f>+I407-T407</f>
        <v>64258.119999999995</v>
      </c>
    </row>
    <row r="408" spans="1:22" s="6" customFormat="1" ht="12" x14ac:dyDescent="0.2">
      <c r="A408" s="16">
        <f t="shared" si="8"/>
        <v>385</v>
      </c>
      <c r="B408" s="15" t="s">
        <v>5</v>
      </c>
      <c r="C408" s="14" t="s">
        <v>73</v>
      </c>
      <c r="D408" s="14" t="s">
        <v>4</v>
      </c>
      <c r="E408" s="14" t="s">
        <v>3</v>
      </c>
      <c r="F408" s="14" t="s">
        <v>2</v>
      </c>
      <c r="G408" s="13">
        <v>44938</v>
      </c>
      <c r="H408" s="13" t="s">
        <v>612</v>
      </c>
      <c r="I408" s="12">
        <v>12000</v>
      </c>
      <c r="J408" s="12">
        <v>0</v>
      </c>
      <c r="K408" s="12">
        <v>0</v>
      </c>
      <c r="L408" s="12">
        <f>I408*2.87%</f>
        <v>344.4</v>
      </c>
      <c r="M408" s="12">
        <f>I408*7.1%</f>
        <v>851.99999999999989</v>
      </c>
      <c r="N408" s="12">
        <f>I408*1.15%</f>
        <v>138</v>
      </c>
      <c r="O408" s="12">
        <f>I408*3.04%</f>
        <v>364.8</v>
      </c>
      <c r="P408" s="12">
        <f>I408*7.09%</f>
        <v>850.80000000000007</v>
      </c>
      <c r="Q408" s="12"/>
      <c r="R408" s="12">
        <f>L408+M408+N408+O408+P408</f>
        <v>2550</v>
      </c>
      <c r="S408" s="12">
        <v>0</v>
      </c>
      <c r="T408" s="12">
        <f>+L408+O408+Q408+S408+J408+K408</f>
        <v>709.2</v>
      </c>
      <c r="U408" s="12">
        <f>+P408+N408+M408</f>
        <v>1840.8</v>
      </c>
      <c r="V408" s="12">
        <f>+I408-T408</f>
        <v>11290.8</v>
      </c>
    </row>
    <row r="409" spans="1:22" s="6" customFormat="1" ht="12" x14ac:dyDescent="0.2">
      <c r="A409" s="16">
        <f t="shared" si="8"/>
        <v>386</v>
      </c>
      <c r="B409" s="15" t="s">
        <v>5</v>
      </c>
      <c r="C409" s="14" t="s">
        <v>72</v>
      </c>
      <c r="D409" s="14" t="s">
        <v>4</v>
      </c>
      <c r="E409" s="14" t="s">
        <v>3</v>
      </c>
      <c r="F409" s="14" t="s">
        <v>6</v>
      </c>
      <c r="G409" s="13">
        <v>44938</v>
      </c>
      <c r="H409" s="13" t="s">
        <v>612</v>
      </c>
      <c r="I409" s="12">
        <v>81000</v>
      </c>
      <c r="J409" s="12">
        <v>7636.09</v>
      </c>
      <c r="K409" s="12">
        <v>0</v>
      </c>
      <c r="L409" s="12">
        <f>I409*2.87%</f>
        <v>2324.6999999999998</v>
      </c>
      <c r="M409" s="12">
        <f>I409*7.1%</f>
        <v>5750.9999999999991</v>
      </c>
      <c r="N409" s="12">
        <f>I409*1.15%</f>
        <v>931.5</v>
      </c>
      <c r="O409" s="12">
        <f>I409*3.04%</f>
        <v>2462.4</v>
      </c>
      <c r="P409" s="12">
        <f>I409*7.09%</f>
        <v>5742.9000000000005</v>
      </c>
      <c r="Q409" s="12"/>
      <c r="R409" s="12">
        <f>L409+M409+N409+O409+P409</f>
        <v>17212.5</v>
      </c>
      <c r="S409" s="12">
        <v>0</v>
      </c>
      <c r="T409" s="12">
        <f>+L409+O409+Q409+S409+J409+K409</f>
        <v>12423.19</v>
      </c>
      <c r="U409" s="12">
        <f>+P409+N409+M409</f>
        <v>12425.4</v>
      </c>
      <c r="V409" s="12">
        <f>+I409-T409</f>
        <v>68576.81</v>
      </c>
    </row>
    <row r="410" spans="1:22" s="6" customFormat="1" ht="12" x14ac:dyDescent="0.2">
      <c r="A410" s="16">
        <f t="shared" si="8"/>
        <v>387</v>
      </c>
      <c r="B410" s="15" t="s">
        <v>5</v>
      </c>
      <c r="C410" s="14" t="s">
        <v>71</v>
      </c>
      <c r="D410" s="14" t="s">
        <v>4</v>
      </c>
      <c r="E410" s="14" t="s">
        <v>3</v>
      </c>
      <c r="F410" s="14" t="s">
        <v>6</v>
      </c>
      <c r="G410" s="13">
        <v>44938</v>
      </c>
      <c r="H410" s="13" t="s">
        <v>612</v>
      </c>
      <c r="I410" s="12">
        <v>28600</v>
      </c>
      <c r="J410" s="12">
        <v>0</v>
      </c>
      <c r="K410" s="12">
        <v>0</v>
      </c>
      <c r="L410" s="12">
        <f>I410*2.87%</f>
        <v>820.82</v>
      </c>
      <c r="M410" s="12">
        <f>I410*7.1%</f>
        <v>2030.6</v>
      </c>
      <c r="N410" s="12">
        <f>I410*1.15%</f>
        <v>328.9</v>
      </c>
      <c r="O410" s="12">
        <f>I410*3.04%</f>
        <v>869.44</v>
      </c>
      <c r="P410" s="12">
        <f>I410*7.09%</f>
        <v>2027.7400000000002</v>
      </c>
      <c r="Q410" s="12"/>
      <c r="R410" s="12">
        <f>L410+M410+N410+O410+P410</f>
        <v>6077.5</v>
      </c>
      <c r="S410" s="12">
        <v>0</v>
      </c>
      <c r="T410" s="12">
        <f>+L410+O410+Q410+S410+J410+K410</f>
        <v>1690.2600000000002</v>
      </c>
      <c r="U410" s="12">
        <f>+P410+N410+M410</f>
        <v>4387.24</v>
      </c>
      <c r="V410" s="12">
        <f>+I410-T410</f>
        <v>26909.739999999998</v>
      </c>
    </row>
    <row r="411" spans="1:22" s="6" customFormat="1" ht="12" x14ac:dyDescent="0.2">
      <c r="A411" s="16">
        <f t="shared" si="8"/>
        <v>388</v>
      </c>
      <c r="B411" s="15" t="s">
        <v>5</v>
      </c>
      <c r="C411" s="14" t="s">
        <v>70</v>
      </c>
      <c r="D411" s="14" t="s">
        <v>4</v>
      </c>
      <c r="E411" s="14" t="s">
        <v>3</v>
      </c>
      <c r="F411" s="14" t="s">
        <v>6</v>
      </c>
      <c r="G411" s="13">
        <v>44938</v>
      </c>
      <c r="H411" s="13" t="s">
        <v>612</v>
      </c>
      <c r="I411" s="12">
        <v>120000</v>
      </c>
      <c r="J411" s="12">
        <v>16809.87</v>
      </c>
      <c r="K411" s="12">
        <v>0</v>
      </c>
      <c r="L411" s="12">
        <f>I411*2.87%</f>
        <v>3444</v>
      </c>
      <c r="M411" s="12">
        <f>I411*7.1%</f>
        <v>8520</v>
      </c>
      <c r="N411" s="12">
        <f>I411*1.15%</f>
        <v>1380</v>
      </c>
      <c r="O411" s="12">
        <f>I411*3.04%</f>
        <v>3648</v>
      </c>
      <c r="P411" s="12">
        <f>I411*7.09%</f>
        <v>8508</v>
      </c>
      <c r="Q411" s="12"/>
      <c r="R411" s="12">
        <f>L411+M411+N411+O411+P411</f>
        <v>25500</v>
      </c>
      <c r="S411" s="12">
        <v>0</v>
      </c>
      <c r="T411" s="12">
        <f>+L411+O411+Q411+S411+J411+K411</f>
        <v>23901.87</v>
      </c>
      <c r="U411" s="12">
        <f>+P411+N411+M411</f>
        <v>18408</v>
      </c>
      <c r="V411" s="12">
        <f>+I411-T411</f>
        <v>96098.13</v>
      </c>
    </row>
    <row r="412" spans="1:22" s="6" customFormat="1" ht="12" x14ac:dyDescent="0.2">
      <c r="A412" s="16">
        <f t="shared" si="8"/>
        <v>389</v>
      </c>
      <c r="B412" s="15" t="s">
        <v>5</v>
      </c>
      <c r="C412" s="14" t="s">
        <v>69</v>
      </c>
      <c r="D412" s="14" t="s">
        <v>4</v>
      </c>
      <c r="E412" s="14" t="s">
        <v>3</v>
      </c>
      <c r="F412" s="14" t="s">
        <v>2</v>
      </c>
      <c r="G412" s="13">
        <v>44938</v>
      </c>
      <c r="H412" s="13" t="s">
        <v>612</v>
      </c>
      <c r="I412" s="12">
        <v>14400</v>
      </c>
      <c r="J412" s="12">
        <v>0</v>
      </c>
      <c r="K412" s="12">
        <v>0</v>
      </c>
      <c r="L412" s="12">
        <f>I412*2.87%</f>
        <v>413.28</v>
      </c>
      <c r="M412" s="12">
        <f>I412*7.1%</f>
        <v>1022.3999999999999</v>
      </c>
      <c r="N412" s="12">
        <f>I412*1.15%</f>
        <v>165.6</v>
      </c>
      <c r="O412" s="12">
        <f>I412*3.04%</f>
        <v>437.76</v>
      </c>
      <c r="P412" s="12">
        <f>I412*7.09%</f>
        <v>1020.96</v>
      </c>
      <c r="Q412" s="12"/>
      <c r="R412" s="12">
        <f>L412+M412+N412+O412+P412</f>
        <v>3060</v>
      </c>
      <c r="S412" s="12">
        <v>0</v>
      </c>
      <c r="T412" s="12">
        <f>+L412+O412+Q412+S412+J412+K412</f>
        <v>851.04</v>
      </c>
      <c r="U412" s="12">
        <f>+P412+N412+M412</f>
        <v>2208.96</v>
      </c>
      <c r="V412" s="12">
        <f>+I412-T412</f>
        <v>13548.96</v>
      </c>
    </row>
    <row r="413" spans="1:22" s="6" customFormat="1" ht="12" x14ac:dyDescent="0.2">
      <c r="A413" s="16">
        <f t="shared" si="8"/>
        <v>390</v>
      </c>
      <c r="B413" s="15" t="s">
        <v>5</v>
      </c>
      <c r="C413" s="14" t="s">
        <v>68</v>
      </c>
      <c r="D413" s="14" t="s">
        <v>4</v>
      </c>
      <c r="E413" s="14" t="s">
        <v>3</v>
      </c>
      <c r="F413" s="14" t="s">
        <v>6</v>
      </c>
      <c r="G413" s="13">
        <v>44938</v>
      </c>
      <c r="H413" s="13" t="s">
        <v>612</v>
      </c>
      <c r="I413" s="12">
        <v>52800</v>
      </c>
      <c r="J413" s="12">
        <v>2249.1799999999998</v>
      </c>
      <c r="K413" s="12">
        <v>0</v>
      </c>
      <c r="L413" s="12">
        <f>I413*2.87%</f>
        <v>1515.36</v>
      </c>
      <c r="M413" s="12">
        <f>I413*7.1%</f>
        <v>3748.7999999999997</v>
      </c>
      <c r="N413" s="12">
        <f>I413*1.15%</f>
        <v>607.20000000000005</v>
      </c>
      <c r="O413" s="12">
        <f>I413*3.04%</f>
        <v>1605.12</v>
      </c>
      <c r="P413" s="12">
        <f>I413*7.09%</f>
        <v>3743.5200000000004</v>
      </c>
      <c r="Q413" s="12"/>
      <c r="R413" s="12">
        <f>L413+M413+N413+O413+P413</f>
        <v>11220</v>
      </c>
      <c r="S413" s="12">
        <v>0</v>
      </c>
      <c r="T413" s="12">
        <f>+L413+O413+Q413+S413+J413+K413</f>
        <v>5369.66</v>
      </c>
      <c r="U413" s="12">
        <f>+P413+N413+M413</f>
        <v>8099.52</v>
      </c>
      <c r="V413" s="12">
        <f>+I413-T413</f>
        <v>47430.34</v>
      </c>
    </row>
    <row r="414" spans="1:22" s="6" customFormat="1" ht="12" x14ac:dyDescent="0.2">
      <c r="A414" s="16">
        <f t="shared" si="8"/>
        <v>391</v>
      </c>
      <c r="B414" s="15" t="s">
        <v>5</v>
      </c>
      <c r="C414" s="14" t="s">
        <v>67</v>
      </c>
      <c r="D414" s="14" t="s">
        <v>4</v>
      </c>
      <c r="E414" s="14" t="s">
        <v>3</v>
      </c>
      <c r="F414" s="14" t="s">
        <v>6</v>
      </c>
      <c r="G414" s="13">
        <v>44938</v>
      </c>
      <c r="H414" s="13" t="s">
        <v>612</v>
      </c>
      <c r="I414" s="12">
        <v>120000</v>
      </c>
      <c r="J414" s="12">
        <v>16809.87</v>
      </c>
      <c r="K414" s="12">
        <v>0</v>
      </c>
      <c r="L414" s="12">
        <f>I414*2.87%</f>
        <v>3444</v>
      </c>
      <c r="M414" s="12">
        <f>I414*7.1%</f>
        <v>8520</v>
      </c>
      <c r="N414" s="12">
        <f>I414*1.15%</f>
        <v>1380</v>
      </c>
      <c r="O414" s="12">
        <f>I414*3.04%</f>
        <v>3648</v>
      </c>
      <c r="P414" s="12">
        <f>I414*7.09%</f>
        <v>8508</v>
      </c>
      <c r="Q414" s="12"/>
      <c r="R414" s="12">
        <f>L414+M414+N414+O414+P414</f>
        <v>25500</v>
      </c>
      <c r="S414" s="12">
        <v>33267.74</v>
      </c>
      <c r="T414" s="12">
        <f>+L414+O414+Q414+S414+J414+K414</f>
        <v>57169.61</v>
      </c>
      <c r="U414" s="12">
        <f>+P414+N414+M414</f>
        <v>18408</v>
      </c>
      <c r="V414" s="12">
        <f>+I414-T414</f>
        <v>62830.39</v>
      </c>
    </row>
    <row r="415" spans="1:22" s="6" customFormat="1" ht="12" x14ac:dyDescent="0.2">
      <c r="A415" s="16">
        <f t="shared" si="8"/>
        <v>392</v>
      </c>
      <c r="B415" s="15" t="s">
        <v>5</v>
      </c>
      <c r="C415" s="14" t="s">
        <v>66</v>
      </c>
      <c r="D415" s="14" t="s">
        <v>4</v>
      </c>
      <c r="E415" s="14" t="s">
        <v>3</v>
      </c>
      <c r="F415" s="14" t="s">
        <v>2</v>
      </c>
      <c r="G415" s="13">
        <v>44938</v>
      </c>
      <c r="H415" s="13" t="s">
        <v>612</v>
      </c>
      <c r="I415" s="12">
        <v>12000</v>
      </c>
      <c r="J415" s="12">
        <v>0</v>
      </c>
      <c r="K415" s="12">
        <v>0</v>
      </c>
      <c r="L415" s="12">
        <f>I415*2.87%</f>
        <v>344.4</v>
      </c>
      <c r="M415" s="12">
        <f>I415*7.1%</f>
        <v>851.99999999999989</v>
      </c>
      <c r="N415" s="12">
        <f>I415*1.15%</f>
        <v>138</v>
      </c>
      <c r="O415" s="12">
        <f>I415*3.04%</f>
        <v>364.8</v>
      </c>
      <c r="P415" s="12">
        <f>I415*7.09%</f>
        <v>850.80000000000007</v>
      </c>
      <c r="Q415" s="12"/>
      <c r="R415" s="12">
        <f>L415+M415+N415+O415+P415</f>
        <v>2550</v>
      </c>
      <c r="S415" s="12">
        <v>11270.8</v>
      </c>
      <c r="T415" s="12">
        <f>+L415+O415+Q415+S415+J415+K415</f>
        <v>11980</v>
      </c>
      <c r="U415" s="12">
        <f>+P415+N415+M415</f>
        <v>1840.8</v>
      </c>
      <c r="V415" s="12">
        <f>+I415-T415</f>
        <v>20</v>
      </c>
    </row>
    <row r="416" spans="1:22" s="6" customFormat="1" ht="12" x14ac:dyDescent="0.2">
      <c r="A416" s="16">
        <f t="shared" si="8"/>
        <v>393</v>
      </c>
      <c r="B416" s="15" t="s">
        <v>5</v>
      </c>
      <c r="C416" s="14" t="s">
        <v>65</v>
      </c>
      <c r="D416" s="14" t="s">
        <v>4</v>
      </c>
      <c r="E416" s="14" t="s">
        <v>3</v>
      </c>
      <c r="F416" s="14" t="s">
        <v>2</v>
      </c>
      <c r="G416" s="13">
        <v>44938</v>
      </c>
      <c r="H416" s="13" t="s">
        <v>612</v>
      </c>
      <c r="I416" s="12">
        <v>120000</v>
      </c>
      <c r="J416" s="12">
        <v>16809.87</v>
      </c>
      <c r="K416" s="12">
        <v>0</v>
      </c>
      <c r="L416" s="12">
        <f>I416*2.87%</f>
        <v>3444</v>
      </c>
      <c r="M416" s="12">
        <f>I416*7.1%</f>
        <v>8520</v>
      </c>
      <c r="N416" s="12">
        <f>I416*1.15%</f>
        <v>1380</v>
      </c>
      <c r="O416" s="12">
        <f>I416*3.04%</f>
        <v>3648</v>
      </c>
      <c r="P416" s="12">
        <f>I416*7.09%</f>
        <v>8508</v>
      </c>
      <c r="Q416" s="12"/>
      <c r="R416" s="12">
        <f>L416+M416+N416+O416+P416</f>
        <v>25500</v>
      </c>
      <c r="S416" s="12">
        <v>0</v>
      </c>
      <c r="T416" s="12">
        <f>+L416+O416+Q416+S416+J416+K416</f>
        <v>23901.87</v>
      </c>
      <c r="U416" s="12">
        <f>+P416+N416+M416</f>
        <v>18408</v>
      </c>
      <c r="V416" s="12">
        <f>+I416-T416</f>
        <v>96098.13</v>
      </c>
    </row>
    <row r="417" spans="1:22" s="6" customFormat="1" ht="12" x14ac:dyDescent="0.2">
      <c r="A417" s="16">
        <f t="shared" si="8"/>
        <v>394</v>
      </c>
      <c r="B417" s="15" t="s">
        <v>5</v>
      </c>
      <c r="C417" s="14" t="s">
        <v>64</v>
      </c>
      <c r="D417" s="14" t="s">
        <v>4</v>
      </c>
      <c r="E417" s="14" t="s">
        <v>3</v>
      </c>
      <c r="F417" s="14" t="s">
        <v>2</v>
      </c>
      <c r="G417" s="13">
        <v>44938</v>
      </c>
      <c r="H417" s="13" t="s">
        <v>612</v>
      </c>
      <c r="I417" s="12">
        <v>48000</v>
      </c>
      <c r="J417" s="12">
        <v>0</v>
      </c>
      <c r="K417" s="12">
        <v>0</v>
      </c>
      <c r="L417" s="12">
        <f>I417*2.87%</f>
        <v>1377.6</v>
      </c>
      <c r="M417" s="12">
        <f>I417*7.1%</f>
        <v>3407.9999999999995</v>
      </c>
      <c r="N417" s="12">
        <f>I417*1.15%</f>
        <v>552</v>
      </c>
      <c r="O417" s="12">
        <f>I417*3.04%</f>
        <v>1459.2</v>
      </c>
      <c r="P417" s="12">
        <f>I417*7.09%</f>
        <v>3403.2000000000003</v>
      </c>
      <c r="Q417" s="12"/>
      <c r="R417" s="12">
        <f>L417+M417+N417+O417+P417</f>
        <v>10200</v>
      </c>
      <c r="S417" s="12">
        <v>2500</v>
      </c>
      <c r="T417" s="12">
        <f>+L417+O417+Q417+S417+J417+K417</f>
        <v>5336.8</v>
      </c>
      <c r="U417" s="12">
        <f>+P417+N417+M417</f>
        <v>7363.2</v>
      </c>
      <c r="V417" s="12">
        <f>+I417-T417</f>
        <v>42663.199999999997</v>
      </c>
    </row>
    <row r="418" spans="1:22" s="6" customFormat="1" ht="12" x14ac:dyDescent="0.2">
      <c r="A418" s="16">
        <f t="shared" si="8"/>
        <v>395</v>
      </c>
      <c r="B418" s="15" t="s">
        <v>5</v>
      </c>
      <c r="C418" s="14" t="s">
        <v>63</v>
      </c>
      <c r="D418" s="14" t="s">
        <v>4</v>
      </c>
      <c r="E418" s="14" t="s">
        <v>3</v>
      </c>
      <c r="F418" s="14" t="s">
        <v>2</v>
      </c>
      <c r="G418" s="13">
        <v>44938</v>
      </c>
      <c r="H418" s="13" t="s">
        <v>612</v>
      </c>
      <c r="I418" s="12">
        <v>15000</v>
      </c>
      <c r="J418" s="12">
        <v>0</v>
      </c>
      <c r="K418" s="12">
        <v>0</v>
      </c>
      <c r="L418" s="12">
        <f>I418*2.87%</f>
        <v>430.5</v>
      </c>
      <c r="M418" s="12">
        <f>I418*7.1%</f>
        <v>1065</v>
      </c>
      <c r="N418" s="12">
        <f>I418*1.15%</f>
        <v>172.5</v>
      </c>
      <c r="O418" s="12">
        <f>I418*3.04%</f>
        <v>456</v>
      </c>
      <c r="P418" s="12">
        <f>I418*7.09%</f>
        <v>1063.5</v>
      </c>
      <c r="Q418" s="12"/>
      <c r="R418" s="12">
        <f>L418+M418+N418+O418+P418</f>
        <v>3187.5</v>
      </c>
      <c r="S418" s="12">
        <v>0</v>
      </c>
      <c r="T418" s="12">
        <f>+L418+O418+Q418+S418+J418+K418</f>
        <v>886.5</v>
      </c>
      <c r="U418" s="12">
        <f>+P418+N418+M418</f>
        <v>2301</v>
      </c>
      <c r="V418" s="12">
        <f>+I418-T418</f>
        <v>14113.5</v>
      </c>
    </row>
    <row r="419" spans="1:22" s="6" customFormat="1" ht="12" x14ac:dyDescent="0.2">
      <c r="A419" s="16">
        <f t="shared" si="8"/>
        <v>396</v>
      </c>
      <c r="B419" s="15" t="s">
        <v>5</v>
      </c>
      <c r="C419" s="14" t="s">
        <v>62</v>
      </c>
      <c r="D419" s="14" t="s">
        <v>4</v>
      </c>
      <c r="E419" s="14" t="s">
        <v>3</v>
      </c>
      <c r="F419" s="14" t="s">
        <v>2</v>
      </c>
      <c r="G419" s="13">
        <v>44938</v>
      </c>
      <c r="H419" s="13" t="s">
        <v>612</v>
      </c>
      <c r="I419" s="12">
        <v>52800</v>
      </c>
      <c r="J419" s="12">
        <v>2249.1799999999998</v>
      </c>
      <c r="K419" s="12">
        <v>0</v>
      </c>
      <c r="L419" s="12">
        <f>I419*2.87%</f>
        <v>1515.36</v>
      </c>
      <c r="M419" s="12">
        <f>I419*7.1%</f>
        <v>3748.7999999999997</v>
      </c>
      <c r="N419" s="12">
        <f>I419*1.15%</f>
        <v>607.20000000000005</v>
      </c>
      <c r="O419" s="12">
        <f>I419*3.04%</f>
        <v>1605.12</v>
      </c>
      <c r="P419" s="12">
        <f>I419*7.09%</f>
        <v>3743.5200000000004</v>
      </c>
      <c r="Q419" s="12"/>
      <c r="R419" s="12">
        <f>L419+M419+N419+O419+P419</f>
        <v>11220</v>
      </c>
      <c r="S419" s="12">
        <v>0</v>
      </c>
      <c r="T419" s="12">
        <f>+L419+O419+Q419+S419+J419+K419</f>
        <v>5369.66</v>
      </c>
      <c r="U419" s="12">
        <f>+P419+N419+M419</f>
        <v>8099.52</v>
      </c>
      <c r="V419" s="12">
        <f>+I419-T419</f>
        <v>47430.34</v>
      </c>
    </row>
    <row r="420" spans="1:22" s="6" customFormat="1" ht="12" x14ac:dyDescent="0.2">
      <c r="A420" s="16">
        <f t="shared" si="8"/>
        <v>397</v>
      </c>
      <c r="B420" s="15" t="s">
        <v>5</v>
      </c>
      <c r="C420" s="14" t="s">
        <v>61</v>
      </c>
      <c r="D420" s="14" t="s">
        <v>4</v>
      </c>
      <c r="E420" s="14" t="s">
        <v>3</v>
      </c>
      <c r="F420" s="14" t="s">
        <v>2</v>
      </c>
      <c r="G420" s="13">
        <v>44938</v>
      </c>
      <c r="H420" s="13" t="s">
        <v>612</v>
      </c>
      <c r="I420" s="12">
        <v>60000</v>
      </c>
      <c r="J420" s="12">
        <v>0</v>
      </c>
      <c r="K420" s="12">
        <v>0</v>
      </c>
      <c r="L420" s="12">
        <f>I420*2.87%</f>
        <v>1722</v>
      </c>
      <c r="M420" s="12">
        <f>I420*7.1%</f>
        <v>4260</v>
      </c>
      <c r="N420" s="12">
        <f>I420*1.15%</f>
        <v>690</v>
      </c>
      <c r="O420" s="12">
        <f>I420*3.04%</f>
        <v>1824</v>
      </c>
      <c r="P420" s="12">
        <f>I420*7.09%</f>
        <v>4254</v>
      </c>
      <c r="Q420" s="12"/>
      <c r="R420" s="12">
        <f>L420+M420+N420+O420+P420</f>
        <v>12750</v>
      </c>
      <c r="S420" s="12">
        <v>0</v>
      </c>
      <c r="T420" s="12">
        <f>+L420+O420+Q420+S420+J420+K420</f>
        <v>3546</v>
      </c>
      <c r="U420" s="12">
        <f>+P420+N420+M420</f>
        <v>9204</v>
      </c>
      <c r="V420" s="12">
        <f>+I420-T420</f>
        <v>56454</v>
      </c>
    </row>
    <row r="421" spans="1:22" s="6" customFormat="1" ht="12" x14ac:dyDescent="0.2">
      <c r="A421" s="16">
        <f t="shared" si="8"/>
        <v>398</v>
      </c>
      <c r="B421" s="15" t="s">
        <v>5</v>
      </c>
      <c r="C421" s="14" t="s">
        <v>60</v>
      </c>
      <c r="D421" s="14" t="s">
        <v>4</v>
      </c>
      <c r="E421" s="14" t="s">
        <v>3</v>
      </c>
      <c r="F421" s="14" t="s">
        <v>6</v>
      </c>
      <c r="G421" s="13">
        <v>44938</v>
      </c>
      <c r="H421" s="13" t="s">
        <v>612</v>
      </c>
      <c r="I421" s="12">
        <v>28600</v>
      </c>
      <c r="J421" s="12">
        <v>0</v>
      </c>
      <c r="K421" s="12">
        <v>0</v>
      </c>
      <c r="L421" s="12">
        <f>I421*2.87%</f>
        <v>820.82</v>
      </c>
      <c r="M421" s="12">
        <f>I421*7.1%</f>
        <v>2030.6</v>
      </c>
      <c r="N421" s="12">
        <f>I421*1.15%</f>
        <v>328.9</v>
      </c>
      <c r="O421" s="12">
        <f>I421*3.04%</f>
        <v>869.44</v>
      </c>
      <c r="P421" s="12">
        <f>I421*7.09%</f>
        <v>2027.7400000000002</v>
      </c>
      <c r="Q421" s="12"/>
      <c r="R421" s="12">
        <f>L421+M421+N421+O421+P421</f>
        <v>6077.5</v>
      </c>
      <c r="S421" s="12">
        <v>0</v>
      </c>
      <c r="T421" s="12">
        <f>+L421+O421+Q421+S421+J421+K421</f>
        <v>1690.2600000000002</v>
      </c>
      <c r="U421" s="12">
        <f>+P421+N421+M421</f>
        <v>4387.24</v>
      </c>
      <c r="V421" s="12">
        <f>+I421-T421</f>
        <v>26909.739999999998</v>
      </c>
    </row>
    <row r="422" spans="1:22" s="6" customFormat="1" ht="12" x14ac:dyDescent="0.2">
      <c r="A422" s="16">
        <f t="shared" si="8"/>
        <v>399</v>
      </c>
      <c r="B422" s="15" t="s">
        <v>5</v>
      </c>
      <c r="C422" s="14" t="s">
        <v>59</v>
      </c>
      <c r="D422" s="14" t="s">
        <v>4</v>
      </c>
      <c r="E422" s="14" t="s">
        <v>3</v>
      </c>
      <c r="F422" s="14" t="s">
        <v>6</v>
      </c>
      <c r="G422" s="13">
        <v>44938</v>
      </c>
      <c r="H422" s="13" t="s">
        <v>612</v>
      </c>
      <c r="I422" s="12">
        <v>45000</v>
      </c>
      <c r="J422" s="12">
        <v>1148.33</v>
      </c>
      <c r="K422" s="12">
        <v>0</v>
      </c>
      <c r="L422" s="12">
        <f>I422*2.87%</f>
        <v>1291.5</v>
      </c>
      <c r="M422" s="12">
        <f>I422*7.1%</f>
        <v>3194.9999999999995</v>
      </c>
      <c r="N422" s="12">
        <f>I422*1.15%</f>
        <v>517.5</v>
      </c>
      <c r="O422" s="12">
        <f>I422*3.04%</f>
        <v>1368</v>
      </c>
      <c r="P422" s="12">
        <f>I422*7.09%</f>
        <v>3190.5</v>
      </c>
      <c r="Q422" s="12"/>
      <c r="R422" s="12">
        <f>L422+M422+N422+O422+P422</f>
        <v>9562.5</v>
      </c>
      <c r="S422" s="12">
        <v>0</v>
      </c>
      <c r="T422" s="12">
        <f>+L422+O422+Q422+S422+J422+K422</f>
        <v>3807.83</v>
      </c>
      <c r="U422" s="12">
        <f>+P422+N422+M422</f>
        <v>6903</v>
      </c>
      <c r="V422" s="12">
        <f>+I422-T422</f>
        <v>41192.17</v>
      </c>
    </row>
    <row r="423" spans="1:22" s="6" customFormat="1" ht="12" x14ac:dyDescent="0.2">
      <c r="A423" s="16">
        <f t="shared" si="8"/>
        <v>400</v>
      </c>
      <c r="B423" s="15" t="s">
        <v>5</v>
      </c>
      <c r="C423" s="14" t="s">
        <v>58</v>
      </c>
      <c r="D423" s="14" t="s">
        <v>4</v>
      </c>
      <c r="E423" s="14" t="s">
        <v>3</v>
      </c>
      <c r="F423" s="14" t="s">
        <v>6</v>
      </c>
      <c r="G423" s="13">
        <v>44938</v>
      </c>
      <c r="H423" s="13" t="s">
        <v>612</v>
      </c>
      <c r="I423" s="12">
        <v>120000</v>
      </c>
      <c r="J423" s="12">
        <v>16809.87</v>
      </c>
      <c r="K423" s="12">
        <v>0</v>
      </c>
      <c r="L423" s="12">
        <f>I423*2.87%</f>
        <v>3444</v>
      </c>
      <c r="M423" s="12">
        <f>I423*7.1%</f>
        <v>8520</v>
      </c>
      <c r="N423" s="12">
        <f>I423*1.15%</f>
        <v>1380</v>
      </c>
      <c r="O423" s="12">
        <f>I423*3.04%</f>
        <v>3648</v>
      </c>
      <c r="P423" s="12">
        <f>I423*7.09%</f>
        <v>8508</v>
      </c>
      <c r="Q423" s="12"/>
      <c r="R423" s="12">
        <f>L423+M423+N423+O423+P423</f>
        <v>25500</v>
      </c>
      <c r="S423" s="12">
        <v>35117.19</v>
      </c>
      <c r="T423" s="12">
        <f>+L423+O423+Q423+S423+J423+K423</f>
        <v>59019.06</v>
      </c>
      <c r="U423" s="12">
        <f>+P423+N423+M423</f>
        <v>18408</v>
      </c>
      <c r="V423" s="12">
        <f>+I423-T423</f>
        <v>60980.94</v>
      </c>
    </row>
    <row r="424" spans="1:22" s="6" customFormat="1" ht="12" x14ac:dyDescent="0.2">
      <c r="A424" s="16">
        <f t="shared" si="8"/>
        <v>401</v>
      </c>
      <c r="B424" s="15" t="s">
        <v>5</v>
      </c>
      <c r="C424" s="14" t="s">
        <v>57</v>
      </c>
      <c r="D424" s="14" t="s">
        <v>4</v>
      </c>
      <c r="E424" s="14" t="s">
        <v>3</v>
      </c>
      <c r="F424" s="14" t="s">
        <v>2</v>
      </c>
      <c r="G424" s="13">
        <v>44938</v>
      </c>
      <c r="H424" s="13" t="s">
        <v>612</v>
      </c>
      <c r="I424" s="12">
        <v>84000</v>
      </c>
      <c r="J424" s="12">
        <v>0</v>
      </c>
      <c r="K424" s="12">
        <v>0</v>
      </c>
      <c r="L424" s="12">
        <f>I424*2.87%</f>
        <v>2410.8000000000002</v>
      </c>
      <c r="M424" s="12">
        <f>I424*7.1%</f>
        <v>5963.9999999999991</v>
      </c>
      <c r="N424" s="12">
        <f>I424*1.15%</f>
        <v>966</v>
      </c>
      <c r="O424" s="12">
        <f>I424*3.04%</f>
        <v>2553.6</v>
      </c>
      <c r="P424" s="12">
        <f>I424*7.09%</f>
        <v>5955.6</v>
      </c>
      <c r="Q424" s="12"/>
      <c r="R424" s="12">
        <f>L424+M424+N424+O424+P424</f>
        <v>17850</v>
      </c>
      <c r="S424" s="12">
        <v>0</v>
      </c>
      <c r="T424" s="12">
        <f>+L424+O424+Q424+S424+J424+K424</f>
        <v>4964.3999999999996</v>
      </c>
      <c r="U424" s="12">
        <f>+P424+N424+M424</f>
        <v>12885.599999999999</v>
      </c>
      <c r="V424" s="12">
        <f>+I424-T424</f>
        <v>79035.600000000006</v>
      </c>
    </row>
    <row r="425" spans="1:22" s="6" customFormat="1" ht="12" x14ac:dyDescent="0.2">
      <c r="A425" s="16">
        <f t="shared" si="8"/>
        <v>402</v>
      </c>
      <c r="B425" s="15" t="s">
        <v>5</v>
      </c>
      <c r="C425" s="14" t="s">
        <v>56</v>
      </c>
      <c r="D425" s="14" t="s">
        <v>4</v>
      </c>
      <c r="E425" s="14" t="s">
        <v>3</v>
      </c>
      <c r="F425" s="14" t="s">
        <v>2</v>
      </c>
      <c r="G425" s="13">
        <v>44938</v>
      </c>
      <c r="H425" s="13" t="s">
        <v>612</v>
      </c>
      <c r="I425" s="12">
        <v>69000</v>
      </c>
      <c r="J425" s="12">
        <v>0</v>
      </c>
      <c r="K425" s="12">
        <v>0</v>
      </c>
      <c r="L425" s="12">
        <f>I425*2.87%</f>
        <v>1980.3</v>
      </c>
      <c r="M425" s="12">
        <f>I425*7.1%</f>
        <v>4899</v>
      </c>
      <c r="N425" s="12">
        <f>I425*1.15%</f>
        <v>793.5</v>
      </c>
      <c r="O425" s="12">
        <f>I425*3.04%</f>
        <v>2097.6</v>
      </c>
      <c r="P425" s="12">
        <f>I425*7.09%</f>
        <v>4892.1000000000004</v>
      </c>
      <c r="Q425" s="12"/>
      <c r="R425" s="12">
        <f>L425+M425+N425+O425+P425</f>
        <v>14662.5</v>
      </c>
      <c r="S425" s="12">
        <v>0</v>
      </c>
      <c r="T425" s="12">
        <f>+L425+O425+Q425+S425+J425+K425</f>
        <v>4077.8999999999996</v>
      </c>
      <c r="U425" s="12">
        <f>+P425+N425+M425</f>
        <v>10584.6</v>
      </c>
      <c r="V425" s="12">
        <f>+I425-T425</f>
        <v>64922.1</v>
      </c>
    </row>
    <row r="426" spans="1:22" s="6" customFormat="1" ht="12" x14ac:dyDescent="0.2">
      <c r="A426" s="16">
        <f t="shared" si="8"/>
        <v>403</v>
      </c>
      <c r="B426" s="15" t="s">
        <v>5</v>
      </c>
      <c r="C426" s="14" t="s">
        <v>55</v>
      </c>
      <c r="D426" s="14" t="s">
        <v>4</v>
      </c>
      <c r="E426" s="14" t="s">
        <v>3</v>
      </c>
      <c r="F426" s="14" t="s">
        <v>6</v>
      </c>
      <c r="G426" s="13">
        <v>44938</v>
      </c>
      <c r="H426" s="13" t="s">
        <v>612</v>
      </c>
      <c r="I426" s="12">
        <v>48000</v>
      </c>
      <c r="J426" s="12">
        <v>1057.0899999999999</v>
      </c>
      <c r="K426" s="12">
        <v>0</v>
      </c>
      <c r="L426" s="12">
        <f>I426*2.87%</f>
        <v>1377.6</v>
      </c>
      <c r="M426" s="12">
        <f>I426*7.1%</f>
        <v>3407.9999999999995</v>
      </c>
      <c r="N426" s="12">
        <f>I426*1.15%</f>
        <v>552</v>
      </c>
      <c r="O426" s="12">
        <f>I426*3.04%</f>
        <v>1459.2</v>
      </c>
      <c r="P426" s="12">
        <f>I426*7.09%</f>
        <v>3403.2000000000003</v>
      </c>
      <c r="Q426" s="12">
        <f>1715.46*2</f>
        <v>3430.92</v>
      </c>
      <c r="R426" s="12">
        <f>L426+M426+N426+O426+P426</f>
        <v>10200</v>
      </c>
      <c r="S426" s="12">
        <v>0</v>
      </c>
      <c r="T426" s="12">
        <f>+L426+O426+Q426+S426+J426+K426</f>
        <v>7324.81</v>
      </c>
      <c r="U426" s="12">
        <f>+P426+N426+M426</f>
        <v>7363.2</v>
      </c>
      <c r="V426" s="12">
        <f>+I426-T426</f>
        <v>40675.19</v>
      </c>
    </row>
    <row r="427" spans="1:22" s="6" customFormat="1" ht="12" x14ac:dyDescent="0.2">
      <c r="A427" s="16">
        <f t="shared" si="8"/>
        <v>404</v>
      </c>
      <c r="B427" s="15" t="s">
        <v>5</v>
      </c>
      <c r="C427" s="14" t="s">
        <v>54</v>
      </c>
      <c r="D427" s="14" t="s">
        <v>4</v>
      </c>
      <c r="E427" s="14" t="s">
        <v>3</v>
      </c>
      <c r="F427" s="14" t="s">
        <v>6</v>
      </c>
      <c r="G427" s="13">
        <v>44938</v>
      </c>
      <c r="H427" s="13" t="s">
        <v>612</v>
      </c>
      <c r="I427" s="12">
        <v>114000</v>
      </c>
      <c r="J427" s="12">
        <v>15398.52</v>
      </c>
      <c r="K427" s="12">
        <v>0</v>
      </c>
      <c r="L427" s="12">
        <f>I427*2.87%</f>
        <v>3271.8</v>
      </c>
      <c r="M427" s="12">
        <f>I427*7.1%</f>
        <v>8093.9999999999991</v>
      </c>
      <c r="N427" s="12">
        <f>I427*1.15%</f>
        <v>1311</v>
      </c>
      <c r="O427" s="12">
        <f>I427*3.04%</f>
        <v>3465.6</v>
      </c>
      <c r="P427" s="12">
        <f>I427*7.09%</f>
        <v>8082.6</v>
      </c>
      <c r="Q427" s="12"/>
      <c r="R427" s="12">
        <f>L427+M427+N427+O427+P427</f>
        <v>24225</v>
      </c>
      <c r="S427" s="12">
        <v>0</v>
      </c>
      <c r="T427" s="12">
        <f>+L427+O427+Q427+S427+J427+K427</f>
        <v>22135.919999999998</v>
      </c>
      <c r="U427" s="12">
        <f>+P427+N427+M427</f>
        <v>17487.599999999999</v>
      </c>
      <c r="V427" s="12">
        <f>+I427-T427</f>
        <v>91864.08</v>
      </c>
    </row>
    <row r="428" spans="1:22" s="6" customFormat="1" ht="12" x14ac:dyDescent="0.2">
      <c r="A428" s="16">
        <f t="shared" si="8"/>
        <v>405</v>
      </c>
      <c r="B428" s="15" t="s">
        <v>5</v>
      </c>
      <c r="C428" s="14" t="s">
        <v>53</v>
      </c>
      <c r="D428" s="14" t="s">
        <v>4</v>
      </c>
      <c r="E428" s="14" t="s">
        <v>3</v>
      </c>
      <c r="F428" s="14" t="s">
        <v>6</v>
      </c>
      <c r="G428" s="13">
        <v>44938</v>
      </c>
      <c r="H428" s="13" t="s">
        <v>612</v>
      </c>
      <c r="I428" s="12">
        <v>51000</v>
      </c>
      <c r="J428" s="12">
        <v>0</v>
      </c>
      <c r="K428" s="12">
        <v>0</v>
      </c>
      <c r="L428" s="12">
        <f>I428*2.87%</f>
        <v>1463.7</v>
      </c>
      <c r="M428" s="12">
        <f>I428*7.1%</f>
        <v>3620.9999999999995</v>
      </c>
      <c r="N428" s="12">
        <f>I428*1.15%</f>
        <v>586.5</v>
      </c>
      <c r="O428" s="12">
        <f>I428*3.04%</f>
        <v>1550.4</v>
      </c>
      <c r="P428" s="12">
        <f>I428*7.09%</f>
        <v>3615.9</v>
      </c>
      <c r="Q428" s="12"/>
      <c r="R428" s="12">
        <f>L428+M428+N428+O428+P428</f>
        <v>10837.5</v>
      </c>
      <c r="S428" s="12">
        <v>34019.589999999997</v>
      </c>
      <c r="T428" s="12">
        <f>+L428+O428+Q428+S428+J428+K428</f>
        <v>37033.689999999995</v>
      </c>
      <c r="U428" s="12">
        <f>+P428+N428+M428</f>
        <v>7823.4</v>
      </c>
      <c r="V428" s="12">
        <f>+I428-T428</f>
        <v>13966.310000000005</v>
      </c>
    </row>
    <row r="429" spans="1:22" s="6" customFormat="1" ht="12" x14ac:dyDescent="0.2">
      <c r="A429" s="16">
        <f t="shared" si="8"/>
        <v>406</v>
      </c>
      <c r="B429" s="15" t="s">
        <v>5</v>
      </c>
      <c r="C429" s="14" t="s">
        <v>52</v>
      </c>
      <c r="D429" s="14" t="s">
        <v>4</v>
      </c>
      <c r="E429" s="14" t="s">
        <v>3</v>
      </c>
      <c r="F429" s="14" t="s">
        <v>6</v>
      </c>
      <c r="G429" s="13">
        <v>44938</v>
      </c>
      <c r="H429" s="13" t="s">
        <v>612</v>
      </c>
      <c r="I429" s="12">
        <v>52800</v>
      </c>
      <c r="J429" s="12">
        <v>2249.1799999999998</v>
      </c>
      <c r="K429" s="12">
        <v>0</v>
      </c>
      <c r="L429" s="12">
        <f>I429*2.87%</f>
        <v>1515.36</v>
      </c>
      <c r="M429" s="12">
        <f>I429*7.1%</f>
        <v>3748.7999999999997</v>
      </c>
      <c r="N429" s="12">
        <f>I429*1.15%</f>
        <v>607.20000000000005</v>
      </c>
      <c r="O429" s="12">
        <f>I429*3.04%</f>
        <v>1605.12</v>
      </c>
      <c r="P429" s="12">
        <f>I429*7.09%</f>
        <v>3743.5200000000004</v>
      </c>
      <c r="Q429" s="12"/>
      <c r="R429" s="12">
        <f>L429+M429+N429+O429+P429</f>
        <v>11220</v>
      </c>
      <c r="S429" s="12">
        <v>0</v>
      </c>
      <c r="T429" s="12">
        <f>+L429+O429+Q429+S429+J429+K429</f>
        <v>5369.66</v>
      </c>
      <c r="U429" s="12">
        <f>+P429+N429+M429</f>
        <v>8099.52</v>
      </c>
      <c r="V429" s="12">
        <f>+I429-T429</f>
        <v>47430.34</v>
      </c>
    </row>
    <row r="430" spans="1:22" s="6" customFormat="1" ht="12" x14ac:dyDescent="0.2">
      <c r="A430" s="16">
        <f t="shared" si="8"/>
        <v>407</v>
      </c>
      <c r="B430" s="15" t="s">
        <v>5</v>
      </c>
      <c r="C430" s="14" t="s">
        <v>51</v>
      </c>
      <c r="D430" s="14" t="s">
        <v>4</v>
      </c>
      <c r="E430" s="14" t="s">
        <v>3</v>
      </c>
      <c r="F430" s="14" t="s">
        <v>6</v>
      </c>
      <c r="G430" s="13">
        <v>44938</v>
      </c>
      <c r="H430" s="13" t="s">
        <v>612</v>
      </c>
      <c r="I430" s="12">
        <v>120000</v>
      </c>
      <c r="J430" s="12">
        <v>16809.87</v>
      </c>
      <c r="K430" s="12">
        <v>0</v>
      </c>
      <c r="L430" s="12">
        <f>I430*2.87%</f>
        <v>3444</v>
      </c>
      <c r="M430" s="12">
        <f>I430*7.1%</f>
        <v>8520</v>
      </c>
      <c r="N430" s="12">
        <f>I430*1.15%</f>
        <v>1380</v>
      </c>
      <c r="O430" s="12">
        <f>I430*3.04%</f>
        <v>3648</v>
      </c>
      <c r="P430" s="12">
        <f>I430*7.09%</f>
        <v>8508</v>
      </c>
      <c r="Q430" s="12"/>
      <c r="R430" s="12">
        <f>L430+M430+N430+O430+P430</f>
        <v>25500</v>
      </c>
      <c r="S430" s="12">
        <v>94495.46</v>
      </c>
      <c r="T430" s="12">
        <f>+L430+O430+Q430+S430+J430+K430</f>
        <v>118397.33</v>
      </c>
      <c r="U430" s="12">
        <f>+P430+N430+M430</f>
        <v>18408</v>
      </c>
      <c r="V430" s="12">
        <f>+I430-T430</f>
        <v>1602.6699999999983</v>
      </c>
    </row>
    <row r="431" spans="1:22" s="6" customFormat="1" ht="12" x14ac:dyDescent="0.2">
      <c r="A431" s="16">
        <f t="shared" si="8"/>
        <v>408</v>
      </c>
      <c r="B431" s="15" t="s">
        <v>5</v>
      </c>
      <c r="C431" s="14" t="s">
        <v>50</v>
      </c>
      <c r="D431" s="14" t="s">
        <v>4</v>
      </c>
      <c r="E431" s="14" t="s">
        <v>3</v>
      </c>
      <c r="F431" s="14" t="s">
        <v>2</v>
      </c>
      <c r="G431" s="13">
        <v>44938</v>
      </c>
      <c r="H431" s="13" t="s">
        <v>612</v>
      </c>
      <c r="I431" s="12">
        <v>21000</v>
      </c>
      <c r="J431" s="12">
        <v>0</v>
      </c>
      <c r="K431" s="12">
        <v>0</v>
      </c>
      <c r="L431" s="12">
        <f>I431*2.87%</f>
        <v>602.70000000000005</v>
      </c>
      <c r="M431" s="12">
        <f>I431*7.1%</f>
        <v>1490.9999999999998</v>
      </c>
      <c r="N431" s="12">
        <f>I431*1.15%</f>
        <v>241.5</v>
      </c>
      <c r="O431" s="12">
        <f>I431*3.04%</f>
        <v>638.4</v>
      </c>
      <c r="P431" s="12">
        <f>I431*7.09%</f>
        <v>1488.9</v>
      </c>
      <c r="Q431" s="12"/>
      <c r="R431" s="12">
        <f>L431+M431+N431+O431+P431</f>
        <v>4462.5</v>
      </c>
      <c r="S431" s="12"/>
      <c r="T431" s="12">
        <f>+L431+O431+Q431+S431+J431+K431</f>
        <v>1241.0999999999999</v>
      </c>
      <c r="U431" s="12">
        <f>+P431+N431+M431</f>
        <v>3221.3999999999996</v>
      </c>
      <c r="V431" s="12">
        <f>+I431-T431</f>
        <v>19758.900000000001</v>
      </c>
    </row>
    <row r="432" spans="1:22" s="6" customFormat="1" ht="12" x14ac:dyDescent="0.2">
      <c r="A432" s="16">
        <f t="shared" si="8"/>
        <v>409</v>
      </c>
      <c r="B432" s="15" t="s">
        <v>5</v>
      </c>
      <c r="C432" s="14" t="s">
        <v>49</v>
      </c>
      <c r="D432" s="14" t="s">
        <v>4</v>
      </c>
      <c r="E432" s="14" t="s">
        <v>3</v>
      </c>
      <c r="F432" s="14" t="s">
        <v>6</v>
      </c>
      <c r="G432" s="13">
        <v>44938</v>
      </c>
      <c r="H432" s="13" t="s">
        <v>612</v>
      </c>
      <c r="I432" s="12">
        <v>28600</v>
      </c>
      <c r="J432" s="12">
        <v>0</v>
      </c>
      <c r="K432" s="12">
        <v>0</v>
      </c>
      <c r="L432" s="12">
        <f>I432*2.87%</f>
        <v>820.82</v>
      </c>
      <c r="M432" s="12">
        <f>I432*7.1%</f>
        <v>2030.6</v>
      </c>
      <c r="N432" s="12">
        <f>I432*1.15%</f>
        <v>328.9</v>
      </c>
      <c r="O432" s="12">
        <f>I432*3.04%</f>
        <v>869.44</v>
      </c>
      <c r="P432" s="12">
        <f>I432*7.09%</f>
        <v>2027.7400000000002</v>
      </c>
      <c r="Q432" s="12"/>
      <c r="R432" s="12">
        <f>L432+M432+N432+O432+P432</f>
        <v>6077.5</v>
      </c>
      <c r="S432" s="12">
        <v>0</v>
      </c>
      <c r="T432" s="12">
        <f>+L432+O432+Q432+S432+J432+K432</f>
        <v>1690.2600000000002</v>
      </c>
      <c r="U432" s="12">
        <f>+P432+N432+M432</f>
        <v>4387.24</v>
      </c>
      <c r="V432" s="12">
        <f>+I432-T432</f>
        <v>26909.739999999998</v>
      </c>
    </row>
    <row r="433" spans="1:22" s="6" customFormat="1" ht="12" x14ac:dyDescent="0.2">
      <c r="A433" s="16">
        <f t="shared" si="8"/>
        <v>410</v>
      </c>
      <c r="B433" s="15" t="s">
        <v>5</v>
      </c>
      <c r="C433" s="14" t="s">
        <v>48</v>
      </c>
      <c r="D433" s="14" t="s">
        <v>4</v>
      </c>
      <c r="E433" s="14" t="s">
        <v>3</v>
      </c>
      <c r="F433" s="14" t="s">
        <v>6</v>
      </c>
      <c r="G433" s="13">
        <v>44938</v>
      </c>
      <c r="H433" s="13" t="s">
        <v>612</v>
      </c>
      <c r="I433" s="12">
        <v>52800</v>
      </c>
      <c r="J433" s="12">
        <v>2249.1799999999998</v>
      </c>
      <c r="K433" s="12">
        <v>0</v>
      </c>
      <c r="L433" s="12">
        <f>I433*2.87%</f>
        <v>1515.36</v>
      </c>
      <c r="M433" s="12">
        <f>I433*7.1%</f>
        <v>3748.7999999999997</v>
      </c>
      <c r="N433" s="12">
        <f>I433*1.15%</f>
        <v>607.20000000000005</v>
      </c>
      <c r="O433" s="12">
        <f>I433*3.04%</f>
        <v>1605.12</v>
      </c>
      <c r="P433" s="12">
        <f>I433*7.09%</f>
        <v>3743.5200000000004</v>
      </c>
      <c r="Q433" s="12"/>
      <c r="R433" s="12">
        <f>L433+M433+N433+O433+P433</f>
        <v>11220</v>
      </c>
      <c r="S433" s="12">
        <v>0</v>
      </c>
      <c r="T433" s="12">
        <f>+L433+O433+Q433+S433+J433+K433</f>
        <v>5369.66</v>
      </c>
      <c r="U433" s="12">
        <f>+P433+N433+M433</f>
        <v>8099.52</v>
      </c>
      <c r="V433" s="12">
        <f>+I433-T433</f>
        <v>47430.34</v>
      </c>
    </row>
    <row r="434" spans="1:22" s="6" customFormat="1" ht="12" x14ac:dyDescent="0.2">
      <c r="A434" s="16">
        <f t="shared" si="8"/>
        <v>411</v>
      </c>
      <c r="B434" s="15" t="s">
        <v>5</v>
      </c>
      <c r="C434" s="14" t="s">
        <v>47</v>
      </c>
      <c r="D434" s="14" t="s">
        <v>4</v>
      </c>
      <c r="E434" s="14" t="s">
        <v>3</v>
      </c>
      <c r="F434" s="14" t="s">
        <v>2</v>
      </c>
      <c r="G434" s="13">
        <v>44938</v>
      </c>
      <c r="H434" s="13" t="s">
        <v>612</v>
      </c>
      <c r="I434" s="12">
        <v>63000</v>
      </c>
      <c r="J434" s="12">
        <v>3708.12</v>
      </c>
      <c r="K434" s="12">
        <v>0</v>
      </c>
      <c r="L434" s="12">
        <f>I434*2.87%</f>
        <v>1808.1</v>
      </c>
      <c r="M434" s="12">
        <f>I434*7.1%</f>
        <v>4473</v>
      </c>
      <c r="N434" s="12">
        <f>I434*1.15%</f>
        <v>724.5</v>
      </c>
      <c r="O434" s="12">
        <f>I434*3.04%</f>
        <v>1915.2</v>
      </c>
      <c r="P434" s="12">
        <f>I434*7.09%</f>
        <v>4466.7000000000007</v>
      </c>
      <c r="Q434" s="12">
        <v>1715.46</v>
      </c>
      <c r="R434" s="12">
        <f>L434+M434+N434+O434+P434</f>
        <v>13387.500000000002</v>
      </c>
      <c r="S434" s="12">
        <v>0</v>
      </c>
      <c r="T434" s="12">
        <f>+L434+O434+Q434+S434+J434+K434</f>
        <v>9146.880000000001</v>
      </c>
      <c r="U434" s="12">
        <f>+P434+N434+M434</f>
        <v>9664.2000000000007</v>
      </c>
      <c r="V434" s="12">
        <f>+I434-T434</f>
        <v>53853.119999999995</v>
      </c>
    </row>
    <row r="435" spans="1:22" s="6" customFormat="1" ht="12" x14ac:dyDescent="0.2">
      <c r="A435" s="16">
        <f t="shared" si="8"/>
        <v>412</v>
      </c>
      <c r="B435" s="15" t="s">
        <v>5</v>
      </c>
      <c r="C435" s="14" t="s">
        <v>46</v>
      </c>
      <c r="D435" s="14" t="s">
        <v>4</v>
      </c>
      <c r="E435" s="14" t="s">
        <v>3</v>
      </c>
      <c r="F435" s="14" t="s">
        <v>2</v>
      </c>
      <c r="G435" s="13">
        <v>44938</v>
      </c>
      <c r="H435" s="13" t="s">
        <v>612</v>
      </c>
      <c r="I435" s="12">
        <v>75000</v>
      </c>
      <c r="J435" s="12">
        <v>6309.38</v>
      </c>
      <c r="K435" s="12">
        <v>0</v>
      </c>
      <c r="L435" s="12">
        <f>I435*2.87%</f>
        <v>2152.5</v>
      </c>
      <c r="M435" s="12">
        <f>I435*7.1%</f>
        <v>5324.9999999999991</v>
      </c>
      <c r="N435" s="12">
        <f>I435*1.15%</f>
        <v>862.5</v>
      </c>
      <c r="O435" s="12">
        <f>I435*3.04%</f>
        <v>2280</v>
      </c>
      <c r="P435" s="12">
        <f>I435*7.09%</f>
        <v>5317.5</v>
      </c>
      <c r="Q435" s="12"/>
      <c r="R435" s="12">
        <f>L435+M435+N435+O435+P435</f>
        <v>15937.5</v>
      </c>
      <c r="S435" s="12">
        <v>0</v>
      </c>
      <c r="T435" s="12">
        <f>+L435+O435+Q435+S435+J435+K435</f>
        <v>10741.880000000001</v>
      </c>
      <c r="U435" s="12">
        <f>+P435+N435+M435</f>
        <v>11505</v>
      </c>
      <c r="V435" s="12">
        <f>+I435-T435</f>
        <v>64258.119999999995</v>
      </c>
    </row>
    <row r="436" spans="1:22" s="6" customFormat="1" ht="12" x14ac:dyDescent="0.2">
      <c r="A436" s="16">
        <f t="shared" si="8"/>
        <v>413</v>
      </c>
      <c r="B436" s="15" t="s">
        <v>5</v>
      </c>
      <c r="C436" s="14" t="s">
        <v>45</v>
      </c>
      <c r="D436" s="14" t="s">
        <v>4</v>
      </c>
      <c r="E436" s="14" t="s">
        <v>3</v>
      </c>
      <c r="F436" s="14" t="s">
        <v>2</v>
      </c>
      <c r="G436" s="13">
        <v>44938</v>
      </c>
      <c r="H436" s="13" t="s">
        <v>612</v>
      </c>
      <c r="I436" s="12">
        <v>24000</v>
      </c>
      <c r="J436" s="12">
        <v>0</v>
      </c>
      <c r="K436" s="12">
        <v>0</v>
      </c>
      <c r="L436" s="12">
        <f>I436*2.87%</f>
        <v>688.8</v>
      </c>
      <c r="M436" s="12">
        <f>I436*7.1%</f>
        <v>1703.9999999999998</v>
      </c>
      <c r="N436" s="12">
        <f>I436*1.15%</f>
        <v>276</v>
      </c>
      <c r="O436" s="12">
        <f>I436*3.04%</f>
        <v>729.6</v>
      </c>
      <c r="P436" s="12">
        <f>I436*7.09%</f>
        <v>1701.6000000000001</v>
      </c>
      <c r="Q436" s="12"/>
      <c r="R436" s="12">
        <f>L436+M436+N436+O436+P436</f>
        <v>5100</v>
      </c>
      <c r="S436" s="12">
        <v>0</v>
      </c>
      <c r="T436" s="12">
        <f>+L436+O436+Q436+S436+J436+K436</f>
        <v>1418.4</v>
      </c>
      <c r="U436" s="12">
        <f>+P436+N436+M436</f>
        <v>3681.6</v>
      </c>
      <c r="V436" s="12">
        <f>+I436-T436</f>
        <v>22581.599999999999</v>
      </c>
    </row>
    <row r="437" spans="1:22" s="6" customFormat="1" ht="12" x14ac:dyDescent="0.2">
      <c r="A437" s="16">
        <f t="shared" si="8"/>
        <v>414</v>
      </c>
      <c r="B437" s="15" t="s">
        <v>5</v>
      </c>
      <c r="C437" s="14" t="s">
        <v>44</v>
      </c>
      <c r="D437" s="14" t="s">
        <v>4</v>
      </c>
      <c r="E437" s="14" t="s">
        <v>3</v>
      </c>
      <c r="F437" s="14" t="s">
        <v>6</v>
      </c>
      <c r="G437" s="13">
        <v>44938</v>
      </c>
      <c r="H437" s="13" t="s">
        <v>612</v>
      </c>
      <c r="I437" s="12">
        <v>105000</v>
      </c>
      <c r="J437" s="12">
        <v>13281.49</v>
      </c>
      <c r="K437" s="12">
        <v>0</v>
      </c>
      <c r="L437" s="12">
        <f>I437*2.87%</f>
        <v>3013.5</v>
      </c>
      <c r="M437" s="12">
        <f>I437*7.1%</f>
        <v>7454.9999999999991</v>
      </c>
      <c r="N437" s="12">
        <f>I437*1.15%</f>
        <v>1207.5</v>
      </c>
      <c r="O437" s="12">
        <f>I437*3.04%</f>
        <v>3192</v>
      </c>
      <c r="P437" s="12">
        <f>I437*7.09%</f>
        <v>7444.5000000000009</v>
      </c>
      <c r="Q437" s="12"/>
      <c r="R437" s="12">
        <f>L437+M437+N437+O437+P437</f>
        <v>22312.5</v>
      </c>
      <c r="S437" s="12">
        <v>47393.65</v>
      </c>
      <c r="T437" s="12">
        <f>+L437+O437+Q437+S437+J437+K437</f>
        <v>66880.639999999999</v>
      </c>
      <c r="U437" s="12">
        <f>+P437+N437+M437</f>
        <v>16107</v>
      </c>
      <c r="V437" s="12">
        <f>+I437-T437</f>
        <v>38119.360000000001</v>
      </c>
    </row>
    <row r="438" spans="1:22" s="6" customFormat="1" ht="12" x14ac:dyDescent="0.2">
      <c r="A438" s="16">
        <f t="shared" si="8"/>
        <v>415</v>
      </c>
      <c r="B438" s="15" t="s">
        <v>5</v>
      </c>
      <c r="C438" s="14" t="s">
        <v>43</v>
      </c>
      <c r="D438" s="14" t="s">
        <v>4</v>
      </c>
      <c r="E438" s="14" t="s">
        <v>3</v>
      </c>
      <c r="F438" s="14" t="s">
        <v>6</v>
      </c>
      <c r="G438" s="13">
        <v>44938</v>
      </c>
      <c r="H438" s="13" t="s">
        <v>612</v>
      </c>
      <c r="I438" s="12">
        <v>120000</v>
      </c>
      <c r="J438" s="12">
        <v>16809.87</v>
      </c>
      <c r="K438" s="12">
        <v>0</v>
      </c>
      <c r="L438" s="12">
        <f>I438*2.87%</f>
        <v>3444</v>
      </c>
      <c r="M438" s="12">
        <f>I438*7.1%</f>
        <v>8520</v>
      </c>
      <c r="N438" s="12">
        <f>I438*1.15%</f>
        <v>1380</v>
      </c>
      <c r="O438" s="12">
        <f>I438*3.04%</f>
        <v>3648</v>
      </c>
      <c r="P438" s="12">
        <f>I438*7.09%</f>
        <v>8508</v>
      </c>
      <c r="Q438" s="12"/>
      <c r="R438" s="12">
        <f>L438+M438+N438+O438+P438</f>
        <v>25500</v>
      </c>
      <c r="S438" s="12">
        <v>0</v>
      </c>
      <c r="T438" s="12">
        <f>+L438+O438+Q438+S438+J438+K438</f>
        <v>23901.87</v>
      </c>
      <c r="U438" s="12">
        <f>+P438+N438+M438</f>
        <v>18408</v>
      </c>
      <c r="V438" s="12">
        <f>+I438-T438</f>
        <v>96098.13</v>
      </c>
    </row>
    <row r="439" spans="1:22" s="6" customFormat="1" ht="12" x14ac:dyDescent="0.2">
      <c r="A439" s="16">
        <f t="shared" si="8"/>
        <v>416</v>
      </c>
      <c r="B439" s="15" t="s">
        <v>5</v>
      </c>
      <c r="C439" s="14" t="s">
        <v>42</v>
      </c>
      <c r="D439" s="14" t="s">
        <v>4</v>
      </c>
      <c r="E439" s="14" t="s">
        <v>3</v>
      </c>
      <c r="F439" s="14" t="s">
        <v>2</v>
      </c>
      <c r="G439" s="13">
        <v>44938</v>
      </c>
      <c r="H439" s="13" t="s">
        <v>612</v>
      </c>
      <c r="I439" s="12">
        <v>45000</v>
      </c>
      <c r="J439" s="12">
        <v>0</v>
      </c>
      <c r="K439" s="12">
        <v>0</v>
      </c>
      <c r="L439" s="12">
        <f>I439*2.87%</f>
        <v>1291.5</v>
      </c>
      <c r="M439" s="12">
        <f>I439*7.1%</f>
        <v>3194.9999999999995</v>
      </c>
      <c r="N439" s="12">
        <f>I439*1.15%</f>
        <v>517.5</v>
      </c>
      <c r="O439" s="12">
        <f>I439*3.04%</f>
        <v>1368</v>
      </c>
      <c r="P439" s="12">
        <f>I439*7.09%</f>
        <v>3190.5</v>
      </c>
      <c r="Q439" s="12"/>
      <c r="R439" s="12">
        <f>L439+M439+N439+O439+P439</f>
        <v>9562.5</v>
      </c>
      <c r="S439" s="12">
        <v>0</v>
      </c>
      <c r="T439" s="12">
        <f>+L439+O439+Q439+S439+J439+K439</f>
        <v>2659.5</v>
      </c>
      <c r="U439" s="12">
        <f>+P439+N439+M439</f>
        <v>6903</v>
      </c>
      <c r="V439" s="12">
        <f>+I439-T439</f>
        <v>42340.5</v>
      </c>
    </row>
    <row r="440" spans="1:22" s="6" customFormat="1" ht="12" x14ac:dyDescent="0.2">
      <c r="A440" s="16">
        <f t="shared" si="8"/>
        <v>417</v>
      </c>
      <c r="B440" s="15" t="s">
        <v>5</v>
      </c>
      <c r="C440" s="14" t="s">
        <v>41</v>
      </c>
      <c r="D440" s="14" t="s">
        <v>4</v>
      </c>
      <c r="E440" s="14" t="s">
        <v>3</v>
      </c>
      <c r="F440" s="14" t="s">
        <v>2</v>
      </c>
      <c r="G440" s="13">
        <v>44938</v>
      </c>
      <c r="H440" s="13" t="s">
        <v>612</v>
      </c>
      <c r="I440" s="12">
        <v>120000</v>
      </c>
      <c r="J440" s="12">
        <v>16809.87</v>
      </c>
      <c r="K440" s="12">
        <v>0</v>
      </c>
      <c r="L440" s="12">
        <f>I440*2.87%</f>
        <v>3444</v>
      </c>
      <c r="M440" s="12">
        <f>I440*7.1%</f>
        <v>8520</v>
      </c>
      <c r="N440" s="12">
        <f>I440*1.15%</f>
        <v>1380</v>
      </c>
      <c r="O440" s="12">
        <f>I440*3.04%</f>
        <v>3648</v>
      </c>
      <c r="P440" s="12">
        <f>I440*7.09%</f>
        <v>8508</v>
      </c>
      <c r="Q440" s="12"/>
      <c r="R440" s="12">
        <f>L440+M440+N440+O440+P440</f>
        <v>25500</v>
      </c>
      <c r="S440" s="12">
        <v>0</v>
      </c>
      <c r="T440" s="12">
        <f>+L440+O440+Q440+S440+J440+K440</f>
        <v>23901.87</v>
      </c>
      <c r="U440" s="12">
        <f>+P440+N440+M440</f>
        <v>18408</v>
      </c>
      <c r="V440" s="12">
        <f>+I440-T440</f>
        <v>96098.13</v>
      </c>
    </row>
    <row r="441" spans="1:22" s="6" customFormat="1" ht="12" x14ac:dyDescent="0.2">
      <c r="A441" s="16">
        <f t="shared" si="8"/>
        <v>418</v>
      </c>
      <c r="B441" s="15" t="s">
        <v>5</v>
      </c>
      <c r="C441" s="14" t="s">
        <v>40</v>
      </c>
      <c r="D441" s="14" t="s">
        <v>4</v>
      </c>
      <c r="E441" s="14" t="s">
        <v>3</v>
      </c>
      <c r="F441" s="14" t="s">
        <v>6</v>
      </c>
      <c r="G441" s="13">
        <v>44938</v>
      </c>
      <c r="H441" s="13" t="s">
        <v>612</v>
      </c>
      <c r="I441" s="12">
        <v>54000</v>
      </c>
      <c r="J441" s="12">
        <v>2418.54</v>
      </c>
      <c r="K441" s="12">
        <v>0</v>
      </c>
      <c r="L441" s="12">
        <f>I441*2.87%</f>
        <v>1549.8</v>
      </c>
      <c r="M441" s="12">
        <f>I441*7.1%</f>
        <v>3833.9999999999995</v>
      </c>
      <c r="N441" s="12">
        <f>I441*1.15%</f>
        <v>621</v>
      </c>
      <c r="O441" s="12">
        <f>I441*3.04%</f>
        <v>1641.6</v>
      </c>
      <c r="P441" s="12">
        <f>I441*7.09%</f>
        <v>3828.6000000000004</v>
      </c>
      <c r="Q441" s="12"/>
      <c r="R441" s="12">
        <f>L441+M441+N441+O441+P441</f>
        <v>11475</v>
      </c>
      <c r="S441" s="12">
        <v>0</v>
      </c>
      <c r="T441" s="12">
        <f>+L441+O441+Q441+S441+J441+K441</f>
        <v>5609.94</v>
      </c>
      <c r="U441" s="12">
        <f>+P441+N441+M441</f>
        <v>8283.6</v>
      </c>
      <c r="V441" s="12">
        <f>+I441-T441</f>
        <v>48390.06</v>
      </c>
    </row>
    <row r="442" spans="1:22" s="6" customFormat="1" ht="15" customHeight="1" x14ac:dyDescent="0.2">
      <c r="A442" s="16">
        <f t="shared" si="8"/>
        <v>419</v>
      </c>
      <c r="B442" s="15" t="s">
        <v>5</v>
      </c>
      <c r="C442" s="14" t="s">
        <v>39</v>
      </c>
      <c r="D442" s="14" t="s">
        <v>4</v>
      </c>
      <c r="E442" s="14" t="s">
        <v>3</v>
      </c>
      <c r="F442" s="14" t="s">
        <v>6</v>
      </c>
      <c r="G442" s="13">
        <v>44938</v>
      </c>
      <c r="H442" s="13" t="s">
        <v>612</v>
      </c>
      <c r="I442" s="12">
        <v>57000</v>
      </c>
      <c r="J442" s="12">
        <v>0</v>
      </c>
      <c r="K442" s="12">
        <v>0</v>
      </c>
      <c r="L442" s="12">
        <f>I442*2.87%</f>
        <v>1635.9</v>
      </c>
      <c r="M442" s="12">
        <f>I442*7.1%</f>
        <v>4046.9999999999995</v>
      </c>
      <c r="N442" s="12">
        <f>I442*1.15%</f>
        <v>655.5</v>
      </c>
      <c r="O442" s="12">
        <f>I442*3.04%</f>
        <v>1732.8</v>
      </c>
      <c r="P442" s="12">
        <f>I442*7.09%</f>
        <v>4041.3</v>
      </c>
      <c r="Q442" s="12"/>
      <c r="R442" s="12">
        <f>L442+M442+N442+O442+P442</f>
        <v>12112.5</v>
      </c>
      <c r="S442" s="12">
        <v>0</v>
      </c>
      <c r="T442" s="12">
        <f>+L442+O442+Q442+S442+J442+K442</f>
        <v>3368.7</v>
      </c>
      <c r="U442" s="12">
        <f>+P442+N442+M442</f>
        <v>8743.7999999999993</v>
      </c>
      <c r="V442" s="12">
        <f>+I442-T442</f>
        <v>53631.3</v>
      </c>
    </row>
    <row r="443" spans="1:22" s="6" customFormat="1" ht="12" customHeight="1" x14ac:dyDescent="0.2">
      <c r="A443" s="16">
        <f t="shared" si="8"/>
        <v>420</v>
      </c>
      <c r="B443" s="15" t="s">
        <v>5</v>
      </c>
      <c r="C443" s="14" t="s">
        <v>38</v>
      </c>
      <c r="D443" s="14" t="s">
        <v>4</v>
      </c>
      <c r="E443" s="14" t="s">
        <v>3</v>
      </c>
      <c r="F443" s="14" t="s">
        <v>2</v>
      </c>
      <c r="G443" s="13">
        <v>44938</v>
      </c>
      <c r="H443" s="13" t="s">
        <v>612</v>
      </c>
      <c r="I443" s="12">
        <v>12000</v>
      </c>
      <c r="J443" s="12">
        <v>0</v>
      </c>
      <c r="K443" s="12">
        <v>0</v>
      </c>
      <c r="L443" s="12">
        <f>I443*2.87%</f>
        <v>344.4</v>
      </c>
      <c r="M443" s="12">
        <f>I443*7.1%</f>
        <v>851.99999999999989</v>
      </c>
      <c r="N443" s="12">
        <f>I443*1.15%</f>
        <v>138</v>
      </c>
      <c r="O443" s="12">
        <f>I443*3.04%</f>
        <v>364.8</v>
      </c>
      <c r="P443" s="12">
        <f>I443*7.09%</f>
        <v>850.80000000000007</v>
      </c>
      <c r="Q443" s="12"/>
      <c r="R443" s="12">
        <f>L443+M443+N443+O443+P443</f>
        <v>2550</v>
      </c>
      <c r="S443" s="12">
        <v>0</v>
      </c>
      <c r="T443" s="12">
        <f>+L443+O443+Q443+S443+J443+K443</f>
        <v>709.2</v>
      </c>
      <c r="U443" s="12">
        <f>+P443+N443+M443</f>
        <v>1840.8</v>
      </c>
      <c r="V443" s="12">
        <f>+I443-T443</f>
        <v>11290.8</v>
      </c>
    </row>
    <row r="444" spans="1:22" s="6" customFormat="1" ht="12" customHeight="1" x14ac:dyDescent="0.2">
      <c r="A444" s="16">
        <f t="shared" si="8"/>
        <v>421</v>
      </c>
      <c r="B444" s="15" t="s">
        <v>5</v>
      </c>
      <c r="C444" s="14" t="s">
        <v>37</v>
      </c>
      <c r="D444" s="14" t="s">
        <v>4</v>
      </c>
      <c r="E444" s="14" t="s">
        <v>3</v>
      </c>
      <c r="F444" s="14" t="s">
        <v>6</v>
      </c>
      <c r="G444" s="13">
        <v>44938</v>
      </c>
      <c r="H444" s="13" t="s">
        <v>612</v>
      </c>
      <c r="I444" s="12">
        <v>99000</v>
      </c>
      <c r="J444" s="12">
        <v>0</v>
      </c>
      <c r="K444" s="12">
        <v>0</v>
      </c>
      <c r="L444" s="12">
        <f>I444*2.87%</f>
        <v>2841.3</v>
      </c>
      <c r="M444" s="12">
        <f>I444*7.1%</f>
        <v>7028.9999999999991</v>
      </c>
      <c r="N444" s="12">
        <f>I444*1.15%</f>
        <v>1138.5</v>
      </c>
      <c r="O444" s="12">
        <f>I444*3.04%</f>
        <v>3009.6</v>
      </c>
      <c r="P444" s="12">
        <f>I444*7.09%</f>
        <v>7019.1</v>
      </c>
      <c r="Q444" s="12"/>
      <c r="R444" s="12">
        <f>L444+M444+N444+O444+P444</f>
        <v>21037.5</v>
      </c>
      <c r="S444" s="12">
        <v>0</v>
      </c>
      <c r="T444" s="12">
        <f>+L444+O444+Q444+S444+J444+K444</f>
        <v>5850.9</v>
      </c>
      <c r="U444" s="12">
        <f>+P444+N444+M444</f>
        <v>15186.599999999999</v>
      </c>
      <c r="V444" s="12">
        <f>+I444-T444</f>
        <v>93149.1</v>
      </c>
    </row>
    <row r="445" spans="1:22" s="6" customFormat="1" ht="12" customHeight="1" x14ac:dyDescent="0.2">
      <c r="A445" s="16">
        <f t="shared" si="8"/>
        <v>422</v>
      </c>
      <c r="B445" s="15" t="s">
        <v>5</v>
      </c>
      <c r="C445" s="14" t="s">
        <v>36</v>
      </c>
      <c r="D445" s="14" t="s">
        <v>4</v>
      </c>
      <c r="E445" s="14" t="s">
        <v>3</v>
      </c>
      <c r="F445" s="14" t="s">
        <v>2</v>
      </c>
      <c r="G445" s="13">
        <v>44938</v>
      </c>
      <c r="H445" s="13" t="s">
        <v>612</v>
      </c>
      <c r="I445" s="12">
        <v>39600</v>
      </c>
      <c r="J445" s="12">
        <v>0</v>
      </c>
      <c r="K445" s="12">
        <v>0</v>
      </c>
      <c r="L445" s="12">
        <f>I445*2.87%</f>
        <v>1136.52</v>
      </c>
      <c r="M445" s="12">
        <f>I445*7.1%</f>
        <v>2811.6</v>
      </c>
      <c r="N445" s="12">
        <f>I445*1.15%</f>
        <v>455.4</v>
      </c>
      <c r="O445" s="12">
        <f>I445*3.04%</f>
        <v>1203.8399999999999</v>
      </c>
      <c r="P445" s="12">
        <f>I445*7.09%</f>
        <v>2807.6400000000003</v>
      </c>
      <c r="Q445" s="12"/>
      <c r="R445" s="12">
        <f>L445+M445+N445+O445+P445</f>
        <v>8415</v>
      </c>
      <c r="S445" s="12">
        <v>0</v>
      </c>
      <c r="T445" s="12">
        <f>+L445+O445+Q445+S445+J445+K445</f>
        <v>2340.3599999999997</v>
      </c>
      <c r="U445" s="12">
        <f>+P445+N445+M445</f>
        <v>6074.64</v>
      </c>
      <c r="V445" s="12">
        <f>+I445-T445</f>
        <v>37259.64</v>
      </c>
    </row>
    <row r="446" spans="1:22" s="6" customFormat="1" ht="12" customHeight="1" x14ac:dyDescent="0.2">
      <c r="A446" s="16">
        <f t="shared" si="8"/>
        <v>423</v>
      </c>
      <c r="B446" s="15" t="s">
        <v>5</v>
      </c>
      <c r="C446" s="14" t="s">
        <v>35</v>
      </c>
      <c r="D446" s="14" t="s">
        <v>4</v>
      </c>
      <c r="E446" s="14" t="s">
        <v>3</v>
      </c>
      <c r="F446" s="14" t="s">
        <v>2</v>
      </c>
      <c r="G446" s="13">
        <v>44938</v>
      </c>
      <c r="H446" s="13" t="s">
        <v>612</v>
      </c>
      <c r="I446" s="12">
        <v>120000</v>
      </c>
      <c r="J446" s="12">
        <v>16809.87</v>
      </c>
      <c r="K446" s="12">
        <v>0</v>
      </c>
      <c r="L446" s="12">
        <f>I446*2.87%</f>
        <v>3444</v>
      </c>
      <c r="M446" s="12">
        <f>I446*7.1%</f>
        <v>8520</v>
      </c>
      <c r="N446" s="12">
        <f>I446*1.15%</f>
        <v>1380</v>
      </c>
      <c r="O446" s="12">
        <f>I446*3.04%</f>
        <v>3648</v>
      </c>
      <c r="P446" s="12">
        <f>I446*7.09%</f>
        <v>8508</v>
      </c>
      <c r="Q446" s="12"/>
      <c r="R446" s="12">
        <f>L446+M446+N446+O446+P446</f>
        <v>25500</v>
      </c>
      <c r="S446" s="12">
        <v>0</v>
      </c>
      <c r="T446" s="12">
        <f>+L446+O446+Q446+S446+J446+K446</f>
        <v>23901.87</v>
      </c>
      <c r="U446" s="12">
        <f>+P446+N446+M446</f>
        <v>18408</v>
      </c>
      <c r="V446" s="12">
        <f>+I446-T446</f>
        <v>96098.13</v>
      </c>
    </row>
    <row r="447" spans="1:22" s="6" customFormat="1" ht="12" customHeight="1" x14ac:dyDescent="0.2">
      <c r="A447" s="16">
        <f t="shared" si="8"/>
        <v>424</v>
      </c>
      <c r="B447" s="15" t="s">
        <v>5</v>
      </c>
      <c r="C447" s="14" t="s">
        <v>34</v>
      </c>
      <c r="D447" s="14" t="s">
        <v>4</v>
      </c>
      <c r="E447" s="14" t="s">
        <v>3</v>
      </c>
      <c r="F447" s="14" t="s">
        <v>6</v>
      </c>
      <c r="G447" s="13">
        <v>44938</v>
      </c>
      <c r="H447" s="13" t="s">
        <v>612</v>
      </c>
      <c r="I447" s="12">
        <v>24000</v>
      </c>
      <c r="J447" s="12">
        <v>0</v>
      </c>
      <c r="K447" s="12">
        <v>0</v>
      </c>
      <c r="L447" s="12">
        <f>I447*2.87%</f>
        <v>688.8</v>
      </c>
      <c r="M447" s="12">
        <f>I447*7.1%</f>
        <v>1703.9999999999998</v>
      </c>
      <c r="N447" s="12">
        <f>I447*1.15%</f>
        <v>276</v>
      </c>
      <c r="O447" s="12">
        <f>I447*3.04%</f>
        <v>729.6</v>
      </c>
      <c r="P447" s="12">
        <f>I447*7.09%</f>
        <v>1701.6000000000001</v>
      </c>
      <c r="Q447" s="12"/>
      <c r="R447" s="12">
        <f>L447+M447+N447+O447+P447</f>
        <v>5100</v>
      </c>
      <c r="S447" s="12">
        <v>0</v>
      </c>
      <c r="T447" s="12">
        <f>+L447+O447+Q447+S447+J447+K447</f>
        <v>1418.4</v>
      </c>
      <c r="U447" s="12">
        <f>+P447+N447+M447</f>
        <v>3681.6</v>
      </c>
      <c r="V447" s="12">
        <f>+I447-T447</f>
        <v>22581.599999999999</v>
      </c>
    </row>
    <row r="448" spans="1:22" s="6" customFormat="1" ht="12" customHeight="1" x14ac:dyDescent="0.2">
      <c r="A448" s="16">
        <f t="shared" si="8"/>
        <v>425</v>
      </c>
      <c r="B448" s="15" t="s">
        <v>5</v>
      </c>
      <c r="C448" s="14" t="s">
        <v>33</v>
      </c>
      <c r="D448" s="14" t="s">
        <v>4</v>
      </c>
      <c r="E448" s="14" t="s">
        <v>3</v>
      </c>
      <c r="F448" s="14" t="s">
        <v>6</v>
      </c>
      <c r="G448" s="13">
        <v>44938</v>
      </c>
      <c r="H448" s="13" t="s">
        <v>612</v>
      </c>
      <c r="I448" s="12">
        <v>27000</v>
      </c>
      <c r="J448" s="12">
        <v>0</v>
      </c>
      <c r="K448" s="12">
        <v>0</v>
      </c>
      <c r="L448" s="12">
        <f>I448*2.87%</f>
        <v>774.9</v>
      </c>
      <c r="M448" s="12">
        <f>I448*7.1%</f>
        <v>1916.9999999999998</v>
      </c>
      <c r="N448" s="12">
        <f>I448*1.15%</f>
        <v>310.5</v>
      </c>
      <c r="O448" s="12">
        <f>I448*3.04%</f>
        <v>820.8</v>
      </c>
      <c r="P448" s="12">
        <f>I448*7.09%</f>
        <v>1914.3000000000002</v>
      </c>
      <c r="Q448" s="12"/>
      <c r="R448" s="12">
        <f>L448+M448+N448+O448+P448</f>
        <v>5737.5</v>
      </c>
      <c r="S448" s="12"/>
      <c r="T448" s="12">
        <f>+L448+O448+Q448+S448+J448+K448</f>
        <v>1595.6999999999998</v>
      </c>
      <c r="U448" s="12">
        <f>+P448+N448+M448</f>
        <v>4141.8</v>
      </c>
      <c r="V448" s="12">
        <f>+I448-T448</f>
        <v>25404.3</v>
      </c>
    </row>
    <row r="449" spans="1:22" s="6" customFormat="1" ht="12" customHeight="1" x14ac:dyDescent="0.2">
      <c r="A449" s="16">
        <f t="shared" si="8"/>
        <v>426</v>
      </c>
      <c r="B449" s="15" t="s">
        <v>5</v>
      </c>
      <c r="C449" s="14" t="s">
        <v>32</v>
      </c>
      <c r="D449" s="14" t="s">
        <v>4</v>
      </c>
      <c r="E449" s="14" t="s">
        <v>3</v>
      </c>
      <c r="F449" s="14" t="s">
        <v>6</v>
      </c>
      <c r="G449" s="13">
        <v>44938</v>
      </c>
      <c r="H449" s="13" t="s">
        <v>612</v>
      </c>
      <c r="I449" s="12">
        <v>12000</v>
      </c>
      <c r="J449" s="12">
        <v>0</v>
      </c>
      <c r="K449" s="12">
        <v>0</v>
      </c>
      <c r="L449" s="12">
        <f>I449*2.87%</f>
        <v>344.4</v>
      </c>
      <c r="M449" s="12">
        <f>I449*7.1%</f>
        <v>851.99999999999989</v>
      </c>
      <c r="N449" s="12">
        <f>I449*1.15%</f>
        <v>138</v>
      </c>
      <c r="O449" s="12">
        <f>I449*3.04%</f>
        <v>364.8</v>
      </c>
      <c r="P449" s="12">
        <f>I449*7.09%</f>
        <v>850.80000000000007</v>
      </c>
      <c r="Q449" s="12"/>
      <c r="R449" s="12">
        <f>L449+M449+N449+O449+P449</f>
        <v>2550</v>
      </c>
      <c r="S449" s="12">
        <v>0</v>
      </c>
      <c r="T449" s="12">
        <f>+L449+O449+Q449+S449+J449+K449</f>
        <v>709.2</v>
      </c>
      <c r="U449" s="12">
        <f>+P449+N449+M449</f>
        <v>1840.8</v>
      </c>
      <c r="V449" s="12">
        <f>+I449-T449</f>
        <v>11290.8</v>
      </c>
    </row>
    <row r="450" spans="1:22" s="6" customFormat="1" ht="12" x14ac:dyDescent="0.2">
      <c r="A450" s="16">
        <f t="shared" si="8"/>
        <v>427</v>
      </c>
      <c r="B450" s="15" t="s">
        <v>5</v>
      </c>
      <c r="C450" s="14" t="s">
        <v>31</v>
      </c>
      <c r="D450" s="14" t="s">
        <v>4</v>
      </c>
      <c r="E450" s="14" t="s">
        <v>3</v>
      </c>
      <c r="F450" s="14" t="s">
        <v>2</v>
      </c>
      <c r="G450" s="13">
        <v>44938</v>
      </c>
      <c r="H450" s="13" t="s">
        <v>612</v>
      </c>
      <c r="I450" s="12">
        <v>111000</v>
      </c>
      <c r="J450" s="12">
        <v>14692.84</v>
      </c>
      <c r="K450" s="12">
        <v>0</v>
      </c>
      <c r="L450" s="12">
        <f>I450*2.87%</f>
        <v>3185.7</v>
      </c>
      <c r="M450" s="12">
        <f>I450*7.1%</f>
        <v>7880.9999999999991</v>
      </c>
      <c r="N450" s="12">
        <f>I450*1.15%</f>
        <v>1276.5</v>
      </c>
      <c r="O450" s="12">
        <f>I450*3.04%</f>
        <v>3374.4</v>
      </c>
      <c r="P450" s="12">
        <f>I450*7.09%</f>
        <v>7869.9000000000005</v>
      </c>
      <c r="Q450" s="12"/>
      <c r="R450" s="12">
        <f>L450+M450+N450+O450+P450</f>
        <v>23587.5</v>
      </c>
      <c r="S450" s="12">
        <v>0</v>
      </c>
      <c r="T450" s="12">
        <f>+L450+O450+Q450+S450+J450+K450</f>
        <v>21252.940000000002</v>
      </c>
      <c r="U450" s="12">
        <f>+P450+N450+M450</f>
        <v>17027.400000000001</v>
      </c>
      <c r="V450" s="12">
        <f>+I450-T450</f>
        <v>89747.06</v>
      </c>
    </row>
    <row r="451" spans="1:22" s="6" customFormat="1" ht="12" x14ac:dyDescent="0.2">
      <c r="A451" s="16">
        <f t="shared" si="8"/>
        <v>428</v>
      </c>
      <c r="B451" s="15" t="s">
        <v>5</v>
      </c>
      <c r="C451" s="14" t="s">
        <v>30</v>
      </c>
      <c r="D451" s="14" t="s">
        <v>4</v>
      </c>
      <c r="E451" s="14" t="s">
        <v>3</v>
      </c>
      <c r="F451" s="14" t="s">
        <v>6</v>
      </c>
      <c r="G451" s="13">
        <v>44938</v>
      </c>
      <c r="H451" s="13" t="s">
        <v>612</v>
      </c>
      <c r="I451" s="12">
        <v>77000</v>
      </c>
      <c r="J451" s="12">
        <v>6695.19</v>
      </c>
      <c r="K451" s="12">
        <v>0</v>
      </c>
      <c r="L451" s="12">
        <f>I451*2.87%</f>
        <v>2209.9</v>
      </c>
      <c r="M451" s="12">
        <f>I451*7.1%</f>
        <v>5466.9999999999991</v>
      </c>
      <c r="N451" s="12">
        <f>I451*1.15%</f>
        <v>885.5</v>
      </c>
      <c r="O451" s="12">
        <f>I451*3.04%</f>
        <v>2340.8000000000002</v>
      </c>
      <c r="P451" s="12">
        <f>I451*7.09%</f>
        <v>5459.3</v>
      </c>
      <c r="Q451" s="12"/>
      <c r="R451" s="12">
        <f>L451+M451+N451+O451+P451</f>
        <v>16362.5</v>
      </c>
      <c r="S451" s="12">
        <v>0</v>
      </c>
      <c r="T451" s="12">
        <f>+L451+O451+Q451+S451+J451+K451</f>
        <v>11245.89</v>
      </c>
      <c r="U451" s="12">
        <f>+P451+N451+M451</f>
        <v>11811.8</v>
      </c>
      <c r="V451" s="12">
        <f>+I451-T451</f>
        <v>65754.11</v>
      </c>
    </row>
    <row r="452" spans="1:22" s="6" customFormat="1" ht="12" x14ac:dyDescent="0.2">
      <c r="A452" s="16">
        <f t="shared" si="8"/>
        <v>429</v>
      </c>
      <c r="B452" s="15" t="s">
        <v>5</v>
      </c>
      <c r="C452" s="14" t="s">
        <v>29</v>
      </c>
      <c r="D452" s="14" t="s">
        <v>4</v>
      </c>
      <c r="E452" s="14" t="s">
        <v>3</v>
      </c>
      <c r="F452" s="14" t="s">
        <v>2</v>
      </c>
      <c r="G452" s="13">
        <v>44938</v>
      </c>
      <c r="H452" s="13" t="s">
        <v>612</v>
      </c>
      <c r="I452" s="12">
        <v>44000</v>
      </c>
      <c r="J452" s="12">
        <v>1007.19</v>
      </c>
      <c r="K452" s="12">
        <v>0</v>
      </c>
      <c r="L452" s="12">
        <f>I452*2.87%</f>
        <v>1262.8</v>
      </c>
      <c r="M452" s="12">
        <f>I452*7.1%</f>
        <v>3123.9999999999995</v>
      </c>
      <c r="N452" s="12">
        <f>I452*1.15%</f>
        <v>506</v>
      </c>
      <c r="O452" s="12">
        <f>I452*3.04%</f>
        <v>1337.6</v>
      </c>
      <c r="P452" s="12">
        <f>I452*7.09%</f>
        <v>3119.6000000000004</v>
      </c>
      <c r="Q452" s="12"/>
      <c r="R452" s="12">
        <f>L452+M452+N452+O452+P452</f>
        <v>9350</v>
      </c>
      <c r="S452" s="12">
        <v>0</v>
      </c>
      <c r="T452" s="12">
        <f>+L452+O452+Q452+S452+J452+K452</f>
        <v>3607.5899999999997</v>
      </c>
      <c r="U452" s="12">
        <f>+P452+N452+M452</f>
        <v>6749.6</v>
      </c>
      <c r="V452" s="12">
        <f>+I452-T452</f>
        <v>40392.410000000003</v>
      </c>
    </row>
    <row r="453" spans="1:22" s="6" customFormat="1" ht="12" x14ac:dyDescent="0.2">
      <c r="A453" s="16">
        <f t="shared" si="8"/>
        <v>430</v>
      </c>
      <c r="B453" s="15" t="s">
        <v>5</v>
      </c>
      <c r="C453" s="14" t="s">
        <v>28</v>
      </c>
      <c r="D453" s="14" t="s">
        <v>4</v>
      </c>
      <c r="E453" s="14" t="s">
        <v>3</v>
      </c>
      <c r="F453" s="14" t="s">
        <v>2</v>
      </c>
      <c r="G453" s="13">
        <v>44938</v>
      </c>
      <c r="H453" s="13" t="s">
        <v>612</v>
      </c>
      <c r="I453" s="12">
        <v>17600</v>
      </c>
      <c r="J453" s="12">
        <v>0</v>
      </c>
      <c r="K453" s="12">
        <v>0</v>
      </c>
      <c r="L453" s="12">
        <f>I453*2.87%</f>
        <v>505.12</v>
      </c>
      <c r="M453" s="12">
        <f>I453*7.1%</f>
        <v>1249.5999999999999</v>
      </c>
      <c r="N453" s="12">
        <f>I453*1.15%</f>
        <v>202.4</v>
      </c>
      <c r="O453" s="12">
        <f>I453*3.04%</f>
        <v>535.04</v>
      </c>
      <c r="P453" s="12">
        <f>I453*7.09%</f>
        <v>1247.8400000000001</v>
      </c>
      <c r="Q453" s="12"/>
      <c r="R453" s="12">
        <f>L453+M453+N453+O453+P453</f>
        <v>3740</v>
      </c>
      <c r="S453" s="12">
        <v>0</v>
      </c>
      <c r="T453" s="12">
        <f>+L453+O453+Q453+S453+J453+K453</f>
        <v>1040.1599999999999</v>
      </c>
      <c r="U453" s="12">
        <f>+P453+N453+M453</f>
        <v>2699.84</v>
      </c>
      <c r="V453" s="12">
        <f>+I453-T453</f>
        <v>16559.84</v>
      </c>
    </row>
    <row r="454" spans="1:22" s="6" customFormat="1" ht="12" x14ac:dyDescent="0.2">
      <c r="A454" s="16">
        <f t="shared" si="8"/>
        <v>431</v>
      </c>
      <c r="B454" s="15" t="s">
        <v>5</v>
      </c>
      <c r="C454" s="14" t="s">
        <v>27</v>
      </c>
      <c r="D454" s="14" t="s">
        <v>4</v>
      </c>
      <c r="E454" s="14" t="s">
        <v>3</v>
      </c>
      <c r="F454" s="14" t="s">
        <v>6</v>
      </c>
      <c r="G454" s="13">
        <v>44938</v>
      </c>
      <c r="H454" s="13" t="s">
        <v>612</v>
      </c>
      <c r="I454" s="12">
        <v>24000</v>
      </c>
      <c r="J454" s="12">
        <v>0</v>
      </c>
      <c r="K454" s="12">
        <v>0</v>
      </c>
      <c r="L454" s="12">
        <f>I454*2.87%</f>
        <v>688.8</v>
      </c>
      <c r="M454" s="12">
        <f>I454*7.1%</f>
        <v>1703.9999999999998</v>
      </c>
      <c r="N454" s="12">
        <f>I454*1.15%</f>
        <v>276</v>
      </c>
      <c r="O454" s="12">
        <f>I454*3.04%</f>
        <v>729.6</v>
      </c>
      <c r="P454" s="12">
        <f>I454*7.09%</f>
        <v>1701.6000000000001</v>
      </c>
      <c r="Q454" s="12"/>
      <c r="R454" s="12">
        <f>L454+M454+N454+O454+P454</f>
        <v>5100</v>
      </c>
      <c r="S454" s="12">
        <v>0</v>
      </c>
      <c r="T454" s="12">
        <f>+L454+O454+Q454+S454+J454+K454</f>
        <v>1418.4</v>
      </c>
      <c r="U454" s="12">
        <f>+P454+N454+M454</f>
        <v>3681.6</v>
      </c>
      <c r="V454" s="12">
        <f>+I454-T454</f>
        <v>22581.599999999999</v>
      </c>
    </row>
    <row r="455" spans="1:22" s="6" customFormat="1" ht="15" customHeight="1" x14ac:dyDescent="0.2">
      <c r="A455" s="16">
        <f t="shared" si="8"/>
        <v>432</v>
      </c>
      <c r="B455" s="15" t="s">
        <v>5</v>
      </c>
      <c r="C455" s="14" t="s">
        <v>26</v>
      </c>
      <c r="D455" s="14" t="s">
        <v>4</v>
      </c>
      <c r="E455" s="14" t="s">
        <v>3</v>
      </c>
      <c r="F455" s="14" t="s">
        <v>6</v>
      </c>
      <c r="G455" s="13">
        <v>44938</v>
      </c>
      <c r="H455" s="13" t="s">
        <v>612</v>
      </c>
      <c r="I455" s="12">
        <v>12000</v>
      </c>
      <c r="J455" s="12">
        <v>0</v>
      </c>
      <c r="K455" s="12">
        <v>0</v>
      </c>
      <c r="L455" s="12">
        <f>I455*2.87%</f>
        <v>344.4</v>
      </c>
      <c r="M455" s="12">
        <f>I455*7.1%</f>
        <v>851.99999999999989</v>
      </c>
      <c r="N455" s="12">
        <f>I455*1.15%</f>
        <v>138</v>
      </c>
      <c r="O455" s="12">
        <f>I455*3.04%</f>
        <v>364.8</v>
      </c>
      <c r="P455" s="12">
        <f>I455*7.09%</f>
        <v>850.80000000000007</v>
      </c>
      <c r="Q455" s="12"/>
      <c r="R455" s="12">
        <f>L455+M455+N455+O455+P455</f>
        <v>2550</v>
      </c>
      <c r="S455" s="12">
        <v>0</v>
      </c>
      <c r="T455" s="12">
        <f>+L455+O455+Q455+S455+J455+K455</f>
        <v>709.2</v>
      </c>
      <c r="U455" s="12">
        <f>+P455+N455+M455</f>
        <v>1840.8</v>
      </c>
      <c r="V455" s="12">
        <f>+I455-T455</f>
        <v>11290.8</v>
      </c>
    </row>
    <row r="456" spans="1:22" s="6" customFormat="1" ht="12" x14ac:dyDescent="0.2">
      <c r="A456" s="16">
        <f t="shared" si="8"/>
        <v>433</v>
      </c>
      <c r="B456" s="15" t="s">
        <v>5</v>
      </c>
      <c r="C456" s="14" t="s">
        <v>25</v>
      </c>
      <c r="D456" s="14" t="s">
        <v>4</v>
      </c>
      <c r="E456" s="14" t="s">
        <v>3</v>
      </c>
      <c r="F456" s="14" t="s">
        <v>6</v>
      </c>
      <c r="G456" s="13">
        <v>44938</v>
      </c>
      <c r="H456" s="13" t="s">
        <v>612</v>
      </c>
      <c r="I456" s="12">
        <v>24000</v>
      </c>
      <c r="J456" s="12">
        <v>0</v>
      </c>
      <c r="K456" s="12">
        <v>0</v>
      </c>
      <c r="L456" s="12">
        <f>I456*2.87%</f>
        <v>688.8</v>
      </c>
      <c r="M456" s="12">
        <f>I456*7.1%</f>
        <v>1703.9999999999998</v>
      </c>
      <c r="N456" s="12">
        <f>I456*1.15%</f>
        <v>276</v>
      </c>
      <c r="O456" s="12">
        <f>I456*3.04%</f>
        <v>729.6</v>
      </c>
      <c r="P456" s="12">
        <f>I456*7.09%</f>
        <v>1701.6000000000001</v>
      </c>
      <c r="Q456" s="12"/>
      <c r="R456" s="12">
        <f>L456+M456+N456+O456+P456</f>
        <v>5100</v>
      </c>
      <c r="S456" s="12">
        <v>0</v>
      </c>
      <c r="T456" s="12">
        <f>+L456+O456+Q456+S456+J456+K456</f>
        <v>1418.4</v>
      </c>
      <c r="U456" s="12">
        <f>+P456+N456+M456</f>
        <v>3681.6</v>
      </c>
      <c r="V456" s="12">
        <f>+I456-T456</f>
        <v>22581.599999999999</v>
      </c>
    </row>
    <row r="457" spans="1:22" s="6" customFormat="1" ht="12" x14ac:dyDescent="0.2">
      <c r="A457" s="16">
        <f t="shared" si="8"/>
        <v>434</v>
      </c>
      <c r="B457" s="15" t="s">
        <v>5</v>
      </c>
      <c r="C457" s="14" t="s">
        <v>24</v>
      </c>
      <c r="D457" s="14" t="s">
        <v>4</v>
      </c>
      <c r="E457" s="14" t="s">
        <v>3</v>
      </c>
      <c r="F457" s="14" t="s">
        <v>6</v>
      </c>
      <c r="G457" s="13">
        <v>44938</v>
      </c>
      <c r="H457" s="13" t="s">
        <v>612</v>
      </c>
      <c r="I457" s="12">
        <v>17600</v>
      </c>
      <c r="J457" s="12">
        <v>0</v>
      </c>
      <c r="K457" s="12">
        <v>0</v>
      </c>
      <c r="L457" s="12">
        <f>I457*2.87%</f>
        <v>505.12</v>
      </c>
      <c r="M457" s="12">
        <f>I457*7.1%</f>
        <v>1249.5999999999999</v>
      </c>
      <c r="N457" s="12">
        <f>I457*1.15%</f>
        <v>202.4</v>
      </c>
      <c r="O457" s="12">
        <f>I457*3.04%</f>
        <v>535.04</v>
      </c>
      <c r="P457" s="12">
        <f>I457*7.09%</f>
        <v>1247.8400000000001</v>
      </c>
      <c r="Q457" s="12"/>
      <c r="R457" s="12">
        <f>L457+M457+N457+O457+P457</f>
        <v>3740</v>
      </c>
      <c r="S457" s="12">
        <v>0</v>
      </c>
      <c r="T457" s="12">
        <f>+L457+O457+Q457+S457+J457+K457</f>
        <v>1040.1599999999999</v>
      </c>
      <c r="U457" s="12">
        <f>+P457+N457+M457</f>
        <v>2699.84</v>
      </c>
      <c r="V457" s="12">
        <f>+I457-T457</f>
        <v>16559.84</v>
      </c>
    </row>
    <row r="458" spans="1:22" s="6" customFormat="1" ht="12" x14ac:dyDescent="0.2">
      <c r="A458" s="16">
        <f t="shared" si="8"/>
        <v>435</v>
      </c>
      <c r="B458" s="15" t="s">
        <v>5</v>
      </c>
      <c r="C458" s="14" t="s">
        <v>23</v>
      </c>
      <c r="D458" s="14" t="s">
        <v>4</v>
      </c>
      <c r="E458" s="14" t="s">
        <v>3</v>
      </c>
      <c r="F458" s="14" t="s">
        <v>6</v>
      </c>
      <c r="G458" s="13">
        <v>44938</v>
      </c>
      <c r="H458" s="13" t="s">
        <v>612</v>
      </c>
      <c r="I458" s="12">
        <v>17600</v>
      </c>
      <c r="J458" s="12">
        <v>0</v>
      </c>
      <c r="K458" s="12">
        <v>0</v>
      </c>
      <c r="L458" s="12">
        <f>I458*2.87%</f>
        <v>505.12</v>
      </c>
      <c r="M458" s="12">
        <f>I458*7.1%</f>
        <v>1249.5999999999999</v>
      </c>
      <c r="N458" s="12">
        <f>I458*1.15%</f>
        <v>202.4</v>
      </c>
      <c r="O458" s="12">
        <f>I458*3.04%</f>
        <v>535.04</v>
      </c>
      <c r="P458" s="12">
        <f>I458*7.09%</f>
        <v>1247.8400000000001</v>
      </c>
      <c r="Q458" s="12"/>
      <c r="R458" s="12">
        <f>L458+M458+N458+O458+P458</f>
        <v>3740</v>
      </c>
      <c r="S458" s="12">
        <v>0</v>
      </c>
      <c r="T458" s="12">
        <f>+L458+O458+Q458+S458+J458+K458</f>
        <v>1040.1599999999999</v>
      </c>
      <c r="U458" s="12">
        <f>+P458+N458+M458</f>
        <v>2699.84</v>
      </c>
      <c r="V458" s="12">
        <f>+I458-T458</f>
        <v>16559.84</v>
      </c>
    </row>
    <row r="459" spans="1:22" s="6" customFormat="1" ht="12" x14ac:dyDescent="0.2">
      <c r="A459" s="16">
        <f t="shared" si="8"/>
        <v>436</v>
      </c>
      <c r="B459" s="15" t="s">
        <v>5</v>
      </c>
      <c r="C459" s="14" t="s">
        <v>22</v>
      </c>
      <c r="D459" s="14" t="s">
        <v>4</v>
      </c>
      <c r="E459" s="14" t="s">
        <v>3</v>
      </c>
      <c r="F459" s="14" t="s">
        <v>2</v>
      </c>
      <c r="G459" s="13">
        <v>44938</v>
      </c>
      <c r="H459" s="13" t="s">
        <v>612</v>
      </c>
      <c r="I459" s="12">
        <v>44000</v>
      </c>
      <c r="J459" s="12">
        <v>1007.19</v>
      </c>
      <c r="K459" s="12">
        <v>0</v>
      </c>
      <c r="L459" s="12">
        <f>I459*2.87%</f>
        <v>1262.8</v>
      </c>
      <c r="M459" s="12">
        <f>I459*7.1%</f>
        <v>3123.9999999999995</v>
      </c>
      <c r="N459" s="12">
        <f>I459*1.15%</f>
        <v>506</v>
      </c>
      <c r="O459" s="12">
        <f>I459*3.04%</f>
        <v>1337.6</v>
      </c>
      <c r="P459" s="12">
        <f>I459*7.09%</f>
        <v>3119.6000000000004</v>
      </c>
      <c r="Q459" s="12"/>
      <c r="R459" s="12">
        <f>L459+M459+N459+O459+P459</f>
        <v>9350</v>
      </c>
      <c r="S459" s="12">
        <v>0</v>
      </c>
      <c r="T459" s="12">
        <f>+L459+O459+Q459+S459+J459+K459</f>
        <v>3607.5899999999997</v>
      </c>
      <c r="U459" s="12">
        <f>+P459+N459+M459</f>
        <v>6749.6</v>
      </c>
      <c r="V459" s="12">
        <f>+I459-T459</f>
        <v>40392.410000000003</v>
      </c>
    </row>
    <row r="460" spans="1:22" s="6" customFormat="1" ht="15" customHeight="1" x14ac:dyDescent="0.2">
      <c r="A460" s="16">
        <f t="shared" si="8"/>
        <v>437</v>
      </c>
      <c r="B460" s="15" t="s">
        <v>5</v>
      </c>
      <c r="C460" s="14" t="s">
        <v>21</v>
      </c>
      <c r="D460" s="14" t="s">
        <v>4</v>
      </c>
      <c r="E460" s="14" t="s">
        <v>3</v>
      </c>
      <c r="F460" s="14" t="s">
        <v>2</v>
      </c>
      <c r="G460" s="13">
        <v>44938</v>
      </c>
      <c r="H460" s="13" t="s">
        <v>612</v>
      </c>
      <c r="I460" s="12">
        <v>17600</v>
      </c>
      <c r="J460" s="12">
        <v>0</v>
      </c>
      <c r="K460" s="12">
        <v>0</v>
      </c>
      <c r="L460" s="12">
        <f>I460*2.87%</f>
        <v>505.12</v>
      </c>
      <c r="M460" s="12">
        <f>I460*7.1%</f>
        <v>1249.5999999999999</v>
      </c>
      <c r="N460" s="12">
        <f>I460*1.15%</f>
        <v>202.4</v>
      </c>
      <c r="O460" s="12">
        <f>I460*3.04%</f>
        <v>535.04</v>
      </c>
      <c r="P460" s="12">
        <f>I460*7.09%</f>
        <v>1247.8400000000001</v>
      </c>
      <c r="Q460" s="12"/>
      <c r="R460" s="12">
        <f>L460+M460+N460+O460+P460</f>
        <v>3740</v>
      </c>
      <c r="S460" s="12">
        <v>0</v>
      </c>
      <c r="T460" s="12">
        <f>+L460+O460+Q460+S460+J460+K460</f>
        <v>1040.1599999999999</v>
      </c>
      <c r="U460" s="12">
        <f>+P460+N460+M460</f>
        <v>2699.84</v>
      </c>
      <c r="V460" s="12">
        <f>+I460-T460</f>
        <v>16559.84</v>
      </c>
    </row>
    <row r="461" spans="1:22" s="6" customFormat="1" ht="12" x14ac:dyDescent="0.2">
      <c r="A461" s="16">
        <f t="shared" si="8"/>
        <v>438</v>
      </c>
      <c r="B461" s="15" t="s">
        <v>5</v>
      </c>
      <c r="C461" s="14" t="s">
        <v>20</v>
      </c>
      <c r="D461" s="14" t="s">
        <v>4</v>
      </c>
      <c r="E461" s="14" t="s">
        <v>3</v>
      </c>
      <c r="F461" s="14" t="s">
        <v>2</v>
      </c>
      <c r="G461" s="13">
        <v>44938</v>
      </c>
      <c r="H461" s="13" t="s">
        <v>612</v>
      </c>
      <c r="I461" s="12">
        <v>17600</v>
      </c>
      <c r="J461" s="12">
        <v>0</v>
      </c>
      <c r="K461" s="12">
        <v>0</v>
      </c>
      <c r="L461" s="12">
        <f>I461*2.87%</f>
        <v>505.12</v>
      </c>
      <c r="M461" s="12">
        <f>I461*7.1%</f>
        <v>1249.5999999999999</v>
      </c>
      <c r="N461" s="12">
        <f>I461*1.15%</f>
        <v>202.4</v>
      </c>
      <c r="O461" s="12">
        <f>I461*3.04%</f>
        <v>535.04</v>
      </c>
      <c r="P461" s="12">
        <f>I461*7.09%</f>
        <v>1247.8400000000001</v>
      </c>
      <c r="Q461" s="12"/>
      <c r="R461" s="12">
        <f>L461+M461+N461+O461+P461</f>
        <v>3740</v>
      </c>
      <c r="S461" s="12">
        <v>0</v>
      </c>
      <c r="T461" s="12">
        <f>+L461+O461+Q461+S461+J461+K461</f>
        <v>1040.1599999999999</v>
      </c>
      <c r="U461" s="12">
        <f>+P461+N461+M461</f>
        <v>2699.84</v>
      </c>
      <c r="V461" s="12">
        <f>+I461-T461</f>
        <v>16559.84</v>
      </c>
    </row>
    <row r="462" spans="1:22" s="6" customFormat="1" ht="12" x14ac:dyDescent="0.2">
      <c r="A462" s="16">
        <f t="shared" si="8"/>
        <v>439</v>
      </c>
      <c r="B462" s="15" t="s">
        <v>5</v>
      </c>
      <c r="C462" s="14" t="s">
        <v>19</v>
      </c>
      <c r="D462" s="14" t="s">
        <v>4</v>
      </c>
      <c r="E462" s="14" t="s">
        <v>3</v>
      </c>
      <c r="F462" s="14" t="s">
        <v>2</v>
      </c>
      <c r="G462" s="13">
        <v>44938</v>
      </c>
      <c r="H462" s="13" t="s">
        <v>612</v>
      </c>
      <c r="I462" s="12">
        <v>17600</v>
      </c>
      <c r="J462" s="12">
        <v>0</v>
      </c>
      <c r="K462" s="12">
        <v>0</v>
      </c>
      <c r="L462" s="12">
        <f>I462*2.87%</f>
        <v>505.12</v>
      </c>
      <c r="M462" s="12">
        <f>I462*7.1%</f>
        <v>1249.5999999999999</v>
      </c>
      <c r="N462" s="12">
        <f>I462*1.15%</f>
        <v>202.4</v>
      </c>
      <c r="O462" s="12">
        <f>I462*3.04%</f>
        <v>535.04</v>
      </c>
      <c r="P462" s="12">
        <f>I462*7.09%</f>
        <v>1247.8400000000001</v>
      </c>
      <c r="Q462" s="12"/>
      <c r="R462" s="12">
        <f>L462+M462+N462+O462+P462</f>
        <v>3740</v>
      </c>
      <c r="S462" s="12">
        <v>0</v>
      </c>
      <c r="T462" s="12">
        <f>+L462+O462+Q462+S462+J462+K462</f>
        <v>1040.1599999999999</v>
      </c>
      <c r="U462" s="12">
        <f>+P462+N462+M462</f>
        <v>2699.84</v>
      </c>
      <c r="V462" s="12">
        <f>+I462-T462</f>
        <v>16559.84</v>
      </c>
    </row>
    <row r="463" spans="1:22" s="6" customFormat="1" ht="12" customHeight="1" x14ac:dyDescent="0.2">
      <c r="A463" s="16">
        <f t="shared" si="8"/>
        <v>440</v>
      </c>
      <c r="B463" s="15" t="s">
        <v>5</v>
      </c>
      <c r="C463" s="14" t="s">
        <v>18</v>
      </c>
      <c r="D463" s="14" t="s">
        <v>4</v>
      </c>
      <c r="E463" s="14" t="s">
        <v>3</v>
      </c>
      <c r="F463" s="14" t="s">
        <v>2</v>
      </c>
      <c r="G463" s="13">
        <v>44938</v>
      </c>
      <c r="H463" s="13" t="s">
        <v>612</v>
      </c>
      <c r="I463" s="12">
        <v>22000</v>
      </c>
      <c r="J463" s="12">
        <v>0</v>
      </c>
      <c r="K463" s="12">
        <v>0</v>
      </c>
      <c r="L463" s="12">
        <f>I463*2.87%</f>
        <v>631.4</v>
      </c>
      <c r="M463" s="12">
        <f>I463*7.1%</f>
        <v>1561.9999999999998</v>
      </c>
      <c r="N463" s="12">
        <f>I463*1.15%</f>
        <v>253</v>
      </c>
      <c r="O463" s="12">
        <f>I463*3.04%</f>
        <v>668.8</v>
      </c>
      <c r="P463" s="12">
        <f>I463*7.09%</f>
        <v>1559.8000000000002</v>
      </c>
      <c r="Q463" s="12"/>
      <c r="R463" s="12">
        <f>L463+M463+N463+O463+P463</f>
        <v>4675</v>
      </c>
      <c r="S463" s="12">
        <v>0</v>
      </c>
      <c r="T463" s="12">
        <f>+L463+O463+Q463+S463+J463+K463</f>
        <v>1300.1999999999998</v>
      </c>
      <c r="U463" s="12">
        <f>+P463+N463+M463</f>
        <v>3374.8</v>
      </c>
      <c r="V463" s="12">
        <f>+I463-T463</f>
        <v>20699.8</v>
      </c>
    </row>
    <row r="464" spans="1:22" s="6" customFormat="1" ht="12" customHeight="1" x14ac:dyDescent="0.2">
      <c r="A464" s="16">
        <f t="shared" si="8"/>
        <v>441</v>
      </c>
      <c r="B464" s="15" t="s">
        <v>5</v>
      </c>
      <c r="C464" s="14" t="s">
        <v>17</v>
      </c>
      <c r="D464" s="14" t="s">
        <v>4</v>
      </c>
      <c r="E464" s="14" t="s">
        <v>3</v>
      </c>
      <c r="F464" s="14" t="s">
        <v>2</v>
      </c>
      <c r="G464" s="13">
        <v>44938</v>
      </c>
      <c r="H464" s="13" t="s">
        <v>612</v>
      </c>
      <c r="I464" s="12">
        <v>28600</v>
      </c>
      <c r="J464" s="12">
        <v>0</v>
      </c>
      <c r="K464" s="12">
        <v>0</v>
      </c>
      <c r="L464" s="12">
        <f>I464*2.87%</f>
        <v>820.82</v>
      </c>
      <c r="M464" s="12">
        <f>I464*7.1%</f>
        <v>2030.6</v>
      </c>
      <c r="N464" s="12">
        <f>I464*1.15%</f>
        <v>328.9</v>
      </c>
      <c r="O464" s="12">
        <f>I464*3.04%</f>
        <v>869.44</v>
      </c>
      <c r="P464" s="12">
        <f>I464*7.09%</f>
        <v>2027.7400000000002</v>
      </c>
      <c r="Q464" s="12"/>
      <c r="R464" s="12">
        <f>L464+M464+N464+O464+P464</f>
        <v>6077.5</v>
      </c>
      <c r="S464" s="12">
        <v>0</v>
      </c>
      <c r="T464" s="12">
        <f>+L464+O464+Q464+S464+J464+K464</f>
        <v>1690.2600000000002</v>
      </c>
      <c r="U464" s="12">
        <f>+P464+N464+M464</f>
        <v>4387.24</v>
      </c>
      <c r="V464" s="12">
        <f>+I464-T464</f>
        <v>26909.739999999998</v>
      </c>
    </row>
    <row r="465" spans="1:22" s="6" customFormat="1" ht="12" customHeight="1" x14ac:dyDescent="0.2">
      <c r="A465" s="16">
        <f t="shared" si="8"/>
        <v>442</v>
      </c>
      <c r="B465" s="15" t="s">
        <v>5</v>
      </c>
      <c r="C465" s="14" t="s">
        <v>16</v>
      </c>
      <c r="D465" s="14" t="s">
        <v>4</v>
      </c>
      <c r="E465" s="14" t="s">
        <v>3</v>
      </c>
      <c r="F465" s="14" t="s">
        <v>6</v>
      </c>
      <c r="G465" s="13">
        <v>45200</v>
      </c>
      <c r="H465" s="13">
        <v>45351</v>
      </c>
      <c r="I465" s="12">
        <v>24000</v>
      </c>
      <c r="J465" s="12">
        <v>0</v>
      </c>
      <c r="K465" s="12">
        <v>0</v>
      </c>
      <c r="L465" s="12">
        <f>I465*2.87%</f>
        <v>688.8</v>
      </c>
      <c r="M465" s="12">
        <f>I465*7.1%</f>
        <v>1703.9999999999998</v>
      </c>
      <c r="N465" s="12">
        <f>I465*1.15%</f>
        <v>276</v>
      </c>
      <c r="O465" s="12">
        <f>I465*3.04%</f>
        <v>729.6</v>
      </c>
      <c r="P465" s="12">
        <f>I465*7.09%</f>
        <v>1701.6000000000001</v>
      </c>
      <c r="Q465" s="12"/>
      <c r="R465" s="12">
        <f>L465+M465+N465+O465+P465</f>
        <v>5100</v>
      </c>
      <c r="S465" s="12">
        <v>0</v>
      </c>
      <c r="T465" s="12">
        <f>+L465+O465+Q465+S465+J465+K465</f>
        <v>1418.4</v>
      </c>
      <c r="U465" s="12">
        <f>+P465+N465+M465</f>
        <v>3681.6</v>
      </c>
      <c r="V465" s="12">
        <f>+I465-T465</f>
        <v>22581.599999999999</v>
      </c>
    </row>
    <row r="466" spans="1:22" s="6" customFormat="1" ht="12" customHeight="1" x14ac:dyDescent="0.2">
      <c r="A466" s="16">
        <f t="shared" si="8"/>
        <v>443</v>
      </c>
      <c r="B466" s="15" t="s">
        <v>5</v>
      </c>
      <c r="C466" s="14" t="s">
        <v>15</v>
      </c>
      <c r="D466" s="14" t="s">
        <v>4</v>
      </c>
      <c r="E466" s="14" t="s">
        <v>3</v>
      </c>
      <c r="F466" s="14" t="s">
        <v>2</v>
      </c>
      <c r="G466" s="13">
        <v>45200</v>
      </c>
      <c r="H466" s="13">
        <v>45351</v>
      </c>
      <c r="I466" s="12">
        <v>81000</v>
      </c>
      <c r="J466" s="12">
        <v>0</v>
      </c>
      <c r="K466" s="12">
        <v>0</v>
      </c>
      <c r="L466" s="12">
        <f>I466*2.87%</f>
        <v>2324.6999999999998</v>
      </c>
      <c r="M466" s="12">
        <f>I466*7.1%</f>
        <v>5750.9999999999991</v>
      </c>
      <c r="N466" s="12">
        <f>I466*1.15%</f>
        <v>931.5</v>
      </c>
      <c r="O466" s="12">
        <f>I466*3.04%</f>
        <v>2462.4</v>
      </c>
      <c r="P466" s="12">
        <f>I466*7.09%</f>
        <v>5742.9000000000005</v>
      </c>
      <c r="Q466" s="12"/>
      <c r="R466" s="12">
        <f>L466+M466+N466+O466+P466</f>
        <v>17212.5</v>
      </c>
      <c r="S466" s="12">
        <v>0</v>
      </c>
      <c r="T466" s="12">
        <f>+L466+O466+Q466+S466+J466+K466</f>
        <v>4787.1000000000004</v>
      </c>
      <c r="U466" s="12">
        <f>+P466+N466+M466</f>
        <v>12425.4</v>
      </c>
      <c r="V466" s="12">
        <f>+I466-T466</f>
        <v>76212.899999999994</v>
      </c>
    </row>
    <row r="467" spans="1:22" s="6" customFormat="1" ht="12" customHeight="1" x14ac:dyDescent="0.2">
      <c r="A467" s="16">
        <f t="shared" si="8"/>
        <v>444</v>
      </c>
      <c r="B467" s="15" t="s">
        <v>5</v>
      </c>
      <c r="C467" s="14" t="s">
        <v>14</v>
      </c>
      <c r="D467" s="14" t="s">
        <v>4</v>
      </c>
      <c r="E467" s="14" t="s">
        <v>3</v>
      </c>
      <c r="F467" s="14" t="s">
        <v>2</v>
      </c>
      <c r="G467" s="13">
        <v>45200</v>
      </c>
      <c r="H467" s="13">
        <v>45351</v>
      </c>
      <c r="I467" s="12">
        <v>24000</v>
      </c>
      <c r="J467" s="12">
        <v>0</v>
      </c>
      <c r="K467" s="12">
        <v>0</v>
      </c>
      <c r="L467" s="12">
        <f>I467*2.87%</f>
        <v>688.8</v>
      </c>
      <c r="M467" s="12">
        <f>I467*7.1%</f>
        <v>1703.9999999999998</v>
      </c>
      <c r="N467" s="12">
        <f>I467*1.15%</f>
        <v>276</v>
      </c>
      <c r="O467" s="12">
        <f>I467*3.04%</f>
        <v>729.6</v>
      </c>
      <c r="P467" s="12">
        <f>I467*7.09%</f>
        <v>1701.6000000000001</v>
      </c>
      <c r="Q467" s="12"/>
      <c r="R467" s="12">
        <f>L467+M467+N467+O467+P467</f>
        <v>5100</v>
      </c>
      <c r="S467" s="12">
        <v>0</v>
      </c>
      <c r="T467" s="12">
        <f>+L467+O467+Q467+S467+J467+K467</f>
        <v>1418.4</v>
      </c>
      <c r="U467" s="12">
        <f>+P467+N467+M467</f>
        <v>3681.6</v>
      </c>
      <c r="V467" s="12">
        <f>+I467-T467</f>
        <v>22581.599999999999</v>
      </c>
    </row>
    <row r="468" spans="1:22" s="6" customFormat="1" ht="12" customHeight="1" x14ac:dyDescent="0.2">
      <c r="A468" s="16">
        <f t="shared" si="8"/>
        <v>445</v>
      </c>
      <c r="B468" s="15" t="s">
        <v>5</v>
      </c>
      <c r="C468" s="14" t="s">
        <v>13</v>
      </c>
      <c r="D468" s="14" t="s">
        <v>4</v>
      </c>
      <c r="E468" s="14" t="s">
        <v>3</v>
      </c>
      <c r="F468" s="14" t="s">
        <v>2</v>
      </c>
      <c r="G468" s="13">
        <v>45200</v>
      </c>
      <c r="H468" s="13">
        <v>45351</v>
      </c>
      <c r="I468" s="12">
        <v>72000</v>
      </c>
      <c r="J468" s="12">
        <v>0</v>
      </c>
      <c r="K468" s="12">
        <v>0</v>
      </c>
      <c r="L468" s="12">
        <f>I468*2.87%</f>
        <v>2066.4</v>
      </c>
      <c r="M468" s="12">
        <f>I468*7.1%</f>
        <v>5111.9999999999991</v>
      </c>
      <c r="N468" s="12">
        <f>I468*1.15%</f>
        <v>828</v>
      </c>
      <c r="O468" s="12">
        <f>I468*3.04%</f>
        <v>2188.8000000000002</v>
      </c>
      <c r="P468" s="12">
        <f>I468*7.09%</f>
        <v>5104.8</v>
      </c>
      <c r="Q468" s="12"/>
      <c r="R468" s="12">
        <f>L468+M468+N468+O468+P468</f>
        <v>15300</v>
      </c>
      <c r="S468" s="12">
        <v>0</v>
      </c>
      <c r="T468" s="12">
        <f>+L468+O468+Q468+S468+J468+K468</f>
        <v>4255.2000000000007</v>
      </c>
      <c r="U468" s="12">
        <f>+P468+N468+M468</f>
        <v>11044.8</v>
      </c>
      <c r="V468" s="12">
        <f>+I468-T468</f>
        <v>67744.800000000003</v>
      </c>
    </row>
    <row r="469" spans="1:22" s="6" customFormat="1" ht="12" customHeight="1" x14ac:dyDescent="0.2">
      <c r="A469" s="16">
        <f t="shared" ref="A469:A479" si="9">1+A468</f>
        <v>446</v>
      </c>
      <c r="B469" s="15" t="s">
        <v>5</v>
      </c>
      <c r="C469" s="14" t="s">
        <v>12</v>
      </c>
      <c r="D469" s="14" t="s">
        <v>4</v>
      </c>
      <c r="E469" s="14" t="s">
        <v>3</v>
      </c>
      <c r="F469" s="14" t="s">
        <v>6</v>
      </c>
      <c r="G469" s="13">
        <v>45200</v>
      </c>
      <c r="H469" s="13">
        <v>45351</v>
      </c>
      <c r="I469" s="12">
        <v>15000</v>
      </c>
      <c r="J469" s="12">
        <v>0</v>
      </c>
      <c r="K469" s="12">
        <v>0</v>
      </c>
      <c r="L469" s="12">
        <f>I469*2.87%</f>
        <v>430.5</v>
      </c>
      <c r="M469" s="12">
        <f>I469*7.1%</f>
        <v>1065</v>
      </c>
      <c r="N469" s="12">
        <f>I469*1.15%</f>
        <v>172.5</v>
      </c>
      <c r="O469" s="12">
        <f>I469*3.04%</f>
        <v>456</v>
      </c>
      <c r="P469" s="12">
        <f>I469*7.09%</f>
        <v>1063.5</v>
      </c>
      <c r="Q469" s="12"/>
      <c r="R469" s="12">
        <f>L469+M469+N469+O469+P469</f>
        <v>3187.5</v>
      </c>
      <c r="S469" s="12">
        <v>0</v>
      </c>
      <c r="T469" s="12">
        <f>+L469+O469+Q469+S469+J469+K469</f>
        <v>886.5</v>
      </c>
      <c r="U469" s="12">
        <f>+P469+N469+M469</f>
        <v>2301</v>
      </c>
      <c r="V469" s="12">
        <f>+I469-T469</f>
        <v>14113.5</v>
      </c>
    </row>
    <row r="470" spans="1:22" s="6" customFormat="1" ht="12" customHeight="1" x14ac:dyDescent="0.2">
      <c r="A470" s="16">
        <f t="shared" si="9"/>
        <v>447</v>
      </c>
      <c r="B470" s="15" t="s">
        <v>5</v>
      </c>
      <c r="C470" s="14" t="s">
        <v>11</v>
      </c>
      <c r="D470" s="14" t="s">
        <v>4</v>
      </c>
      <c r="E470" s="14" t="s">
        <v>3</v>
      </c>
      <c r="F470" s="14" t="s">
        <v>6</v>
      </c>
      <c r="G470" s="13">
        <v>45200</v>
      </c>
      <c r="H470" s="13">
        <v>45351</v>
      </c>
      <c r="I470" s="12">
        <v>27000</v>
      </c>
      <c r="J470" s="12">
        <v>0</v>
      </c>
      <c r="K470" s="12">
        <v>0</v>
      </c>
      <c r="L470" s="12">
        <f>I470*2.87%</f>
        <v>774.9</v>
      </c>
      <c r="M470" s="12">
        <f>I470*7.1%</f>
        <v>1916.9999999999998</v>
      </c>
      <c r="N470" s="12">
        <f>I470*1.15%</f>
        <v>310.5</v>
      </c>
      <c r="O470" s="12">
        <f>I470*3.04%</f>
        <v>820.8</v>
      </c>
      <c r="P470" s="12">
        <f>I470*7.09%</f>
        <v>1914.3000000000002</v>
      </c>
      <c r="Q470" s="12"/>
      <c r="R470" s="12">
        <f>L470+M470+N470+O470+P470</f>
        <v>5737.5</v>
      </c>
      <c r="S470" s="12">
        <v>0</v>
      </c>
      <c r="T470" s="12">
        <f>+L470+O470+Q470+S470+J470+K470</f>
        <v>1595.6999999999998</v>
      </c>
      <c r="U470" s="12">
        <f>+P470+N470+M470</f>
        <v>4141.8</v>
      </c>
      <c r="V470" s="12">
        <f>+I470-T470</f>
        <v>25404.3</v>
      </c>
    </row>
    <row r="471" spans="1:22" s="6" customFormat="1" ht="12" customHeight="1" x14ac:dyDescent="0.2">
      <c r="A471" s="16">
        <f t="shared" si="9"/>
        <v>448</v>
      </c>
      <c r="B471" s="15" t="s">
        <v>5</v>
      </c>
      <c r="C471" s="14" t="s">
        <v>10</v>
      </c>
      <c r="D471" s="14" t="s">
        <v>4</v>
      </c>
      <c r="E471" s="14" t="s">
        <v>3</v>
      </c>
      <c r="F471" s="14" t="s">
        <v>6</v>
      </c>
      <c r="G471" s="13">
        <v>45200</v>
      </c>
      <c r="H471" s="13">
        <v>45351</v>
      </c>
      <c r="I471" s="12">
        <v>48000</v>
      </c>
      <c r="J471" s="12">
        <v>0</v>
      </c>
      <c r="K471" s="12">
        <v>0</v>
      </c>
      <c r="L471" s="12">
        <f>I471*2.87%</f>
        <v>1377.6</v>
      </c>
      <c r="M471" s="12">
        <f>I471*7.1%</f>
        <v>3407.9999999999995</v>
      </c>
      <c r="N471" s="12">
        <f>I471*1.15%</f>
        <v>552</v>
      </c>
      <c r="O471" s="12">
        <f>I471*3.04%</f>
        <v>1459.2</v>
      </c>
      <c r="P471" s="12">
        <f>I471*7.09%</f>
        <v>3403.2000000000003</v>
      </c>
      <c r="Q471" s="12"/>
      <c r="R471" s="12">
        <f>L471+M471+N471+O471+P471</f>
        <v>10200</v>
      </c>
      <c r="S471" s="12">
        <v>0</v>
      </c>
      <c r="T471" s="12">
        <f>+L471+O471+Q471+S471+J471+K471</f>
        <v>2836.8</v>
      </c>
      <c r="U471" s="12">
        <f>+P471+N471+M471</f>
        <v>7363.2</v>
      </c>
      <c r="V471" s="12">
        <f>+I471-T471</f>
        <v>45163.199999999997</v>
      </c>
    </row>
    <row r="472" spans="1:22" s="6" customFormat="1" ht="12" customHeight="1" x14ac:dyDescent="0.2">
      <c r="A472" s="16">
        <f t="shared" si="9"/>
        <v>449</v>
      </c>
      <c r="B472" s="15" t="s">
        <v>5</v>
      </c>
      <c r="C472" s="14" t="s">
        <v>9</v>
      </c>
      <c r="D472" s="14" t="s">
        <v>4</v>
      </c>
      <c r="E472" s="14" t="s">
        <v>3</v>
      </c>
      <c r="F472" s="14" t="s">
        <v>6</v>
      </c>
      <c r="G472" s="13">
        <v>45200</v>
      </c>
      <c r="H472" s="13">
        <v>45351</v>
      </c>
      <c r="I472" s="12">
        <v>105000</v>
      </c>
      <c r="J472" s="12">
        <v>0</v>
      </c>
      <c r="K472" s="12">
        <v>0</v>
      </c>
      <c r="L472" s="12">
        <f>I472*2.87%</f>
        <v>3013.5</v>
      </c>
      <c r="M472" s="12">
        <f>I472*7.1%</f>
        <v>7454.9999999999991</v>
      </c>
      <c r="N472" s="12">
        <f>I472*1.15%</f>
        <v>1207.5</v>
      </c>
      <c r="O472" s="12">
        <f>I472*3.04%</f>
        <v>3192</v>
      </c>
      <c r="P472" s="12">
        <f>I472*7.09%</f>
        <v>7444.5000000000009</v>
      </c>
      <c r="Q472" s="12"/>
      <c r="R472" s="12">
        <f>L472+M472+N472+O472+P472</f>
        <v>22312.5</v>
      </c>
      <c r="S472" s="12">
        <v>3385.2800000000007</v>
      </c>
      <c r="T472" s="12">
        <f>+L472+O472+Q472+S472+J472+K472</f>
        <v>9590.7800000000007</v>
      </c>
      <c r="U472" s="12">
        <f>+P472+N472+M472</f>
        <v>16107</v>
      </c>
      <c r="V472" s="12">
        <f>+I472-T472</f>
        <v>95409.22</v>
      </c>
    </row>
    <row r="473" spans="1:22" s="6" customFormat="1" ht="12" customHeight="1" x14ac:dyDescent="0.2">
      <c r="A473" s="16">
        <f t="shared" si="9"/>
        <v>450</v>
      </c>
      <c r="B473" s="15" t="s">
        <v>5</v>
      </c>
      <c r="C473" s="14" t="s">
        <v>7</v>
      </c>
      <c r="D473" s="14" t="s">
        <v>4</v>
      </c>
      <c r="E473" s="14" t="s">
        <v>3</v>
      </c>
      <c r="F473" s="14" t="s">
        <v>6</v>
      </c>
      <c r="G473" s="13">
        <v>45231</v>
      </c>
      <c r="H473" s="13">
        <v>45412</v>
      </c>
      <c r="I473" s="12">
        <v>28600</v>
      </c>
      <c r="J473" s="12">
        <v>0</v>
      </c>
      <c r="K473" s="12">
        <v>0</v>
      </c>
      <c r="L473" s="12">
        <f>I473*2.87%</f>
        <v>820.82</v>
      </c>
      <c r="M473" s="12">
        <f>I473*7.1%</f>
        <v>2030.6</v>
      </c>
      <c r="N473" s="12">
        <f>I473*1.15%</f>
        <v>328.9</v>
      </c>
      <c r="O473" s="12">
        <f>I473*3.04%</f>
        <v>869.44</v>
      </c>
      <c r="P473" s="12">
        <f>I473*7.09%</f>
        <v>2027.7400000000002</v>
      </c>
      <c r="Q473" s="12"/>
      <c r="R473" s="12">
        <f>L473+M473+N473+O473+P473</f>
        <v>6077.5</v>
      </c>
      <c r="S473" s="12">
        <v>0</v>
      </c>
      <c r="T473" s="12">
        <f>+L473+O473+Q473+S473+J473+K473</f>
        <v>1690.2600000000002</v>
      </c>
      <c r="U473" s="12">
        <f>+P473+N473+M473</f>
        <v>4387.24</v>
      </c>
      <c r="V473" s="12">
        <f>+I473-T473</f>
        <v>26909.739999999998</v>
      </c>
    </row>
    <row r="474" spans="1:22" s="6" customFormat="1" ht="12" customHeight="1" x14ac:dyDescent="0.2">
      <c r="A474" s="16">
        <f t="shared" si="9"/>
        <v>451</v>
      </c>
      <c r="B474" s="15" t="s">
        <v>5</v>
      </c>
      <c r="C474" s="14" t="s">
        <v>552</v>
      </c>
      <c r="D474" s="14" t="s">
        <v>4</v>
      </c>
      <c r="E474" s="14" t="s">
        <v>3</v>
      </c>
      <c r="F474" s="14" t="s">
        <v>2</v>
      </c>
      <c r="G474" s="13">
        <v>45170</v>
      </c>
      <c r="H474" s="13">
        <v>45350</v>
      </c>
      <c r="I474" s="12">
        <v>21000</v>
      </c>
      <c r="J474" s="12">
        <v>0</v>
      </c>
      <c r="K474" s="12">
        <v>0</v>
      </c>
      <c r="L474" s="12">
        <f>I474*2.87%</f>
        <v>602.70000000000005</v>
      </c>
      <c r="M474" s="12">
        <f>I474*7.1%</f>
        <v>1490.9999999999998</v>
      </c>
      <c r="N474" s="12">
        <f>I474*1.15%</f>
        <v>241.5</v>
      </c>
      <c r="O474" s="12">
        <f>I474*3.04%</f>
        <v>638.4</v>
      </c>
      <c r="P474" s="12">
        <f>I474*7.09%</f>
        <v>1488.9</v>
      </c>
      <c r="Q474" s="12"/>
      <c r="R474" s="12">
        <f>L474+M474+N474+O474+P474</f>
        <v>4462.5</v>
      </c>
      <c r="S474" s="12">
        <v>0</v>
      </c>
      <c r="T474" s="12">
        <f>+L474+O474+Q474+S474+J474+K474</f>
        <v>1241.0999999999999</v>
      </c>
      <c r="U474" s="12">
        <f>+P474+N474+M474</f>
        <v>3221.3999999999996</v>
      </c>
      <c r="V474" s="12">
        <f>+I474-T474</f>
        <v>19758.900000000001</v>
      </c>
    </row>
    <row r="475" spans="1:22" s="6" customFormat="1" ht="15" customHeight="1" x14ac:dyDescent="0.2">
      <c r="A475" s="16">
        <f t="shared" si="9"/>
        <v>452</v>
      </c>
      <c r="B475" s="15" t="s">
        <v>5</v>
      </c>
      <c r="C475" s="14" t="s">
        <v>582</v>
      </c>
      <c r="D475" s="14" t="s">
        <v>4</v>
      </c>
      <c r="E475" s="14" t="s">
        <v>3</v>
      </c>
      <c r="F475" s="14" t="s">
        <v>2</v>
      </c>
      <c r="G475" s="13">
        <v>45170</v>
      </c>
      <c r="H475" s="13">
        <v>45350</v>
      </c>
      <c r="I475" s="12">
        <v>17600</v>
      </c>
      <c r="J475" s="12">
        <v>0</v>
      </c>
      <c r="K475" s="12">
        <v>0</v>
      </c>
      <c r="L475" s="12">
        <f>I475*2.87%</f>
        <v>505.12</v>
      </c>
      <c r="M475" s="12">
        <f>I475*7.1%</f>
        <v>1249.5999999999999</v>
      </c>
      <c r="N475" s="12">
        <f>I475*1.15%</f>
        <v>202.4</v>
      </c>
      <c r="O475" s="12">
        <f>I475*3.04%</f>
        <v>535.04</v>
      </c>
      <c r="P475" s="12">
        <f>I475*7.09%</f>
        <v>1247.8400000000001</v>
      </c>
      <c r="Q475" s="12"/>
      <c r="R475" s="12">
        <f>L475+M475+N475+O475+P475</f>
        <v>3740</v>
      </c>
      <c r="S475" s="12">
        <v>0</v>
      </c>
      <c r="T475" s="12">
        <f>+L475+O475+Q475+S475+J475+K475</f>
        <v>1040.1599999999999</v>
      </c>
      <c r="U475" s="12">
        <f>+P475+N475+M475</f>
        <v>2699.84</v>
      </c>
      <c r="V475" s="12">
        <f>+I475-T475</f>
        <v>16559.84</v>
      </c>
    </row>
    <row r="476" spans="1:22" s="6" customFormat="1" ht="12" customHeight="1" x14ac:dyDescent="0.2">
      <c r="A476" s="16">
        <f t="shared" si="9"/>
        <v>453</v>
      </c>
      <c r="B476" s="15" t="s">
        <v>5</v>
      </c>
      <c r="C476" s="14" t="s">
        <v>558</v>
      </c>
      <c r="D476" s="14" t="s">
        <v>4</v>
      </c>
      <c r="E476" s="14" t="s">
        <v>3</v>
      </c>
      <c r="F476" s="14" t="s">
        <v>2</v>
      </c>
      <c r="G476" s="13">
        <v>45170</v>
      </c>
      <c r="H476" s="13">
        <v>45350</v>
      </c>
      <c r="I476" s="12">
        <v>17600</v>
      </c>
      <c r="J476" s="12">
        <v>0</v>
      </c>
      <c r="K476" s="12">
        <v>0</v>
      </c>
      <c r="L476" s="12">
        <f>I476*2.87%</f>
        <v>505.12</v>
      </c>
      <c r="M476" s="12">
        <f>I476*7.1%</f>
        <v>1249.5999999999999</v>
      </c>
      <c r="N476" s="12">
        <f>I476*1.15%</f>
        <v>202.4</v>
      </c>
      <c r="O476" s="12">
        <f>I476*3.04%</f>
        <v>535.04</v>
      </c>
      <c r="P476" s="12">
        <f>I476*7.09%</f>
        <v>1247.8400000000001</v>
      </c>
      <c r="Q476" s="12"/>
      <c r="R476" s="12">
        <f>L476+M476+N476+O476+P476</f>
        <v>3740</v>
      </c>
      <c r="S476" s="12">
        <v>0</v>
      </c>
      <c r="T476" s="12">
        <f>+L476+O476+Q476+S476+J476+K476</f>
        <v>1040.1599999999999</v>
      </c>
      <c r="U476" s="12">
        <f>+P476+N476+M476</f>
        <v>2699.84</v>
      </c>
      <c r="V476" s="12">
        <f>+I476-T476</f>
        <v>16559.84</v>
      </c>
    </row>
    <row r="477" spans="1:22" s="6" customFormat="1" ht="12" x14ac:dyDescent="0.2">
      <c r="A477" s="16">
        <f t="shared" si="9"/>
        <v>454</v>
      </c>
      <c r="B477" s="15" t="s">
        <v>5</v>
      </c>
      <c r="C477" s="14" t="s">
        <v>561</v>
      </c>
      <c r="D477" s="14" t="s">
        <v>4</v>
      </c>
      <c r="E477" s="14" t="s">
        <v>3</v>
      </c>
      <c r="F477" s="14" t="s">
        <v>2</v>
      </c>
      <c r="G477" s="13">
        <v>45170</v>
      </c>
      <c r="H477" s="13">
        <v>45350</v>
      </c>
      <c r="I477" s="12">
        <v>17600</v>
      </c>
      <c r="J477" s="12">
        <v>0</v>
      </c>
      <c r="K477" s="12">
        <v>0</v>
      </c>
      <c r="L477" s="12">
        <f>I477*2.87%</f>
        <v>505.12</v>
      </c>
      <c r="M477" s="12">
        <f>I477*7.1%</f>
        <v>1249.5999999999999</v>
      </c>
      <c r="N477" s="12">
        <f>I477*1.15%</f>
        <v>202.4</v>
      </c>
      <c r="O477" s="12">
        <f>I477*3.04%</f>
        <v>535.04</v>
      </c>
      <c r="P477" s="12">
        <f>I477*7.09%</f>
        <v>1247.8400000000001</v>
      </c>
      <c r="Q477" s="12"/>
      <c r="R477" s="12">
        <f>L477+M477+N477+O477+P477</f>
        <v>3740</v>
      </c>
      <c r="S477" s="12">
        <v>0</v>
      </c>
      <c r="T477" s="12">
        <f>+L477+O477+Q477+S477+J477+K477</f>
        <v>1040.1599999999999</v>
      </c>
      <c r="U477" s="12">
        <f>+P477+N477+M477</f>
        <v>2699.84</v>
      </c>
      <c r="V477" s="12">
        <f>+I477-T477</f>
        <v>16559.84</v>
      </c>
    </row>
    <row r="478" spans="1:22" s="6" customFormat="1" ht="12" x14ac:dyDescent="0.2">
      <c r="A478" s="16">
        <f t="shared" si="9"/>
        <v>455</v>
      </c>
      <c r="B478" s="15" t="s">
        <v>5</v>
      </c>
      <c r="C478" s="14" t="s">
        <v>559</v>
      </c>
      <c r="D478" s="14" t="s">
        <v>4</v>
      </c>
      <c r="E478" s="14" t="s">
        <v>3</v>
      </c>
      <c r="F478" s="14" t="s">
        <v>6</v>
      </c>
      <c r="G478" s="13">
        <v>45170</v>
      </c>
      <c r="H478" s="13">
        <v>45350</v>
      </c>
      <c r="I478" s="12">
        <v>111000</v>
      </c>
      <c r="J478" s="12">
        <v>14692.84</v>
      </c>
      <c r="K478" s="12">
        <v>0</v>
      </c>
      <c r="L478" s="12">
        <f>I478*2.87%</f>
        <v>3185.7</v>
      </c>
      <c r="M478" s="12">
        <f>I478*7.1%</f>
        <v>7880.9999999999991</v>
      </c>
      <c r="N478" s="12">
        <f>I478*1.15%</f>
        <v>1276.5</v>
      </c>
      <c r="O478" s="12">
        <f>I478*3.04%</f>
        <v>3374.4</v>
      </c>
      <c r="P478" s="12">
        <f>I478*7.09%</f>
        <v>7869.9000000000005</v>
      </c>
      <c r="Q478" s="12"/>
      <c r="R478" s="12">
        <f>L478+M478+N478+O478+P478</f>
        <v>23587.5</v>
      </c>
      <c r="S478" s="12">
        <v>36863.86</v>
      </c>
      <c r="T478" s="12">
        <f>+L478+O478+Q478+S478+J478+K478</f>
        <v>58116.800000000003</v>
      </c>
      <c r="U478" s="12">
        <f>+P478+N478+M478</f>
        <v>17027.400000000001</v>
      </c>
      <c r="V478" s="12">
        <f>+I478-T478</f>
        <v>52883.199999999997</v>
      </c>
    </row>
    <row r="479" spans="1:22" s="6" customFormat="1" ht="12" x14ac:dyDescent="0.2">
      <c r="A479" s="16">
        <f t="shared" si="9"/>
        <v>456</v>
      </c>
      <c r="B479" s="15" t="s">
        <v>5</v>
      </c>
      <c r="C479" s="14" t="s">
        <v>573</v>
      </c>
      <c r="D479" s="14" t="s">
        <v>4</v>
      </c>
      <c r="E479" s="14" t="s">
        <v>3</v>
      </c>
      <c r="F479" s="14" t="s">
        <v>2</v>
      </c>
      <c r="G479" s="13">
        <v>45170</v>
      </c>
      <c r="H479" s="13">
        <v>45350</v>
      </c>
      <c r="I479" s="12">
        <v>17600</v>
      </c>
      <c r="J479" s="12">
        <v>0</v>
      </c>
      <c r="K479" s="12">
        <v>0</v>
      </c>
      <c r="L479" s="12">
        <f>I479*2.87%</f>
        <v>505.12</v>
      </c>
      <c r="M479" s="12">
        <f>I479*7.1%</f>
        <v>1249.5999999999999</v>
      </c>
      <c r="N479" s="12">
        <f>I479*1.15%</f>
        <v>202.4</v>
      </c>
      <c r="O479" s="12">
        <f>I479*3.04%</f>
        <v>535.04</v>
      </c>
      <c r="P479" s="12">
        <f>I479*7.09%</f>
        <v>1247.8400000000001</v>
      </c>
      <c r="Q479" s="12"/>
      <c r="R479" s="12">
        <f>L479+M479+N479+O479+P479</f>
        <v>3740</v>
      </c>
      <c r="S479" s="12">
        <v>0</v>
      </c>
      <c r="T479" s="12">
        <f>+L479+O479+Q479+S479+J479+K479</f>
        <v>1040.1599999999999</v>
      </c>
      <c r="U479" s="12">
        <f>+P479+N479+M479</f>
        <v>2699.84</v>
      </c>
      <c r="V479" s="12">
        <f>+I479-T479</f>
        <v>16559.84</v>
      </c>
    </row>
    <row r="480" spans="1:22" s="6" customFormat="1" ht="12" x14ac:dyDescent="0.2">
      <c r="B480" s="11"/>
      <c r="C480" s="10"/>
      <c r="D480" s="10"/>
      <c r="E480" s="9" t="s">
        <v>1</v>
      </c>
      <c r="F480" s="9"/>
      <c r="G480" s="9"/>
      <c r="H480" s="9"/>
      <c r="I480" s="8">
        <f t="shared" ref="I480:U480" si="10">SUM(I18:I479)</f>
        <v>27036650</v>
      </c>
      <c r="J480" s="8">
        <f t="shared" si="10"/>
        <v>2076761.4200000018</v>
      </c>
      <c r="K480" s="8">
        <f t="shared" si="10"/>
        <v>0</v>
      </c>
      <c r="L480" s="8">
        <f t="shared" si="10"/>
        <v>775951.85499999905</v>
      </c>
      <c r="M480" s="8">
        <f t="shared" si="10"/>
        <v>1919602.1500000034</v>
      </c>
      <c r="N480" s="8">
        <f t="shared" si="10"/>
        <v>310921.4750000005</v>
      </c>
      <c r="O480" s="8">
        <f t="shared" si="10"/>
        <v>821914.16000000015</v>
      </c>
      <c r="P480" s="8">
        <f t="shared" si="10"/>
        <v>1916898.4850000001</v>
      </c>
      <c r="Q480" s="8">
        <f t="shared" si="10"/>
        <v>69705.739999999991</v>
      </c>
      <c r="R480" s="8">
        <f t="shared" si="10"/>
        <v>5745288.125</v>
      </c>
      <c r="S480" s="8">
        <f t="shared" si="10"/>
        <v>509269.58</v>
      </c>
      <c r="T480" s="8">
        <f t="shared" si="10"/>
        <v>4253602.7550000045</v>
      </c>
      <c r="U480" s="8">
        <f t="shared" si="10"/>
        <v>4147422.1100000003</v>
      </c>
      <c r="V480" s="8">
        <f>SUM(V18:V479)</f>
        <v>22783047.245000001</v>
      </c>
    </row>
    <row r="481" spans="2:22" s="6" customFormat="1" ht="15" customHeight="1" x14ac:dyDescent="0.2">
      <c r="B481" s="4"/>
      <c r="C481" s="5"/>
      <c r="D481" s="5"/>
      <c r="E481" s="4"/>
      <c r="F481" s="4"/>
      <c r="G481" s="3"/>
      <c r="H481" s="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s="6" customFormat="1" x14ac:dyDescent="0.2">
      <c r="B482" s="4"/>
      <c r="C482" s="5"/>
      <c r="D482" s="5"/>
      <c r="E482" s="4"/>
      <c r="F482" s="4"/>
      <c r="G482" s="3"/>
      <c r="H482" s="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s="6" customFormat="1" x14ac:dyDescent="0.2">
      <c r="B483" s="4"/>
      <c r="C483" s="5"/>
      <c r="D483" s="5"/>
      <c r="E483" s="4"/>
      <c r="F483" s="4"/>
      <c r="G483" s="3"/>
      <c r="H483" s="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s="6" customFormat="1" x14ac:dyDescent="0.2">
      <c r="B484" s="4"/>
      <c r="C484" s="5"/>
      <c r="D484" s="5"/>
      <c r="E484" s="4"/>
      <c r="F484" s="4"/>
      <c r="G484" s="3"/>
      <c r="H484" s="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s="6" customFormat="1" x14ac:dyDescent="0.2">
      <c r="B485" s="4"/>
      <c r="C485" s="5"/>
      <c r="D485" s="5"/>
      <c r="E485" s="4"/>
      <c r="F485" s="4"/>
      <c r="G485" s="3"/>
      <c r="H485" s="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s="6" customFormat="1" x14ac:dyDescent="0.2">
      <c r="B486" s="4"/>
      <c r="C486" s="5"/>
      <c r="D486" s="5"/>
      <c r="E486" s="4"/>
      <c r="F486" s="4"/>
      <c r="G486" s="3"/>
      <c r="H486" s="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s="6" customFormat="1" x14ac:dyDescent="0.2">
      <c r="B487" s="4"/>
      <c r="C487" s="5"/>
      <c r="D487" s="5"/>
      <c r="E487" s="4"/>
      <c r="F487" s="4"/>
      <c r="G487" s="3"/>
      <c r="H487" s="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s="6" customFormat="1" x14ac:dyDescent="0.2">
      <c r="B488" s="4"/>
      <c r="C488" s="5"/>
      <c r="D488" s="5"/>
      <c r="E488" s="4"/>
      <c r="F488" s="4"/>
      <c r="G488" s="3"/>
      <c r="H488" s="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s="6" customFormat="1" x14ac:dyDescent="0.2">
      <c r="B489" s="4"/>
      <c r="C489" s="5"/>
      <c r="D489" s="5"/>
      <c r="E489" s="4"/>
      <c r="F489" s="4"/>
      <c r="G489" s="3"/>
      <c r="H489" s="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s="6" customFormat="1" x14ac:dyDescent="0.2">
      <c r="B490" s="4"/>
      <c r="C490" s="5"/>
      <c r="D490" s="5"/>
      <c r="E490" s="4"/>
      <c r="F490" s="4"/>
      <c r="G490" s="3"/>
      <c r="H490" s="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s="6" customFormat="1" x14ac:dyDescent="0.2">
      <c r="B491" s="4"/>
      <c r="C491" s="5"/>
      <c r="D491" s="5"/>
      <c r="E491" s="4"/>
      <c r="F491" s="4"/>
      <c r="G491" s="3"/>
      <c r="H491" s="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s="6" customFormat="1" x14ac:dyDescent="0.2">
      <c r="B492" s="4"/>
      <c r="C492" s="5"/>
      <c r="D492" s="5"/>
      <c r="E492" s="4"/>
      <c r="F492" s="4"/>
      <c r="G492" s="3"/>
      <c r="H492" s="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s="6" customFormat="1" x14ac:dyDescent="0.2">
      <c r="B493" s="4"/>
      <c r="C493" s="5"/>
      <c r="D493" s="5"/>
      <c r="E493" s="4"/>
      <c r="F493" s="4"/>
      <c r="G493" s="3"/>
      <c r="H493" s="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s="6" customFormat="1" x14ac:dyDescent="0.2">
      <c r="B494" s="4"/>
      <c r="C494" s="5"/>
      <c r="D494" s="5"/>
      <c r="E494" s="4"/>
      <c r="F494" s="4"/>
      <c r="G494" s="3"/>
      <c r="H494" s="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s="6" customFormat="1" x14ac:dyDescent="0.2">
      <c r="B495" s="4"/>
      <c r="C495" s="5"/>
      <c r="D495" s="5"/>
      <c r="E495" s="4"/>
      <c r="F495" s="4"/>
      <c r="G495" s="3"/>
      <c r="H495" s="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s="6" customFormat="1" x14ac:dyDescent="0.2">
      <c r="B496" s="4"/>
      <c r="C496" s="5"/>
      <c r="D496" s="5"/>
      <c r="E496" s="4"/>
      <c r="F496" s="4"/>
      <c r="G496" s="3"/>
      <c r="H496" s="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s="6" customFormat="1" x14ac:dyDescent="0.2">
      <c r="B497" s="4"/>
      <c r="C497" s="5"/>
      <c r="D497" s="5"/>
      <c r="E497" s="4"/>
      <c r="F497" s="4"/>
      <c r="G497" s="3"/>
      <c r="H497" s="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s="6" customFormat="1" x14ac:dyDescent="0.2">
      <c r="B498" s="4"/>
      <c r="C498" s="5"/>
      <c r="D498" s="5"/>
      <c r="E498" s="4"/>
      <c r="F498" s="4"/>
      <c r="G498" s="3"/>
      <c r="H498" s="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s="6" customFormat="1" x14ac:dyDescent="0.2">
      <c r="B499" s="4"/>
      <c r="C499" s="5"/>
      <c r="D499" s="5"/>
      <c r="E499" s="4"/>
      <c r="F499" s="4"/>
      <c r="G499" s="3"/>
      <c r="H499" s="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s="6" customFormat="1" x14ac:dyDescent="0.2">
      <c r="B500" s="4"/>
      <c r="C500" s="5"/>
      <c r="D500" s="5"/>
      <c r="E500" s="4"/>
      <c r="F500" s="4"/>
      <c r="G500" s="3"/>
      <c r="H500" s="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s="6" customFormat="1" x14ac:dyDescent="0.2">
      <c r="B501" s="4"/>
      <c r="C501" s="5"/>
      <c r="D501" s="5"/>
      <c r="E501" s="4"/>
      <c r="F501" s="4"/>
      <c r="G501" s="3"/>
      <c r="H501" s="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s="6" customFormat="1" x14ac:dyDescent="0.2">
      <c r="B502" s="4"/>
      <c r="C502" s="5"/>
      <c r="D502" s="5"/>
      <c r="E502" s="4"/>
      <c r="F502" s="4"/>
      <c r="G502" s="3"/>
      <c r="H502" s="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s="6" customFormat="1" x14ac:dyDescent="0.2">
      <c r="B503" s="4"/>
      <c r="C503" s="5"/>
      <c r="D503" s="5"/>
      <c r="E503" s="4"/>
      <c r="F503" s="4"/>
      <c r="G503" s="3"/>
      <c r="H503" s="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s="6" customFormat="1" x14ac:dyDescent="0.2">
      <c r="B504" s="4"/>
      <c r="C504" s="5"/>
      <c r="D504" s="5"/>
      <c r="E504" s="4"/>
      <c r="F504" s="4"/>
      <c r="G504" s="3"/>
      <c r="H504" s="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s="6" customFormat="1" x14ac:dyDescent="0.2">
      <c r="B505" s="4"/>
      <c r="C505" s="5"/>
      <c r="D505" s="5"/>
      <c r="E505" s="4"/>
      <c r="F505" s="4"/>
      <c r="G505" s="3"/>
      <c r="H505" s="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s="6" customFormat="1" x14ac:dyDescent="0.2">
      <c r="B506" s="4"/>
      <c r="C506" s="5"/>
      <c r="D506" s="5"/>
      <c r="E506" s="4"/>
      <c r="F506" s="4"/>
      <c r="G506" s="3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s="6" customFormat="1" x14ac:dyDescent="0.2">
      <c r="B507" s="4"/>
      <c r="C507" s="5"/>
      <c r="D507" s="5"/>
      <c r="E507" s="4"/>
      <c r="F507" s="4"/>
      <c r="G507" s="3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s="6" customFormat="1" x14ac:dyDescent="0.2">
      <c r="B508" s="4"/>
      <c r="C508" s="5"/>
      <c r="D508" s="5"/>
      <c r="E508" s="4"/>
      <c r="F508" s="4"/>
      <c r="G508" s="3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s="6" customFormat="1" x14ac:dyDescent="0.2">
      <c r="B509" s="4"/>
      <c r="C509" s="5"/>
      <c r="D509" s="5"/>
      <c r="E509" s="4"/>
      <c r="F509" s="4"/>
      <c r="G509" s="3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s="6" customFormat="1" x14ac:dyDescent="0.2">
      <c r="B510" s="4"/>
      <c r="C510" s="5"/>
      <c r="D510" s="5"/>
      <c r="E510" s="4"/>
      <c r="F510" s="4"/>
      <c r="G510" s="3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s="6" customFormat="1" x14ac:dyDescent="0.2">
      <c r="B511" s="4"/>
      <c r="C511" s="5"/>
      <c r="D511" s="5"/>
      <c r="E511" s="4"/>
      <c r="F511" s="4"/>
      <c r="G511" s="3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s="6" customFormat="1" x14ac:dyDescent="0.2">
      <c r="B512" s="4"/>
      <c r="C512" s="5"/>
      <c r="D512" s="5"/>
      <c r="E512" s="4"/>
      <c r="F512" s="4"/>
      <c r="G512" s="3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s="6" customFormat="1" x14ac:dyDescent="0.2">
      <c r="B513" s="4"/>
      <c r="C513" s="5"/>
      <c r="D513" s="5"/>
      <c r="E513" s="4"/>
      <c r="F513" s="4"/>
      <c r="G513" s="3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3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3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3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3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3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3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3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3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3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3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3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3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3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3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3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3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3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3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3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3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3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3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1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1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1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1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1:22" s="6" customFormat="1" x14ac:dyDescent="0.2">
      <c r="A1029" s="4"/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1:22" s="6" customFormat="1" x14ac:dyDescent="0.2">
      <c r="A1030" s="4"/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1:22" s="6" customFormat="1" x14ac:dyDescent="0.2">
      <c r="A1031" s="4"/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1:22" s="6" customFormat="1" x14ac:dyDescent="0.2">
      <c r="A1032" s="4"/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1:22" s="6" customFormat="1" ht="12" customHeight="1" x14ac:dyDescent="0.2">
      <c r="A1033" s="4"/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1:22" s="6" customFormat="1" x14ac:dyDescent="0.2">
      <c r="A1034" s="4"/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1:22" s="6" customFormat="1" x14ac:dyDescent="0.2">
      <c r="A1035" s="4"/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1:22" s="6" customFormat="1" x14ac:dyDescent="0.2">
      <c r="A1036" s="4"/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1:22" s="6" customFormat="1" x14ac:dyDescent="0.2">
      <c r="A1037" s="4"/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1:22" s="6" customFormat="1" ht="15" customHeight="1" x14ac:dyDescent="0.2">
      <c r="A1038" s="4"/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1:22" s="6" customFormat="1" x14ac:dyDescent="0.2">
      <c r="A1039" s="4"/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1:22" s="6" customFormat="1" x14ac:dyDescent="0.2">
      <c r="A1040" s="4"/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A1041" s="4"/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A1042" s="4"/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A1043" s="4"/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A1044" s="4"/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A1045" s="4"/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A1046" s="4"/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A1047" s="4"/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A1048" s="4"/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A1049" s="4"/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A1050" s="4"/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A1051" s="4"/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A1052" s="4"/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A1053" s="4"/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ht="12.75" customHeight="1" x14ac:dyDescent="0.2">
      <c r="A1055" s="4"/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A1057" s="4"/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sortState xmlns:xlrd2="http://schemas.microsoft.com/office/spreadsheetml/2017/richdata2" ref="A18:V479">
    <sortCondition ref="A18:A479"/>
  </sortState>
  <mergeCells count="22">
    <mergeCell ref="T15:T16"/>
    <mergeCell ref="U15:U16"/>
    <mergeCell ref="J14:J16"/>
    <mergeCell ref="K14:K16"/>
    <mergeCell ref="L14:R14"/>
    <mergeCell ref="T14:U14"/>
    <mergeCell ref="V14:V16"/>
    <mergeCell ref="L15:M15"/>
    <mergeCell ref="O15:P15"/>
    <mergeCell ref="Q15:Q16"/>
    <mergeCell ref="R15:R16"/>
    <mergeCell ref="S15:S16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  2024</vt:lpstr>
      <vt:lpstr>'Enero 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2024-02-14T11:34:31Z</cp:lastPrinted>
  <dcterms:created xsi:type="dcterms:W3CDTF">2023-07-03T17:07:36Z</dcterms:created>
  <dcterms:modified xsi:type="dcterms:W3CDTF">2024-02-14T11:34:33Z</dcterms:modified>
</cp:coreProperties>
</file>