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AGOSTO 2023\"/>
    </mc:Choice>
  </mc:AlternateContent>
  <xr:revisionPtr revIDLastSave="0" documentId="13_ncr:1_{A2DAA497-C620-46C7-8553-14DFD0B840C1}" xr6:coauthVersionLast="47" xr6:coauthVersionMax="47" xr10:uidLastSave="{00000000-0000-0000-0000-000000000000}"/>
  <bookViews>
    <workbookView xWindow="-28920" yWindow="-1290" windowWidth="29040" windowHeight="15840" xr2:uid="{9702A611-062C-44E5-8AD6-5154431E7B32}"/>
  </bookViews>
  <sheets>
    <sheet name="AGOSTO 2023" sheetId="3" r:id="rId1"/>
  </sheets>
  <definedNames>
    <definedName name="_xlnm._FilterDatabase" localSheetId="0" hidden="1">'AGOSTO 2023'!$A$17:$AX$630</definedName>
    <definedName name="_xlnm.Print_Titles" localSheetId="0">'AGOSTO 2023'!$1:$16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3" l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K35" i="3"/>
  <c r="AK36" i="3"/>
  <c r="AK37" i="3"/>
  <c r="AK38" i="3"/>
  <c r="AK104" i="3"/>
  <c r="AK184" i="3"/>
  <c r="AK267" i="3"/>
  <c r="AK388" i="3"/>
  <c r="AK447" i="3"/>
  <c r="AK533" i="3"/>
  <c r="Q54" i="3"/>
  <c r="Q24" i="3"/>
  <c r="T24" i="3" s="1"/>
  <c r="X629" i="3"/>
  <c r="Y629" i="3"/>
  <c r="Z629" i="3"/>
  <c r="AA629" i="3"/>
  <c r="AB629" i="3"/>
  <c r="AC629" i="3"/>
  <c r="AD629" i="3"/>
  <c r="AE629" i="3"/>
  <c r="AF629" i="3"/>
  <c r="AG629" i="3"/>
  <c r="AH629" i="3"/>
  <c r="AI629" i="3"/>
  <c r="AJ629" i="3"/>
  <c r="AL629" i="3"/>
  <c r="AM629" i="3"/>
  <c r="AN629" i="3"/>
  <c r="AO629" i="3"/>
  <c r="AP629" i="3"/>
  <c r="AQ629" i="3"/>
  <c r="AR629" i="3"/>
  <c r="AS629" i="3"/>
  <c r="AT629" i="3"/>
  <c r="AU629" i="3"/>
  <c r="AV629" i="3"/>
  <c r="AW629" i="3"/>
  <c r="AX629" i="3"/>
  <c r="J629" i="3"/>
  <c r="K629" i="3"/>
  <c r="I629" i="3"/>
  <c r="A19" i="3"/>
  <c r="O28" i="3"/>
  <c r="O106" i="3"/>
  <c r="L28" i="3"/>
  <c r="L106" i="3"/>
  <c r="M28" i="3"/>
  <c r="N28" i="3"/>
  <c r="P28" i="3"/>
  <c r="M106" i="3"/>
  <c r="N106" i="3"/>
  <c r="P106" i="3"/>
  <c r="T628" i="3"/>
  <c r="V628" i="3" s="1"/>
  <c r="P628" i="3"/>
  <c r="N628" i="3"/>
  <c r="M628" i="3"/>
  <c r="T627" i="3"/>
  <c r="V627" i="3" s="1"/>
  <c r="P627" i="3"/>
  <c r="N627" i="3"/>
  <c r="M627" i="3"/>
  <c r="T626" i="3"/>
  <c r="V626" i="3" s="1"/>
  <c r="P626" i="3"/>
  <c r="N626" i="3"/>
  <c r="M626" i="3"/>
  <c r="T625" i="3"/>
  <c r="V625" i="3" s="1"/>
  <c r="P625" i="3"/>
  <c r="N625" i="3"/>
  <c r="M625" i="3"/>
  <c r="T624" i="3"/>
  <c r="V624" i="3" s="1"/>
  <c r="P624" i="3"/>
  <c r="N624" i="3"/>
  <c r="M624" i="3"/>
  <c r="T623" i="3"/>
  <c r="V623" i="3" s="1"/>
  <c r="P623" i="3"/>
  <c r="N623" i="3"/>
  <c r="M623" i="3"/>
  <c r="T622" i="3"/>
  <c r="V622" i="3" s="1"/>
  <c r="P622" i="3"/>
  <c r="N622" i="3"/>
  <c r="M622" i="3"/>
  <c r="T621" i="3"/>
  <c r="V621" i="3" s="1"/>
  <c r="P621" i="3"/>
  <c r="N621" i="3"/>
  <c r="M621" i="3"/>
  <c r="T620" i="3"/>
  <c r="V620" i="3" s="1"/>
  <c r="P620" i="3"/>
  <c r="N620" i="3"/>
  <c r="M620" i="3"/>
  <c r="T619" i="3"/>
  <c r="V619" i="3" s="1"/>
  <c r="P619" i="3"/>
  <c r="N619" i="3"/>
  <c r="M619" i="3"/>
  <c r="T618" i="3"/>
  <c r="V618" i="3" s="1"/>
  <c r="P618" i="3"/>
  <c r="N618" i="3"/>
  <c r="M618" i="3"/>
  <c r="T617" i="3"/>
  <c r="V617" i="3" s="1"/>
  <c r="P617" i="3"/>
  <c r="N617" i="3"/>
  <c r="M617" i="3"/>
  <c r="T616" i="3"/>
  <c r="V616" i="3" s="1"/>
  <c r="P616" i="3"/>
  <c r="N616" i="3"/>
  <c r="M616" i="3"/>
  <c r="T615" i="3"/>
  <c r="V615" i="3" s="1"/>
  <c r="P615" i="3"/>
  <c r="N615" i="3"/>
  <c r="M615" i="3"/>
  <c r="T614" i="3"/>
  <c r="V614" i="3" s="1"/>
  <c r="P614" i="3"/>
  <c r="N614" i="3"/>
  <c r="M614" i="3"/>
  <c r="T613" i="3"/>
  <c r="V613" i="3" s="1"/>
  <c r="P613" i="3"/>
  <c r="N613" i="3"/>
  <c r="M613" i="3"/>
  <c r="T612" i="3"/>
  <c r="V612" i="3" s="1"/>
  <c r="P612" i="3"/>
  <c r="N612" i="3"/>
  <c r="M612" i="3"/>
  <c r="T611" i="3"/>
  <c r="V611" i="3" s="1"/>
  <c r="P611" i="3"/>
  <c r="N611" i="3"/>
  <c r="M611" i="3"/>
  <c r="T610" i="3"/>
  <c r="V610" i="3" s="1"/>
  <c r="P610" i="3"/>
  <c r="N610" i="3"/>
  <c r="M610" i="3"/>
  <c r="T609" i="3"/>
  <c r="V609" i="3" s="1"/>
  <c r="P609" i="3"/>
  <c r="N609" i="3"/>
  <c r="M609" i="3"/>
  <c r="T608" i="3"/>
  <c r="V608" i="3" s="1"/>
  <c r="P608" i="3"/>
  <c r="N608" i="3"/>
  <c r="M608" i="3"/>
  <c r="T607" i="3"/>
  <c r="V607" i="3" s="1"/>
  <c r="P607" i="3"/>
  <c r="N607" i="3"/>
  <c r="M607" i="3"/>
  <c r="T606" i="3"/>
  <c r="V606" i="3" s="1"/>
  <c r="P606" i="3"/>
  <c r="N606" i="3"/>
  <c r="M606" i="3"/>
  <c r="T605" i="3"/>
  <c r="V605" i="3" s="1"/>
  <c r="P605" i="3"/>
  <c r="N605" i="3"/>
  <c r="M605" i="3"/>
  <c r="T604" i="3"/>
  <c r="V604" i="3" s="1"/>
  <c r="P604" i="3"/>
  <c r="N604" i="3"/>
  <c r="M604" i="3"/>
  <c r="T603" i="3"/>
  <c r="V603" i="3" s="1"/>
  <c r="P603" i="3"/>
  <c r="N603" i="3"/>
  <c r="M603" i="3"/>
  <c r="T602" i="3"/>
  <c r="V602" i="3" s="1"/>
  <c r="P602" i="3"/>
  <c r="N602" i="3"/>
  <c r="M602" i="3"/>
  <c r="T601" i="3"/>
  <c r="V601" i="3" s="1"/>
  <c r="P601" i="3"/>
  <c r="N601" i="3"/>
  <c r="M601" i="3"/>
  <c r="T600" i="3"/>
  <c r="V600" i="3" s="1"/>
  <c r="P600" i="3"/>
  <c r="N600" i="3"/>
  <c r="M600" i="3"/>
  <c r="T599" i="3"/>
  <c r="V599" i="3" s="1"/>
  <c r="P599" i="3"/>
  <c r="N599" i="3"/>
  <c r="M599" i="3"/>
  <c r="T598" i="3"/>
  <c r="V598" i="3" s="1"/>
  <c r="P598" i="3"/>
  <c r="N598" i="3"/>
  <c r="M598" i="3"/>
  <c r="T597" i="3"/>
  <c r="V597" i="3" s="1"/>
  <c r="P597" i="3"/>
  <c r="N597" i="3"/>
  <c r="M597" i="3"/>
  <c r="T596" i="3"/>
  <c r="V596" i="3" s="1"/>
  <c r="P596" i="3"/>
  <c r="N596" i="3"/>
  <c r="M596" i="3"/>
  <c r="T595" i="3"/>
  <c r="V595" i="3" s="1"/>
  <c r="P595" i="3"/>
  <c r="N595" i="3"/>
  <c r="M595" i="3"/>
  <c r="T594" i="3"/>
  <c r="V594" i="3" s="1"/>
  <c r="P594" i="3"/>
  <c r="N594" i="3"/>
  <c r="M594" i="3"/>
  <c r="T593" i="3"/>
  <c r="V593" i="3" s="1"/>
  <c r="P593" i="3"/>
  <c r="N593" i="3"/>
  <c r="M593" i="3"/>
  <c r="T592" i="3"/>
  <c r="V592" i="3" s="1"/>
  <c r="P592" i="3"/>
  <c r="N592" i="3"/>
  <c r="M592" i="3"/>
  <c r="T591" i="3"/>
  <c r="V591" i="3" s="1"/>
  <c r="P591" i="3"/>
  <c r="N591" i="3"/>
  <c r="M591" i="3"/>
  <c r="T590" i="3"/>
  <c r="V590" i="3" s="1"/>
  <c r="P590" i="3"/>
  <c r="N590" i="3"/>
  <c r="M590" i="3"/>
  <c r="T589" i="3"/>
  <c r="V589" i="3" s="1"/>
  <c r="P589" i="3"/>
  <c r="N589" i="3"/>
  <c r="M589" i="3"/>
  <c r="T588" i="3"/>
  <c r="V588" i="3" s="1"/>
  <c r="P588" i="3"/>
  <c r="N588" i="3"/>
  <c r="M588" i="3"/>
  <c r="T587" i="3"/>
  <c r="V587" i="3" s="1"/>
  <c r="P587" i="3"/>
  <c r="N587" i="3"/>
  <c r="M587" i="3"/>
  <c r="T586" i="3"/>
  <c r="V586" i="3" s="1"/>
  <c r="W586" i="3" s="1"/>
  <c r="P586" i="3"/>
  <c r="N586" i="3"/>
  <c r="M586" i="3"/>
  <c r="T585" i="3"/>
  <c r="V585" i="3" s="1"/>
  <c r="P585" i="3"/>
  <c r="N585" i="3"/>
  <c r="M585" i="3"/>
  <c r="T584" i="3"/>
  <c r="V584" i="3" s="1"/>
  <c r="P584" i="3"/>
  <c r="N584" i="3"/>
  <c r="M584" i="3"/>
  <c r="T583" i="3"/>
  <c r="V583" i="3" s="1"/>
  <c r="P583" i="3"/>
  <c r="N583" i="3"/>
  <c r="M583" i="3"/>
  <c r="T582" i="3"/>
  <c r="V582" i="3" s="1"/>
  <c r="P582" i="3"/>
  <c r="N582" i="3"/>
  <c r="M582" i="3"/>
  <c r="T581" i="3"/>
  <c r="V581" i="3" s="1"/>
  <c r="P581" i="3"/>
  <c r="N581" i="3"/>
  <c r="M581" i="3"/>
  <c r="T580" i="3"/>
  <c r="V580" i="3" s="1"/>
  <c r="P580" i="3"/>
  <c r="N580" i="3"/>
  <c r="M580" i="3"/>
  <c r="T579" i="3"/>
  <c r="V579" i="3" s="1"/>
  <c r="P579" i="3"/>
  <c r="N579" i="3"/>
  <c r="M579" i="3"/>
  <c r="T578" i="3"/>
  <c r="V578" i="3" s="1"/>
  <c r="P578" i="3"/>
  <c r="N578" i="3"/>
  <c r="M578" i="3"/>
  <c r="T577" i="3"/>
  <c r="V577" i="3" s="1"/>
  <c r="P577" i="3"/>
  <c r="N577" i="3"/>
  <c r="M577" i="3"/>
  <c r="T576" i="3"/>
  <c r="V576" i="3" s="1"/>
  <c r="P576" i="3"/>
  <c r="N576" i="3"/>
  <c r="M576" i="3"/>
  <c r="T575" i="3"/>
  <c r="V575" i="3" s="1"/>
  <c r="P575" i="3"/>
  <c r="N575" i="3"/>
  <c r="M575" i="3"/>
  <c r="T574" i="3"/>
  <c r="V574" i="3" s="1"/>
  <c r="P574" i="3"/>
  <c r="N574" i="3"/>
  <c r="M574" i="3"/>
  <c r="T573" i="3"/>
  <c r="V573" i="3" s="1"/>
  <c r="P573" i="3"/>
  <c r="N573" i="3"/>
  <c r="M573" i="3"/>
  <c r="T572" i="3"/>
  <c r="V572" i="3" s="1"/>
  <c r="P572" i="3"/>
  <c r="N572" i="3"/>
  <c r="M572" i="3"/>
  <c r="T571" i="3"/>
  <c r="V571" i="3" s="1"/>
  <c r="P571" i="3"/>
  <c r="N571" i="3"/>
  <c r="M571" i="3"/>
  <c r="T570" i="3"/>
  <c r="V570" i="3" s="1"/>
  <c r="P570" i="3"/>
  <c r="N570" i="3"/>
  <c r="M570" i="3"/>
  <c r="Q569" i="3"/>
  <c r="T569" i="3" s="1"/>
  <c r="V569" i="3" s="1"/>
  <c r="P569" i="3"/>
  <c r="N569" i="3"/>
  <c r="M569" i="3"/>
  <c r="T568" i="3"/>
  <c r="V568" i="3" s="1"/>
  <c r="P568" i="3"/>
  <c r="N568" i="3"/>
  <c r="M568" i="3"/>
  <c r="T567" i="3"/>
  <c r="V567" i="3" s="1"/>
  <c r="P567" i="3"/>
  <c r="N567" i="3"/>
  <c r="M567" i="3"/>
  <c r="T566" i="3"/>
  <c r="V566" i="3" s="1"/>
  <c r="P566" i="3"/>
  <c r="N566" i="3"/>
  <c r="M566" i="3"/>
  <c r="T565" i="3"/>
  <c r="V565" i="3" s="1"/>
  <c r="W564" i="3" s="1"/>
  <c r="P565" i="3"/>
  <c r="N565" i="3"/>
  <c r="M565" i="3"/>
  <c r="T564" i="3"/>
  <c r="V564" i="3" s="1"/>
  <c r="P564" i="3"/>
  <c r="N564" i="3"/>
  <c r="M564" i="3"/>
  <c r="T563" i="3"/>
  <c r="V563" i="3" s="1"/>
  <c r="P563" i="3"/>
  <c r="N563" i="3"/>
  <c r="M563" i="3"/>
  <c r="T562" i="3"/>
  <c r="V562" i="3" s="1"/>
  <c r="P562" i="3"/>
  <c r="N562" i="3"/>
  <c r="M562" i="3"/>
  <c r="Q561" i="3"/>
  <c r="T561" i="3" s="1"/>
  <c r="V561" i="3" s="1"/>
  <c r="P561" i="3"/>
  <c r="N561" i="3"/>
  <c r="M561" i="3"/>
  <c r="T560" i="3"/>
  <c r="V560" i="3" s="1"/>
  <c r="P560" i="3"/>
  <c r="N560" i="3"/>
  <c r="M560" i="3"/>
  <c r="T559" i="3"/>
  <c r="V559" i="3" s="1"/>
  <c r="P559" i="3"/>
  <c r="N559" i="3"/>
  <c r="M559" i="3"/>
  <c r="T558" i="3"/>
  <c r="V558" i="3" s="1"/>
  <c r="P558" i="3"/>
  <c r="N558" i="3"/>
  <c r="M558" i="3"/>
  <c r="T557" i="3"/>
  <c r="V557" i="3" s="1"/>
  <c r="P557" i="3"/>
  <c r="N557" i="3"/>
  <c r="M557" i="3"/>
  <c r="T556" i="3"/>
  <c r="V556" i="3" s="1"/>
  <c r="P556" i="3"/>
  <c r="N556" i="3"/>
  <c r="M556" i="3"/>
  <c r="T555" i="3"/>
  <c r="V555" i="3" s="1"/>
  <c r="P555" i="3"/>
  <c r="N555" i="3"/>
  <c r="M555" i="3"/>
  <c r="T554" i="3"/>
  <c r="V554" i="3" s="1"/>
  <c r="P554" i="3"/>
  <c r="N554" i="3"/>
  <c r="M554" i="3"/>
  <c r="T553" i="3"/>
  <c r="V553" i="3" s="1"/>
  <c r="P553" i="3"/>
  <c r="N553" i="3"/>
  <c r="M553" i="3"/>
  <c r="T552" i="3"/>
  <c r="V552" i="3" s="1"/>
  <c r="P552" i="3"/>
  <c r="N552" i="3"/>
  <c r="M552" i="3"/>
  <c r="T551" i="3"/>
  <c r="V551" i="3" s="1"/>
  <c r="P551" i="3"/>
  <c r="N551" i="3"/>
  <c r="M551" i="3"/>
  <c r="T550" i="3"/>
  <c r="V550" i="3" s="1"/>
  <c r="P550" i="3"/>
  <c r="N550" i="3"/>
  <c r="M550" i="3"/>
  <c r="T549" i="3"/>
  <c r="V549" i="3" s="1"/>
  <c r="P549" i="3"/>
  <c r="N549" i="3"/>
  <c r="M549" i="3"/>
  <c r="T548" i="3"/>
  <c r="V548" i="3" s="1"/>
  <c r="P548" i="3"/>
  <c r="N548" i="3"/>
  <c r="M548" i="3"/>
  <c r="T547" i="3"/>
  <c r="V547" i="3" s="1"/>
  <c r="P547" i="3"/>
  <c r="N547" i="3"/>
  <c r="M547" i="3"/>
  <c r="T546" i="3"/>
  <c r="V546" i="3" s="1"/>
  <c r="W546" i="3" s="1"/>
  <c r="P546" i="3"/>
  <c r="N546" i="3"/>
  <c r="M546" i="3"/>
  <c r="T545" i="3"/>
  <c r="V545" i="3" s="1"/>
  <c r="P545" i="3"/>
  <c r="N545" i="3"/>
  <c r="M545" i="3"/>
  <c r="T544" i="3"/>
  <c r="V544" i="3" s="1"/>
  <c r="P544" i="3"/>
  <c r="N544" i="3"/>
  <c r="M544" i="3"/>
  <c r="T543" i="3"/>
  <c r="V543" i="3" s="1"/>
  <c r="P543" i="3"/>
  <c r="N543" i="3"/>
  <c r="M543" i="3"/>
  <c r="T542" i="3"/>
  <c r="V542" i="3" s="1"/>
  <c r="P542" i="3"/>
  <c r="N542" i="3"/>
  <c r="M542" i="3"/>
  <c r="T541" i="3"/>
  <c r="V541" i="3" s="1"/>
  <c r="W541" i="3" s="1"/>
  <c r="P541" i="3"/>
  <c r="N541" i="3"/>
  <c r="M541" i="3"/>
  <c r="T540" i="3"/>
  <c r="V540" i="3" s="1"/>
  <c r="P540" i="3"/>
  <c r="N540" i="3"/>
  <c r="M540" i="3"/>
  <c r="T539" i="3"/>
  <c r="V539" i="3" s="1"/>
  <c r="P539" i="3"/>
  <c r="N539" i="3"/>
  <c r="M539" i="3"/>
  <c r="T538" i="3"/>
  <c r="V538" i="3" s="1"/>
  <c r="P538" i="3"/>
  <c r="N538" i="3"/>
  <c r="M538" i="3"/>
  <c r="T537" i="3"/>
  <c r="V537" i="3" s="1"/>
  <c r="P537" i="3"/>
  <c r="N537" i="3"/>
  <c r="M537" i="3"/>
  <c r="Q536" i="3"/>
  <c r="T536" i="3" s="1"/>
  <c r="V536" i="3" s="1"/>
  <c r="P536" i="3"/>
  <c r="N536" i="3"/>
  <c r="M536" i="3"/>
  <c r="T535" i="3"/>
  <c r="V535" i="3" s="1"/>
  <c r="P535" i="3"/>
  <c r="N535" i="3"/>
  <c r="M535" i="3"/>
  <c r="T534" i="3"/>
  <c r="V534" i="3" s="1"/>
  <c r="P534" i="3"/>
  <c r="N534" i="3"/>
  <c r="M534" i="3"/>
  <c r="T532" i="3"/>
  <c r="V532" i="3" s="1"/>
  <c r="P532" i="3"/>
  <c r="N532" i="3"/>
  <c r="M532" i="3"/>
  <c r="T531" i="3"/>
  <c r="V531" i="3" s="1"/>
  <c r="P531" i="3"/>
  <c r="N531" i="3"/>
  <c r="M531" i="3"/>
  <c r="T530" i="3"/>
  <c r="V530" i="3" s="1"/>
  <c r="W530" i="3" s="1"/>
  <c r="P530" i="3"/>
  <c r="N530" i="3"/>
  <c r="M530" i="3"/>
  <c r="T529" i="3"/>
  <c r="V529" i="3" s="1"/>
  <c r="P529" i="3"/>
  <c r="N529" i="3"/>
  <c r="M529" i="3"/>
  <c r="T528" i="3"/>
  <c r="V528" i="3" s="1"/>
  <c r="P528" i="3"/>
  <c r="N528" i="3"/>
  <c r="M528" i="3"/>
  <c r="T527" i="3"/>
  <c r="V527" i="3" s="1"/>
  <c r="P527" i="3"/>
  <c r="N527" i="3"/>
  <c r="M527" i="3"/>
  <c r="T526" i="3"/>
  <c r="V526" i="3" s="1"/>
  <c r="P526" i="3"/>
  <c r="N526" i="3"/>
  <c r="M526" i="3"/>
  <c r="T525" i="3"/>
  <c r="V525" i="3" s="1"/>
  <c r="P525" i="3"/>
  <c r="N525" i="3"/>
  <c r="M525" i="3"/>
  <c r="T524" i="3"/>
  <c r="V524" i="3" s="1"/>
  <c r="P524" i="3"/>
  <c r="N524" i="3"/>
  <c r="M524" i="3"/>
  <c r="T523" i="3"/>
  <c r="V523" i="3" s="1"/>
  <c r="P523" i="3"/>
  <c r="N523" i="3"/>
  <c r="M523" i="3"/>
  <c r="T522" i="3"/>
  <c r="V522" i="3" s="1"/>
  <c r="P522" i="3"/>
  <c r="N522" i="3"/>
  <c r="M522" i="3"/>
  <c r="T521" i="3"/>
  <c r="V521" i="3" s="1"/>
  <c r="P521" i="3"/>
  <c r="N521" i="3"/>
  <c r="M521" i="3"/>
  <c r="T520" i="3"/>
  <c r="V520" i="3" s="1"/>
  <c r="P520" i="3"/>
  <c r="N520" i="3"/>
  <c r="M520" i="3"/>
  <c r="T519" i="3"/>
  <c r="V519" i="3" s="1"/>
  <c r="P519" i="3"/>
  <c r="N519" i="3"/>
  <c r="M519" i="3"/>
  <c r="T518" i="3"/>
  <c r="V518" i="3" s="1"/>
  <c r="P518" i="3"/>
  <c r="N518" i="3"/>
  <c r="M518" i="3"/>
  <c r="T517" i="3"/>
  <c r="V517" i="3" s="1"/>
  <c r="P517" i="3"/>
  <c r="N517" i="3"/>
  <c r="M517" i="3"/>
  <c r="Q516" i="3"/>
  <c r="T516" i="3" s="1"/>
  <c r="V516" i="3" s="1"/>
  <c r="P516" i="3"/>
  <c r="N516" i="3"/>
  <c r="M516" i="3"/>
  <c r="Q515" i="3"/>
  <c r="T515" i="3" s="1"/>
  <c r="V515" i="3" s="1"/>
  <c r="P515" i="3"/>
  <c r="N515" i="3"/>
  <c r="M515" i="3"/>
  <c r="T514" i="3"/>
  <c r="V514" i="3" s="1"/>
  <c r="P514" i="3"/>
  <c r="N514" i="3"/>
  <c r="M514" i="3"/>
  <c r="T513" i="3"/>
  <c r="V513" i="3" s="1"/>
  <c r="P513" i="3"/>
  <c r="N513" i="3"/>
  <c r="M513" i="3"/>
  <c r="T512" i="3"/>
  <c r="V512" i="3" s="1"/>
  <c r="P512" i="3"/>
  <c r="N512" i="3"/>
  <c r="M512" i="3"/>
  <c r="T511" i="3"/>
  <c r="V511" i="3" s="1"/>
  <c r="P511" i="3"/>
  <c r="N511" i="3"/>
  <c r="M511" i="3"/>
  <c r="T510" i="3"/>
  <c r="V510" i="3" s="1"/>
  <c r="P510" i="3"/>
  <c r="N510" i="3"/>
  <c r="M510" i="3"/>
  <c r="T509" i="3"/>
  <c r="V509" i="3" s="1"/>
  <c r="P509" i="3"/>
  <c r="N509" i="3"/>
  <c r="M509" i="3"/>
  <c r="T508" i="3"/>
  <c r="V508" i="3" s="1"/>
  <c r="P508" i="3"/>
  <c r="N508" i="3"/>
  <c r="M508" i="3"/>
  <c r="T507" i="3"/>
  <c r="V507" i="3" s="1"/>
  <c r="P507" i="3"/>
  <c r="N507" i="3"/>
  <c r="M507" i="3"/>
  <c r="T506" i="3"/>
  <c r="V506" i="3" s="1"/>
  <c r="P506" i="3"/>
  <c r="N506" i="3"/>
  <c r="M506" i="3"/>
  <c r="Q505" i="3"/>
  <c r="T505" i="3" s="1"/>
  <c r="V505" i="3" s="1"/>
  <c r="P505" i="3"/>
  <c r="N505" i="3"/>
  <c r="M505" i="3"/>
  <c r="T504" i="3"/>
  <c r="V504" i="3" s="1"/>
  <c r="P504" i="3"/>
  <c r="N504" i="3"/>
  <c r="M504" i="3"/>
  <c r="T503" i="3"/>
  <c r="V503" i="3" s="1"/>
  <c r="P503" i="3"/>
  <c r="N503" i="3"/>
  <c r="M503" i="3"/>
  <c r="T502" i="3"/>
  <c r="V502" i="3" s="1"/>
  <c r="P502" i="3"/>
  <c r="N502" i="3"/>
  <c r="M502" i="3"/>
  <c r="T501" i="3"/>
  <c r="V501" i="3" s="1"/>
  <c r="P501" i="3"/>
  <c r="N501" i="3"/>
  <c r="M501" i="3"/>
  <c r="T500" i="3"/>
  <c r="V500" i="3" s="1"/>
  <c r="P500" i="3"/>
  <c r="N500" i="3"/>
  <c r="M500" i="3"/>
  <c r="T499" i="3"/>
  <c r="V499" i="3" s="1"/>
  <c r="P499" i="3"/>
  <c r="N499" i="3"/>
  <c r="M499" i="3"/>
  <c r="T498" i="3"/>
  <c r="V498" i="3" s="1"/>
  <c r="P498" i="3"/>
  <c r="N498" i="3"/>
  <c r="M498" i="3"/>
  <c r="T497" i="3"/>
  <c r="V497" i="3" s="1"/>
  <c r="P497" i="3"/>
  <c r="N497" i="3"/>
  <c r="M497" i="3"/>
  <c r="T496" i="3"/>
  <c r="V496" i="3" s="1"/>
  <c r="P496" i="3"/>
  <c r="N496" i="3"/>
  <c r="M496" i="3"/>
  <c r="T495" i="3"/>
  <c r="V495" i="3" s="1"/>
  <c r="P495" i="3"/>
  <c r="N495" i="3"/>
  <c r="M495" i="3"/>
  <c r="T494" i="3"/>
  <c r="V494" i="3" s="1"/>
  <c r="P494" i="3"/>
  <c r="N494" i="3"/>
  <c r="M494" i="3"/>
  <c r="T493" i="3"/>
  <c r="V493" i="3" s="1"/>
  <c r="P493" i="3"/>
  <c r="N493" i="3"/>
  <c r="M493" i="3"/>
  <c r="T492" i="3"/>
  <c r="V492" i="3" s="1"/>
  <c r="P492" i="3"/>
  <c r="N492" i="3"/>
  <c r="M492" i="3"/>
  <c r="W499" i="3"/>
  <c r="T491" i="3"/>
  <c r="V491" i="3" s="1"/>
  <c r="P491" i="3"/>
  <c r="N491" i="3"/>
  <c r="M491" i="3"/>
  <c r="T490" i="3"/>
  <c r="V490" i="3" s="1"/>
  <c r="P490" i="3"/>
  <c r="N490" i="3"/>
  <c r="M490" i="3"/>
  <c r="Q489" i="3"/>
  <c r="T489" i="3" s="1"/>
  <c r="V489" i="3" s="1"/>
  <c r="P489" i="3"/>
  <c r="N489" i="3"/>
  <c r="M489" i="3"/>
  <c r="T488" i="3"/>
  <c r="V488" i="3" s="1"/>
  <c r="P488" i="3"/>
  <c r="N488" i="3"/>
  <c r="M488" i="3"/>
  <c r="T487" i="3"/>
  <c r="V487" i="3" s="1"/>
  <c r="P487" i="3"/>
  <c r="N487" i="3"/>
  <c r="M487" i="3"/>
  <c r="T486" i="3"/>
  <c r="V486" i="3" s="1"/>
  <c r="P486" i="3"/>
  <c r="N486" i="3"/>
  <c r="M486" i="3"/>
  <c r="T485" i="3"/>
  <c r="V485" i="3" s="1"/>
  <c r="P485" i="3"/>
  <c r="N485" i="3"/>
  <c r="M485" i="3"/>
  <c r="T484" i="3"/>
  <c r="V484" i="3" s="1"/>
  <c r="P484" i="3"/>
  <c r="N484" i="3"/>
  <c r="M484" i="3"/>
  <c r="T483" i="3"/>
  <c r="V483" i="3" s="1"/>
  <c r="P483" i="3"/>
  <c r="N483" i="3"/>
  <c r="M483" i="3"/>
  <c r="T482" i="3"/>
  <c r="V482" i="3" s="1"/>
  <c r="P482" i="3"/>
  <c r="N482" i="3"/>
  <c r="M482" i="3"/>
  <c r="T481" i="3"/>
  <c r="V481" i="3" s="1"/>
  <c r="P481" i="3"/>
  <c r="N481" i="3"/>
  <c r="M481" i="3"/>
  <c r="T480" i="3"/>
  <c r="V480" i="3" s="1"/>
  <c r="P480" i="3"/>
  <c r="N480" i="3"/>
  <c r="M480" i="3"/>
  <c r="T479" i="3"/>
  <c r="V479" i="3" s="1"/>
  <c r="P479" i="3"/>
  <c r="N479" i="3"/>
  <c r="M479" i="3"/>
  <c r="T478" i="3"/>
  <c r="V478" i="3" s="1"/>
  <c r="P478" i="3"/>
  <c r="N478" i="3"/>
  <c r="M478" i="3"/>
  <c r="T477" i="3"/>
  <c r="V477" i="3" s="1"/>
  <c r="P477" i="3"/>
  <c r="N477" i="3"/>
  <c r="M477" i="3"/>
  <c r="T476" i="3"/>
  <c r="V476" i="3" s="1"/>
  <c r="P476" i="3"/>
  <c r="N476" i="3"/>
  <c r="M476" i="3"/>
  <c r="T475" i="3"/>
  <c r="V475" i="3" s="1"/>
  <c r="P475" i="3"/>
  <c r="N475" i="3"/>
  <c r="M475" i="3"/>
  <c r="T474" i="3"/>
  <c r="V474" i="3" s="1"/>
  <c r="P474" i="3"/>
  <c r="N474" i="3"/>
  <c r="M474" i="3"/>
  <c r="T473" i="3"/>
  <c r="V473" i="3" s="1"/>
  <c r="P473" i="3"/>
  <c r="N473" i="3"/>
  <c r="M473" i="3"/>
  <c r="T472" i="3"/>
  <c r="V472" i="3" s="1"/>
  <c r="P472" i="3"/>
  <c r="N472" i="3"/>
  <c r="M472" i="3"/>
  <c r="Q471" i="3"/>
  <c r="T471" i="3" s="1"/>
  <c r="V471" i="3" s="1"/>
  <c r="P471" i="3"/>
  <c r="N471" i="3"/>
  <c r="M471" i="3"/>
  <c r="T470" i="3"/>
  <c r="V470" i="3" s="1"/>
  <c r="P470" i="3"/>
  <c r="N470" i="3"/>
  <c r="M470" i="3"/>
  <c r="T469" i="3"/>
  <c r="V469" i="3" s="1"/>
  <c r="P469" i="3"/>
  <c r="N469" i="3"/>
  <c r="M469" i="3"/>
  <c r="T468" i="3"/>
  <c r="V468" i="3" s="1"/>
  <c r="P468" i="3"/>
  <c r="N468" i="3"/>
  <c r="M468" i="3"/>
  <c r="T467" i="3"/>
  <c r="V467" i="3" s="1"/>
  <c r="P467" i="3"/>
  <c r="N467" i="3"/>
  <c r="M467" i="3"/>
  <c r="T466" i="3"/>
  <c r="V466" i="3" s="1"/>
  <c r="P466" i="3"/>
  <c r="N466" i="3"/>
  <c r="M466" i="3"/>
  <c r="T465" i="3"/>
  <c r="V465" i="3" s="1"/>
  <c r="P465" i="3"/>
  <c r="N465" i="3"/>
  <c r="M465" i="3"/>
  <c r="T464" i="3"/>
  <c r="V464" i="3" s="1"/>
  <c r="P464" i="3"/>
  <c r="N464" i="3"/>
  <c r="M464" i="3"/>
  <c r="T463" i="3"/>
  <c r="V463" i="3" s="1"/>
  <c r="P463" i="3"/>
  <c r="N463" i="3"/>
  <c r="M463" i="3"/>
  <c r="T462" i="3"/>
  <c r="V462" i="3" s="1"/>
  <c r="P462" i="3"/>
  <c r="N462" i="3"/>
  <c r="M462" i="3"/>
  <c r="T461" i="3"/>
  <c r="V461" i="3" s="1"/>
  <c r="P461" i="3"/>
  <c r="N461" i="3"/>
  <c r="M461" i="3"/>
  <c r="T460" i="3"/>
  <c r="V460" i="3" s="1"/>
  <c r="P460" i="3"/>
  <c r="N460" i="3"/>
  <c r="M460" i="3"/>
  <c r="T459" i="3"/>
  <c r="V459" i="3" s="1"/>
  <c r="P459" i="3"/>
  <c r="N459" i="3"/>
  <c r="M459" i="3"/>
  <c r="T458" i="3"/>
  <c r="V458" i="3" s="1"/>
  <c r="P458" i="3"/>
  <c r="N458" i="3"/>
  <c r="M458" i="3"/>
  <c r="T457" i="3"/>
  <c r="P457" i="3"/>
  <c r="N457" i="3"/>
  <c r="M457" i="3"/>
  <c r="T456" i="3"/>
  <c r="V456" i="3" s="1"/>
  <c r="P456" i="3"/>
  <c r="N456" i="3"/>
  <c r="M456" i="3"/>
  <c r="T455" i="3"/>
  <c r="V455" i="3" s="1"/>
  <c r="P455" i="3"/>
  <c r="N455" i="3"/>
  <c r="M455" i="3"/>
  <c r="T454" i="3"/>
  <c r="V454" i="3" s="1"/>
  <c r="P454" i="3"/>
  <c r="N454" i="3"/>
  <c r="M454" i="3"/>
  <c r="T453" i="3"/>
  <c r="P453" i="3"/>
  <c r="N453" i="3"/>
  <c r="M453" i="3"/>
  <c r="T452" i="3"/>
  <c r="P452" i="3"/>
  <c r="N452" i="3"/>
  <c r="M452" i="3"/>
  <c r="T451" i="3"/>
  <c r="V451" i="3" s="1"/>
  <c r="P451" i="3"/>
  <c r="N451" i="3"/>
  <c r="M451" i="3"/>
  <c r="T450" i="3"/>
  <c r="V450" i="3" s="1"/>
  <c r="P450" i="3"/>
  <c r="N450" i="3"/>
  <c r="M450" i="3"/>
  <c r="T449" i="3"/>
  <c r="P449" i="3"/>
  <c r="N449" i="3"/>
  <c r="M449" i="3"/>
  <c r="Q448" i="3"/>
  <c r="T448" i="3" s="1"/>
  <c r="P448" i="3"/>
  <c r="N448" i="3"/>
  <c r="M448" i="3"/>
  <c r="T446" i="3"/>
  <c r="V446" i="3" s="1"/>
  <c r="P446" i="3"/>
  <c r="N446" i="3"/>
  <c r="M446" i="3"/>
  <c r="T445" i="3"/>
  <c r="P445" i="3"/>
  <c r="N445" i="3"/>
  <c r="M445" i="3"/>
  <c r="T444" i="3"/>
  <c r="P444" i="3"/>
  <c r="N444" i="3"/>
  <c r="M444" i="3"/>
  <c r="T443" i="3"/>
  <c r="P443" i="3"/>
  <c r="N443" i="3"/>
  <c r="M443" i="3"/>
  <c r="T442" i="3"/>
  <c r="V442" i="3" s="1"/>
  <c r="P442" i="3"/>
  <c r="N442" i="3"/>
  <c r="M442" i="3"/>
  <c r="T441" i="3"/>
  <c r="P441" i="3"/>
  <c r="N441" i="3"/>
  <c r="M441" i="3"/>
  <c r="T440" i="3"/>
  <c r="P440" i="3"/>
  <c r="N440" i="3"/>
  <c r="M440" i="3"/>
  <c r="T439" i="3"/>
  <c r="P439" i="3"/>
  <c r="N439" i="3"/>
  <c r="M439" i="3"/>
  <c r="T438" i="3"/>
  <c r="V438" i="3" s="1"/>
  <c r="P438" i="3"/>
  <c r="N438" i="3"/>
  <c r="M438" i="3"/>
  <c r="T437" i="3"/>
  <c r="P437" i="3"/>
  <c r="N437" i="3"/>
  <c r="M437" i="3"/>
  <c r="T436" i="3"/>
  <c r="P436" i="3"/>
  <c r="N436" i="3"/>
  <c r="M436" i="3"/>
  <c r="T435" i="3"/>
  <c r="P435" i="3"/>
  <c r="N435" i="3"/>
  <c r="M435" i="3"/>
  <c r="T434" i="3"/>
  <c r="V434" i="3" s="1"/>
  <c r="P434" i="3"/>
  <c r="N434" i="3"/>
  <c r="M434" i="3"/>
  <c r="T433" i="3"/>
  <c r="P433" i="3"/>
  <c r="N433" i="3"/>
  <c r="M433" i="3"/>
  <c r="T432" i="3"/>
  <c r="P432" i="3"/>
  <c r="N432" i="3"/>
  <c r="M432" i="3"/>
  <c r="T431" i="3"/>
  <c r="P431" i="3"/>
  <c r="N431" i="3"/>
  <c r="M431" i="3"/>
  <c r="T430" i="3"/>
  <c r="V430" i="3" s="1"/>
  <c r="W462" i="3" s="1"/>
  <c r="P430" i="3"/>
  <c r="N430" i="3"/>
  <c r="M430" i="3"/>
  <c r="T429" i="3"/>
  <c r="P429" i="3"/>
  <c r="N429" i="3"/>
  <c r="M429" i="3"/>
  <c r="T428" i="3"/>
  <c r="P428" i="3"/>
  <c r="N428" i="3"/>
  <c r="M428" i="3"/>
  <c r="T427" i="3"/>
  <c r="P427" i="3"/>
  <c r="N427" i="3"/>
  <c r="M427" i="3"/>
  <c r="T426" i="3"/>
  <c r="V426" i="3" s="1"/>
  <c r="P426" i="3"/>
  <c r="N426" i="3"/>
  <c r="M426" i="3"/>
  <c r="T425" i="3"/>
  <c r="P425" i="3"/>
  <c r="N425" i="3"/>
  <c r="M425" i="3"/>
  <c r="T424" i="3"/>
  <c r="P424" i="3"/>
  <c r="N424" i="3"/>
  <c r="M424" i="3"/>
  <c r="T423" i="3"/>
  <c r="P423" i="3"/>
  <c r="N423" i="3"/>
  <c r="M423" i="3"/>
  <c r="T422" i="3"/>
  <c r="V422" i="3" s="1"/>
  <c r="P422" i="3"/>
  <c r="N422" i="3"/>
  <c r="M422" i="3"/>
  <c r="T421" i="3"/>
  <c r="P421" i="3"/>
  <c r="N421" i="3"/>
  <c r="M421" i="3"/>
  <c r="T420" i="3"/>
  <c r="P420" i="3"/>
  <c r="N420" i="3"/>
  <c r="M420" i="3"/>
  <c r="T419" i="3"/>
  <c r="P419" i="3"/>
  <c r="N419" i="3"/>
  <c r="M419" i="3"/>
  <c r="T418" i="3"/>
  <c r="V418" i="3" s="1"/>
  <c r="P418" i="3"/>
  <c r="N418" i="3"/>
  <c r="M418" i="3"/>
  <c r="T417" i="3"/>
  <c r="P417" i="3"/>
  <c r="N417" i="3"/>
  <c r="M417" i="3"/>
  <c r="T416" i="3"/>
  <c r="P416" i="3"/>
  <c r="N416" i="3"/>
  <c r="M416" i="3"/>
  <c r="T415" i="3"/>
  <c r="P415" i="3"/>
  <c r="N415" i="3"/>
  <c r="M415" i="3"/>
  <c r="T414" i="3"/>
  <c r="V414" i="3" s="1"/>
  <c r="P414" i="3"/>
  <c r="N414" i="3"/>
  <c r="M414" i="3"/>
  <c r="T413" i="3"/>
  <c r="P413" i="3"/>
  <c r="N413" i="3"/>
  <c r="M413" i="3"/>
  <c r="T412" i="3"/>
  <c r="P412" i="3"/>
  <c r="N412" i="3"/>
  <c r="M412" i="3"/>
  <c r="T411" i="3"/>
  <c r="P411" i="3"/>
  <c r="N411" i="3"/>
  <c r="M411" i="3"/>
  <c r="T410" i="3"/>
  <c r="V410" i="3" s="1"/>
  <c r="P410" i="3"/>
  <c r="N410" i="3"/>
  <c r="M410" i="3"/>
  <c r="T409" i="3"/>
  <c r="P409" i="3"/>
  <c r="N409" i="3"/>
  <c r="M409" i="3"/>
  <c r="T408" i="3"/>
  <c r="P408" i="3"/>
  <c r="N408" i="3"/>
  <c r="M408" i="3"/>
  <c r="T407" i="3"/>
  <c r="P407" i="3"/>
  <c r="N407" i="3"/>
  <c r="M407" i="3"/>
  <c r="T406" i="3"/>
  <c r="V406" i="3" s="1"/>
  <c r="P406" i="3"/>
  <c r="N406" i="3"/>
  <c r="M406" i="3"/>
  <c r="T405" i="3"/>
  <c r="P405" i="3"/>
  <c r="N405" i="3"/>
  <c r="M405" i="3"/>
  <c r="T404" i="3"/>
  <c r="P404" i="3"/>
  <c r="N404" i="3"/>
  <c r="M404" i="3"/>
  <c r="T403" i="3"/>
  <c r="P403" i="3"/>
  <c r="N403" i="3"/>
  <c r="M403" i="3"/>
  <c r="T402" i="3"/>
  <c r="V402" i="3" s="1"/>
  <c r="P402" i="3"/>
  <c r="N402" i="3"/>
  <c r="M402" i="3"/>
  <c r="T401" i="3"/>
  <c r="P401" i="3"/>
  <c r="N401" i="3"/>
  <c r="M401" i="3"/>
  <c r="T400" i="3"/>
  <c r="P400" i="3"/>
  <c r="N400" i="3"/>
  <c r="M400" i="3"/>
  <c r="T399" i="3"/>
  <c r="P399" i="3"/>
  <c r="N399" i="3"/>
  <c r="M399" i="3"/>
  <c r="T398" i="3"/>
  <c r="V398" i="3" s="1"/>
  <c r="P398" i="3"/>
  <c r="N398" i="3"/>
  <c r="M398" i="3"/>
  <c r="Q397" i="3"/>
  <c r="T397" i="3" s="1"/>
  <c r="P397" i="3"/>
  <c r="N397" i="3"/>
  <c r="M397" i="3"/>
  <c r="T396" i="3"/>
  <c r="P396" i="3"/>
  <c r="N396" i="3"/>
  <c r="M396" i="3"/>
  <c r="T395" i="3"/>
  <c r="P395" i="3"/>
  <c r="N395" i="3"/>
  <c r="M395" i="3"/>
  <c r="T394" i="3"/>
  <c r="V394" i="3" s="1"/>
  <c r="P394" i="3"/>
  <c r="N394" i="3"/>
  <c r="M394" i="3"/>
  <c r="T393" i="3"/>
  <c r="P393" i="3"/>
  <c r="N393" i="3"/>
  <c r="M393" i="3"/>
  <c r="T392" i="3"/>
  <c r="P392" i="3"/>
  <c r="N392" i="3"/>
  <c r="M392" i="3"/>
  <c r="T391" i="3"/>
  <c r="P391" i="3"/>
  <c r="N391" i="3"/>
  <c r="M391" i="3"/>
  <c r="T390" i="3"/>
  <c r="V390" i="3" s="1"/>
  <c r="P390" i="3"/>
  <c r="N390" i="3"/>
  <c r="M390" i="3"/>
  <c r="T389" i="3"/>
  <c r="P389" i="3"/>
  <c r="N389" i="3"/>
  <c r="M389" i="3"/>
  <c r="T387" i="3"/>
  <c r="P387" i="3"/>
  <c r="N387" i="3"/>
  <c r="M387" i="3"/>
  <c r="T386" i="3"/>
  <c r="V386" i="3" s="1"/>
  <c r="P386" i="3"/>
  <c r="N386" i="3"/>
  <c r="M386" i="3"/>
  <c r="T385" i="3"/>
  <c r="P385" i="3"/>
  <c r="N385" i="3"/>
  <c r="M385" i="3"/>
  <c r="T384" i="3"/>
  <c r="P384" i="3"/>
  <c r="N384" i="3"/>
  <c r="M384" i="3"/>
  <c r="T383" i="3"/>
  <c r="P383" i="3"/>
  <c r="N383" i="3"/>
  <c r="M383" i="3"/>
  <c r="T382" i="3"/>
  <c r="V382" i="3" s="1"/>
  <c r="P382" i="3"/>
  <c r="N382" i="3"/>
  <c r="M382" i="3"/>
  <c r="T381" i="3"/>
  <c r="P381" i="3"/>
  <c r="N381" i="3"/>
  <c r="M381" i="3"/>
  <c r="T380" i="3"/>
  <c r="P380" i="3"/>
  <c r="N380" i="3"/>
  <c r="M380" i="3"/>
  <c r="T379" i="3"/>
  <c r="P379" i="3"/>
  <c r="N379" i="3"/>
  <c r="M379" i="3"/>
  <c r="T378" i="3"/>
  <c r="V378" i="3" s="1"/>
  <c r="P378" i="3"/>
  <c r="N378" i="3"/>
  <c r="M378" i="3"/>
  <c r="T377" i="3"/>
  <c r="P377" i="3"/>
  <c r="N377" i="3"/>
  <c r="M377" i="3"/>
  <c r="T376" i="3"/>
  <c r="P376" i="3"/>
  <c r="N376" i="3"/>
  <c r="M376" i="3"/>
  <c r="T375" i="3"/>
  <c r="P375" i="3"/>
  <c r="N375" i="3"/>
  <c r="M375" i="3"/>
  <c r="T374" i="3"/>
  <c r="V374" i="3" s="1"/>
  <c r="P374" i="3"/>
  <c r="N374" i="3"/>
  <c r="M374" i="3"/>
  <c r="T373" i="3"/>
  <c r="P373" i="3"/>
  <c r="N373" i="3"/>
  <c r="M373" i="3"/>
  <c r="T372" i="3"/>
  <c r="P372" i="3"/>
  <c r="N372" i="3"/>
  <c r="M372" i="3"/>
  <c r="T371" i="3"/>
  <c r="P371" i="3"/>
  <c r="N371" i="3"/>
  <c r="M371" i="3"/>
  <c r="T370" i="3"/>
  <c r="V370" i="3" s="1"/>
  <c r="P370" i="3"/>
  <c r="N370" i="3"/>
  <c r="M370" i="3"/>
  <c r="T369" i="3"/>
  <c r="P369" i="3"/>
  <c r="N369" i="3"/>
  <c r="M369" i="3"/>
  <c r="T368" i="3"/>
  <c r="P368" i="3"/>
  <c r="N368" i="3"/>
  <c r="M368" i="3"/>
  <c r="T367" i="3"/>
  <c r="P367" i="3"/>
  <c r="N367" i="3"/>
  <c r="M367" i="3"/>
  <c r="T366" i="3"/>
  <c r="V366" i="3" s="1"/>
  <c r="P366" i="3"/>
  <c r="N366" i="3"/>
  <c r="M366" i="3"/>
  <c r="T365" i="3"/>
  <c r="P365" i="3"/>
  <c r="N365" i="3"/>
  <c r="M365" i="3"/>
  <c r="T364" i="3"/>
  <c r="P364" i="3"/>
  <c r="N364" i="3"/>
  <c r="M364" i="3"/>
  <c r="T363" i="3"/>
  <c r="P363" i="3"/>
  <c r="N363" i="3"/>
  <c r="M363" i="3"/>
  <c r="T362" i="3"/>
  <c r="P362" i="3"/>
  <c r="N362" i="3"/>
  <c r="M362" i="3"/>
  <c r="T361" i="3"/>
  <c r="V361" i="3" s="1"/>
  <c r="P361" i="3"/>
  <c r="N361" i="3"/>
  <c r="M361" i="3"/>
  <c r="T360" i="3"/>
  <c r="P360" i="3"/>
  <c r="N360" i="3"/>
  <c r="M360" i="3"/>
  <c r="T359" i="3"/>
  <c r="P359" i="3"/>
  <c r="N359" i="3"/>
  <c r="M359" i="3"/>
  <c r="T358" i="3"/>
  <c r="P358" i="3"/>
  <c r="N358" i="3"/>
  <c r="M358" i="3"/>
  <c r="T357" i="3"/>
  <c r="P357" i="3"/>
  <c r="N357" i="3"/>
  <c r="M357" i="3"/>
  <c r="T356" i="3"/>
  <c r="V356" i="3" s="1"/>
  <c r="P356" i="3"/>
  <c r="N356" i="3"/>
  <c r="M356" i="3"/>
  <c r="T355" i="3"/>
  <c r="P355" i="3"/>
  <c r="N355" i="3"/>
  <c r="M355" i="3"/>
  <c r="T354" i="3"/>
  <c r="P354" i="3"/>
  <c r="N354" i="3"/>
  <c r="M354" i="3"/>
  <c r="T353" i="3"/>
  <c r="P353" i="3"/>
  <c r="N353" i="3"/>
  <c r="M353" i="3"/>
  <c r="T352" i="3"/>
  <c r="P352" i="3"/>
  <c r="N352" i="3"/>
  <c r="M352" i="3"/>
  <c r="T351" i="3"/>
  <c r="V351" i="3" s="1"/>
  <c r="P351" i="3"/>
  <c r="N351" i="3"/>
  <c r="M351" i="3"/>
  <c r="T350" i="3"/>
  <c r="P350" i="3"/>
  <c r="N350" i="3"/>
  <c r="M350" i="3"/>
  <c r="T349" i="3"/>
  <c r="P349" i="3"/>
  <c r="N349" i="3"/>
  <c r="M349" i="3"/>
  <c r="T348" i="3"/>
  <c r="P348" i="3"/>
  <c r="N348" i="3"/>
  <c r="M348" i="3"/>
  <c r="T347" i="3"/>
  <c r="P347" i="3"/>
  <c r="N347" i="3"/>
  <c r="M347" i="3"/>
  <c r="T346" i="3"/>
  <c r="P346" i="3"/>
  <c r="N346" i="3"/>
  <c r="M346" i="3"/>
  <c r="T345" i="3"/>
  <c r="V345" i="3" s="1"/>
  <c r="P345" i="3"/>
  <c r="N345" i="3"/>
  <c r="M345" i="3"/>
  <c r="T344" i="3"/>
  <c r="P344" i="3"/>
  <c r="N344" i="3"/>
  <c r="M344" i="3"/>
  <c r="T343" i="3"/>
  <c r="P343" i="3"/>
  <c r="N343" i="3"/>
  <c r="M343" i="3"/>
  <c r="T342" i="3"/>
  <c r="P342" i="3"/>
  <c r="N342" i="3"/>
  <c r="M342" i="3"/>
  <c r="T341" i="3"/>
  <c r="P341" i="3"/>
  <c r="N341" i="3"/>
  <c r="M341" i="3"/>
  <c r="T340" i="3"/>
  <c r="V340" i="3" s="1"/>
  <c r="P340" i="3"/>
  <c r="N340" i="3"/>
  <c r="M340" i="3"/>
  <c r="T339" i="3"/>
  <c r="P339" i="3"/>
  <c r="N339" i="3"/>
  <c r="M339" i="3"/>
  <c r="T338" i="3"/>
  <c r="P338" i="3"/>
  <c r="N338" i="3"/>
  <c r="M338" i="3"/>
  <c r="T337" i="3"/>
  <c r="P337" i="3"/>
  <c r="N337" i="3"/>
  <c r="M337" i="3"/>
  <c r="T336" i="3"/>
  <c r="P336" i="3"/>
  <c r="N336" i="3"/>
  <c r="M336" i="3"/>
  <c r="T335" i="3"/>
  <c r="V335" i="3" s="1"/>
  <c r="P335" i="3"/>
  <c r="N335" i="3"/>
  <c r="M335" i="3"/>
  <c r="T334" i="3"/>
  <c r="P334" i="3"/>
  <c r="N334" i="3"/>
  <c r="M334" i="3"/>
  <c r="T333" i="3"/>
  <c r="P333" i="3"/>
  <c r="N333" i="3"/>
  <c r="M333" i="3"/>
  <c r="T332" i="3"/>
  <c r="P332" i="3"/>
  <c r="N332" i="3"/>
  <c r="M332" i="3"/>
  <c r="T331" i="3"/>
  <c r="P331" i="3"/>
  <c r="N331" i="3"/>
  <c r="M331" i="3"/>
  <c r="T330" i="3"/>
  <c r="P330" i="3"/>
  <c r="N330" i="3"/>
  <c r="M330" i="3"/>
  <c r="T329" i="3"/>
  <c r="V329" i="3" s="1"/>
  <c r="P329" i="3"/>
  <c r="N329" i="3"/>
  <c r="M329" i="3"/>
  <c r="T328" i="3"/>
  <c r="P328" i="3"/>
  <c r="N328" i="3"/>
  <c r="M328" i="3"/>
  <c r="T327" i="3"/>
  <c r="P327" i="3"/>
  <c r="N327" i="3"/>
  <c r="M327" i="3"/>
  <c r="T326" i="3"/>
  <c r="P326" i="3"/>
  <c r="N326" i="3"/>
  <c r="M326" i="3"/>
  <c r="T325" i="3"/>
  <c r="P325" i="3"/>
  <c r="N325" i="3"/>
  <c r="M325" i="3"/>
  <c r="T324" i="3"/>
  <c r="V324" i="3" s="1"/>
  <c r="P324" i="3"/>
  <c r="N324" i="3"/>
  <c r="M324" i="3"/>
  <c r="T323" i="3"/>
  <c r="P323" i="3"/>
  <c r="N323" i="3"/>
  <c r="M323" i="3"/>
  <c r="T322" i="3"/>
  <c r="P322" i="3"/>
  <c r="N322" i="3"/>
  <c r="M322" i="3"/>
  <c r="T321" i="3"/>
  <c r="P321" i="3"/>
  <c r="N321" i="3"/>
  <c r="M321" i="3"/>
  <c r="T320" i="3"/>
  <c r="P320" i="3"/>
  <c r="N320" i="3"/>
  <c r="M320" i="3"/>
  <c r="T319" i="3"/>
  <c r="V319" i="3" s="1"/>
  <c r="P319" i="3"/>
  <c r="N319" i="3"/>
  <c r="M319" i="3"/>
  <c r="T318" i="3"/>
  <c r="P318" i="3"/>
  <c r="N318" i="3"/>
  <c r="M318" i="3"/>
  <c r="T317" i="3"/>
  <c r="P317" i="3"/>
  <c r="N317" i="3"/>
  <c r="M317" i="3"/>
  <c r="T316" i="3"/>
  <c r="P316" i="3"/>
  <c r="N316" i="3"/>
  <c r="M316" i="3"/>
  <c r="T315" i="3"/>
  <c r="P315" i="3"/>
  <c r="N315" i="3"/>
  <c r="M315" i="3"/>
  <c r="T314" i="3"/>
  <c r="P314" i="3"/>
  <c r="N314" i="3"/>
  <c r="M314" i="3"/>
  <c r="T313" i="3"/>
  <c r="V313" i="3" s="1"/>
  <c r="P313" i="3"/>
  <c r="N313" i="3"/>
  <c r="M313" i="3"/>
  <c r="T312" i="3"/>
  <c r="P312" i="3"/>
  <c r="N312" i="3"/>
  <c r="M312" i="3"/>
  <c r="T311" i="3"/>
  <c r="P311" i="3"/>
  <c r="N311" i="3"/>
  <c r="M311" i="3"/>
  <c r="T310" i="3"/>
  <c r="P310" i="3"/>
  <c r="N310" i="3"/>
  <c r="M310" i="3"/>
  <c r="T309" i="3"/>
  <c r="P309" i="3"/>
  <c r="N309" i="3"/>
  <c r="M309" i="3"/>
  <c r="T308" i="3"/>
  <c r="V308" i="3" s="1"/>
  <c r="P308" i="3"/>
  <c r="N308" i="3"/>
  <c r="M308" i="3"/>
  <c r="T307" i="3"/>
  <c r="P307" i="3"/>
  <c r="N307" i="3"/>
  <c r="M307" i="3"/>
  <c r="T306" i="3"/>
  <c r="P306" i="3"/>
  <c r="N306" i="3"/>
  <c r="M306" i="3"/>
  <c r="T305" i="3"/>
  <c r="P305" i="3"/>
  <c r="N305" i="3"/>
  <c r="M305" i="3"/>
  <c r="T304" i="3"/>
  <c r="P304" i="3"/>
  <c r="N304" i="3"/>
  <c r="M304" i="3"/>
  <c r="T303" i="3"/>
  <c r="V303" i="3" s="1"/>
  <c r="P303" i="3"/>
  <c r="N303" i="3"/>
  <c r="M303" i="3"/>
  <c r="T302" i="3"/>
  <c r="P302" i="3"/>
  <c r="N302" i="3"/>
  <c r="M302" i="3"/>
  <c r="T301" i="3"/>
  <c r="P301" i="3"/>
  <c r="N301" i="3"/>
  <c r="M301" i="3"/>
  <c r="T300" i="3"/>
  <c r="P300" i="3"/>
  <c r="N300" i="3"/>
  <c r="M300" i="3"/>
  <c r="T299" i="3"/>
  <c r="P299" i="3"/>
  <c r="N299" i="3"/>
  <c r="M299" i="3"/>
  <c r="T298" i="3"/>
  <c r="P298" i="3"/>
  <c r="N298" i="3"/>
  <c r="M298" i="3"/>
  <c r="T297" i="3"/>
  <c r="V297" i="3" s="1"/>
  <c r="P297" i="3"/>
  <c r="N297" i="3"/>
  <c r="M297" i="3"/>
  <c r="T296" i="3"/>
  <c r="P296" i="3"/>
  <c r="N296" i="3"/>
  <c r="M296" i="3"/>
  <c r="T295" i="3"/>
  <c r="P295" i="3"/>
  <c r="N295" i="3"/>
  <c r="M295" i="3"/>
  <c r="T294" i="3"/>
  <c r="P294" i="3"/>
  <c r="N294" i="3"/>
  <c r="M294" i="3"/>
  <c r="T293" i="3"/>
  <c r="P293" i="3"/>
  <c r="N293" i="3"/>
  <c r="M293" i="3"/>
  <c r="T292" i="3"/>
  <c r="V292" i="3" s="1"/>
  <c r="P292" i="3"/>
  <c r="N292" i="3"/>
  <c r="M292" i="3"/>
  <c r="T291" i="3"/>
  <c r="P291" i="3"/>
  <c r="N291" i="3"/>
  <c r="M291" i="3"/>
  <c r="T290" i="3"/>
  <c r="P290" i="3"/>
  <c r="N290" i="3"/>
  <c r="M290" i="3"/>
  <c r="T289" i="3"/>
  <c r="P289" i="3"/>
  <c r="N289" i="3"/>
  <c r="M289" i="3"/>
  <c r="T288" i="3"/>
  <c r="P288" i="3"/>
  <c r="N288" i="3"/>
  <c r="M288" i="3"/>
  <c r="T287" i="3"/>
  <c r="V287" i="3" s="1"/>
  <c r="P287" i="3"/>
  <c r="N287" i="3"/>
  <c r="M287" i="3"/>
  <c r="T286" i="3"/>
  <c r="P286" i="3"/>
  <c r="N286" i="3"/>
  <c r="M286" i="3"/>
  <c r="T285" i="3"/>
  <c r="P285" i="3"/>
  <c r="N285" i="3"/>
  <c r="M285" i="3"/>
  <c r="T284" i="3"/>
  <c r="P284" i="3"/>
  <c r="N284" i="3"/>
  <c r="M284" i="3"/>
  <c r="T283" i="3"/>
  <c r="P283" i="3"/>
  <c r="N283" i="3"/>
  <c r="M283" i="3"/>
  <c r="T282" i="3"/>
  <c r="P282" i="3"/>
  <c r="N282" i="3"/>
  <c r="M282" i="3"/>
  <c r="T281" i="3"/>
  <c r="V281" i="3" s="1"/>
  <c r="P281" i="3"/>
  <c r="N281" i="3"/>
  <c r="M281" i="3"/>
  <c r="T280" i="3"/>
  <c r="P280" i="3"/>
  <c r="N280" i="3"/>
  <c r="M280" i="3"/>
  <c r="T279" i="3"/>
  <c r="P279" i="3"/>
  <c r="N279" i="3"/>
  <c r="M279" i="3"/>
  <c r="T278" i="3"/>
  <c r="P278" i="3"/>
  <c r="N278" i="3"/>
  <c r="M278" i="3"/>
  <c r="T277" i="3"/>
  <c r="P277" i="3"/>
  <c r="N277" i="3"/>
  <c r="M277" i="3"/>
  <c r="T276" i="3"/>
  <c r="V276" i="3" s="1"/>
  <c r="P276" i="3"/>
  <c r="N276" i="3"/>
  <c r="M276" i="3"/>
  <c r="T275" i="3"/>
  <c r="P275" i="3"/>
  <c r="N275" i="3"/>
  <c r="M275" i="3"/>
  <c r="T274" i="3"/>
  <c r="P274" i="3"/>
  <c r="N274" i="3"/>
  <c r="M274" i="3"/>
  <c r="T273" i="3"/>
  <c r="P273" i="3"/>
  <c r="N273" i="3"/>
  <c r="M273" i="3"/>
  <c r="T272" i="3"/>
  <c r="P272" i="3"/>
  <c r="N272" i="3"/>
  <c r="M272" i="3"/>
  <c r="T271" i="3"/>
  <c r="V271" i="3" s="1"/>
  <c r="P271" i="3"/>
  <c r="N271" i="3"/>
  <c r="M271" i="3"/>
  <c r="T270" i="3"/>
  <c r="P270" i="3"/>
  <c r="N270" i="3"/>
  <c r="M270" i="3"/>
  <c r="T269" i="3"/>
  <c r="P269" i="3"/>
  <c r="N269" i="3"/>
  <c r="M269" i="3"/>
  <c r="T268" i="3"/>
  <c r="P268" i="3"/>
  <c r="N268" i="3"/>
  <c r="M268" i="3"/>
  <c r="T266" i="3"/>
  <c r="P266" i="3"/>
  <c r="N266" i="3"/>
  <c r="M266" i="3"/>
  <c r="T265" i="3"/>
  <c r="V265" i="3" s="1"/>
  <c r="P265" i="3"/>
  <c r="N265" i="3"/>
  <c r="M265" i="3"/>
  <c r="T264" i="3"/>
  <c r="P264" i="3"/>
  <c r="N264" i="3"/>
  <c r="M264" i="3"/>
  <c r="T263" i="3"/>
  <c r="P263" i="3"/>
  <c r="N263" i="3"/>
  <c r="M263" i="3"/>
  <c r="T262" i="3"/>
  <c r="P262" i="3"/>
  <c r="N262" i="3"/>
  <c r="M262" i="3"/>
  <c r="T261" i="3"/>
  <c r="P261" i="3"/>
  <c r="N261" i="3"/>
  <c r="M261" i="3"/>
  <c r="T260" i="3"/>
  <c r="V260" i="3" s="1"/>
  <c r="P260" i="3"/>
  <c r="N260" i="3"/>
  <c r="M260" i="3"/>
  <c r="T259" i="3"/>
  <c r="P259" i="3"/>
  <c r="N259" i="3"/>
  <c r="M259" i="3"/>
  <c r="T258" i="3"/>
  <c r="P258" i="3"/>
  <c r="N258" i="3"/>
  <c r="M258" i="3"/>
  <c r="T257" i="3"/>
  <c r="P257" i="3"/>
  <c r="N257" i="3"/>
  <c r="M257" i="3"/>
  <c r="T256" i="3"/>
  <c r="P256" i="3"/>
  <c r="N256" i="3"/>
  <c r="M256" i="3"/>
  <c r="T255" i="3"/>
  <c r="V255" i="3" s="1"/>
  <c r="P255" i="3"/>
  <c r="N255" i="3"/>
  <c r="M255" i="3"/>
  <c r="T254" i="3"/>
  <c r="P254" i="3"/>
  <c r="N254" i="3"/>
  <c r="M254" i="3"/>
  <c r="T253" i="3"/>
  <c r="P253" i="3"/>
  <c r="N253" i="3"/>
  <c r="M253" i="3"/>
  <c r="T252" i="3"/>
  <c r="P252" i="3"/>
  <c r="N252" i="3"/>
  <c r="M252" i="3"/>
  <c r="T251" i="3"/>
  <c r="P251" i="3"/>
  <c r="N251" i="3"/>
  <c r="M251" i="3"/>
  <c r="T250" i="3"/>
  <c r="P250" i="3"/>
  <c r="N250" i="3"/>
  <c r="M250" i="3"/>
  <c r="T249" i="3"/>
  <c r="V249" i="3" s="1"/>
  <c r="P249" i="3"/>
  <c r="N249" i="3"/>
  <c r="M249" i="3"/>
  <c r="T248" i="3"/>
  <c r="P248" i="3"/>
  <c r="N248" i="3"/>
  <c r="M248" i="3"/>
  <c r="T247" i="3"/>
  <c r="P247" i="3"/>
  <c r="N247" i="3"/>
  <c r="M247" i="3"/>
  <c r="T246" i="3"/>
  <c r="P246" i="3"/>
  <c r="N246" i="3"/>
  <c r="M246" i="3"/>
  <c r="T245" i="3"/>
  <c r="P245" i="3"/>
  <c r="N245" i="3"/>
  <c r="M245" i="3"/>
  <c r="T244" i="3"/>
  <c r="V244" i="3" s="1"/>
  <c r="P244" i="3"/>
  <c r="N244" i="3"/>
  <c r="M244" i="3"/>
  <c r="T243" i="3"/>
  <c r="P243" i="3"/>
  <c r="N243" i="3"/>
  <c r="M243" i="3"/>
  <c r="T242" i="3"/>
  <c r="P242" i="3"/>
  <c r="N242" i="3"/>
  <c r="M242" i="3"/>
  <c r="T241" i="3"/>
  <c r="P241" i="3"/>
  <c r="N241" i="3"/>
  <c r="M241" i="3"/>
  <c r="T240" i="3"/>
  <c r="P240" i="3"/>
  <c r="N240" i="3"/>
  <c r="M240" i="3"/>
  <c r="T239" i="3"/>
  <c r="V239" i="3" s="1"/>
  <c r="P239" i="3"/>
  <c r="N239" i="3"/>
  <c r="M239" i="3"/>
  <c r="T238" i="3"/>
  <c r="P238" i="3"/>
  <c r="N238" i="3"/>
  <c r="M238" i="3"/>
  <c r="T237" i="3"/>
  <c r="P237" i="3"/>
  <c r="N237" i="3"/>
  <c r="M237" i="3"/>
  <c r="T236" i="3"/>
  <c r="P236" i="3"/>
  <c r="N236" i="3"/>
  <c r="M236" i="3"/>
  <c r="T235" i="3"/>
  <c r="P235" i="3"/>
  <c r="N235" i="3"/>
  <c r="M235" i="3"/>
  <c r="T234" i="3"/>
  <c r="P234" i="3"/>
  <c r="N234" i="3"/>
  <c r="M234" i="3"/>
  <c r="T233" i="3"/>
  <c r="V233" i="3" s="1"/>
  <c r="P233" i="3"/>
  <c r="N233" i="3"/>
  <c r="M233" i="3"/>
  <c r="T232" i="3"/>
  <c r="P232" i="3"/>
  <c r="N232" i="3"/>
  <c r="M232" i="3"/>
  <c r="T231" i="3"/>
  <c r="P231" i="3"/>
  <c r="N231" i="3"/>
  <c r="M231" i="3"/>
  <c r="T230" i="3"/>
  <c r="P230" i="3"/>
  <c r="N230" i="3"/>
  <c r="M230" i="3"/>
  <c r="T229" i="3"/>
  <c r="P229" i="3"/>
  <c r="N229" i="3"/>
  <c r="M229" i="3"/>
  <c r="T228" i="3"/>
  <c r="V228" i="3" s="1"/>
  <c r="P228" i="3"/>
  <c r="N228" i="3"/>
  <c r="M228" i="3"/>
  <c r="T227" i="3"/>
  <c r="P227" i="3"/>
  <c r="N227" i="3"/>
  <c r="M227" i="3"/>
  <c r="T226" i="3"/>
  <c r="P226" i="3"/>
  <c r="N226" i="3"/>
  <c r="M226" i="3"/>
  <c r="T225" i="3"/>
  <c r="P225" i="3"/>
  <c r="N225" i="3"/>
  <c r="M225" i="3"/>
  <c r="T224" i="3"/>
  <c r="P224" i="3"/>
  <c r="N224" i="3"/>
  <c r="M224" i="3"/>
  <c r="T223" i="3"/>
  <c r="V223" i="3" s="1"/>
  <c r="P223" i="3"/>
  <c r="N223" i="3"/>
  <c r="M223" i="3"/>
  <c r="T222" i="3"/>
  <c r="P222" i="3"/>
  <c r="N222" i="3"/>
  <c r="M222" i="3"/>
  <c r="T221" i="3"/>
  <c r="P221" i="3"/>
  <c r="N221" i="3"/>
  <c r="M221" i="3"/>
  <c r="Q220" i="3"/>
  <c r="T220" i="3" s="1"/>
  <c r="P220" i="3"/>
  <c r="N220" i="3"/>
  <c r="M220" i="3"/>
  <c r="T219" i="3"/>
  <c r="P219" i="3"/>
  <c r="N219" i="3"/>
  <c r="M219" i="3"/>
  <c r="T218" i="3"/>
  <c r="P218" i="3"/>
  <c r="N218" i="3"/>
  <c r="M218" i="3"/>
  <c r="T217" i="3"/>
  <c r="V217" i="3" s="1"/>
  <c r="P217" i="3"/>
  <c r="N217" i="3"/>
  <c r="M217" i="3"/>
  <c r="T216" i="3"/>
  <c r="P216" i="3"/>
  <c r="N216" i="3"/>
  <c r="M216" i="3"/>
  <c r="T215" i="3"/>
  <c r="P215" i="3"/>
  <c r="N215" i="3"/>
  <c r="M215" i="3"/>
  <c r="T214" i="3"/>
  <c r="P214" i="3"/>
  <c r="N214" i="3"/>
  <c r="M214" i="3"/>
  <c r="T213" i="3"/>
  <c r="P213" i="3"/>
  <c r="N213" i="3"/>
  <c r="M213" i="3"/>
  <c r="T212" i="3"/>
  <c r="V212" i="3" s="1"/>
  <c r="P212" i="3"/>
  <c r="N212" i="3"/>
  <c r="M212" i="3"/>
  <c r="T211" i="3"/>
  <c r="P211" i="3"/>
  <c r="N211" i="3"/>
  <c r="M211" i="3"/>
  <c r="T210" i="3"/>
  <c r="P210" i="3"/>
  <c r="N210" i="3"/>
  <c r="M210" i="3"/>
  <c r="T209" i="3"/>
  <c r="P209" i="3"/>
  <c r="N209" i="3"/>
  <c r="M209" i="3"/>
  <c r="T208" i="3"/>
  <c r="P208" i="3"/>
  <c r="N208" i="3"/>
  <c r="M208" i="3"/>
  <c r="T207" i="3"/>
  <c r="V207" i="3" s="1"/>
  <c r="P207" i="3"/>
  <c r="N207" i="3"/>
  <c r="M207" i="3"/>
  <c r="T206" i="3"/>
  <c r="P206" i="3"/>
  <c r="N206" i="3"/>
  <c r="M206" i="3"/>
  <c r="T205" i="3"/>
  <c r="P205" i="3"/>
  <c r="N205" i="3"/>
  <c r="M205" i="3"/>
  <c r="T204" i="3"/>
  <c r="P204" i="3"/>
  <c r="N204" i="3"/>
  <c r="M204" i="3"/>
  <c r="Q203" i="3"/>
  <c r="T203" i="3" s="1"/>
  <c r="P203" i="3"/>
  <c r="N203" i="3"/>
  <c r="M203" i="3"/>
  <c r="T202" i="3"/>
  <c r="P202" i="3"/>
  <c r="N202" i="3"/>
  <c r="M202" i="3"/>
  <c r="T201" i="3"/>
  <c r="V201" i="3" s="1"/>
  <c r="P201" i="3"/>
  <c r="N201" i="3"/>
  <c r="M201" i="3"/>
  <c r="T200" i="3"/>
  <c r="P200" i="3"/>
  <c r="N200" i="3"/>
  <c r="M200" i="3"/>
  <c r="T199" i="3"/>
  <c r="P199" i="3"/>
  <c r="N199" i="3"/>
  <c r="M199" i="3"/>
  <c r="T198" i="3"/>
  <c r="P198" i="3"/>
  <c r="N198" i="3"/>
  <c r="M198" i="3"/>
  <c r="T197" i="3"/>
  <c r="P197" i="3"/>
  <c r="N197" i="3"/>
  <c r="M197" i="3"/>
  <c r="T196" i="3"/>
  <c r="V196" i="3" s="1"/>
  <c r="P196" i="3"/>
  <c r="N196" i="3"/>
  <c r="M196" i="3"/>
  <c r="T195" i="3"/>
  <c r="P195" i="3"/>
  <c r="N195" i="3"/>
  <c r="M195" i="3"/>
  <c r="T194" i="3"/>
  <c r="P194" i="3"/>
  <c r="N194" i="3"/>
  <c r="M194" i="3"/>
  <c r="T193" i="3"/>
  <c r="P193" i="3"/>
  <c r="N193" i="3"/>
  <c r="M193" i="3"/>
  <c r="T192" i="3"/>
  <c r="P192" i="3"/>
  <c r="N192" i="3"/>
  <c r="M192" i="3"/>
  <c r="T191" i="3"/>
  <c r="V191" i="3" s="1"/>
  <c r="P191" i="3"/>
  <c r="N191" i="3"/>
  <c r="M191" i="3"/>
  <c r="T190" i="3"/>
  <c r="P190" i="3"/>
  <c r="N190" i="3"/>
  <c r="M190" i="3"/>
  <c r="T189" i="3"/>
  <c r="P189" i="3"/>
  <c r="N189" i="3"/>
  <c r="M189" i="3"/>
  <c r="T188" i="3"/>
  <c r="P188" i="3"/>
  <c r="N188" i="3"/>
  <c r="M188" i="3"/>
  <c r="Q187" i="3"/>
  <c r="T187" i="3" s="1"/>
  <c r="P187" i="3"/>
  <c r="N187" i="3"/>
  <c r="M187" i="3"/>
  <c r="T186" i="3"/>
  <c r="P186" i="3"/>
  <c r="N186" i="3"/>
  <c r="M186" i="3"/>
  <c r="T185" i="3"/>
  <c r="V185" i="3" s="1"/>
  <c r="P185" i="3"/>
  <c r="N185" i="3"/>
  <c r="M185" i="3"/>
  <c r="T183" i="3"/>
  <c r="P183" i="3"/>
  <c r="N183" i="3"/>
  <c r="M183" i="3"/>
  <c r="T182" i="3"/>
  <c r="P182" i="3"/>
  <c r="N182" i="3"/>
  <c r="M182" i="3"/>
  <c r="T181" i="3"/>
  <c r="P181" i="3"/>
  <c r="N181" i="3"/>
  <c r="M181" i="3"/>
  <c r="T180" i="3"/>
  <c r="V180" i="3" s="1"/>
  <c r="P180" i="3"/>
  <c r="N180" i="3"/>
  <c r="M180" i="3"/>
  <c r="T179" i="3"/>
  <c r="P179" i="3"/>
  <c r="N179" i="3"/>
  <c r="M179" i="3"/>
  <c r="T178" i="3"/>
  <c r="P178" i="3"/>
  <c r="N178" i="3"/>
  <c r="M178" i="3"/>
  <c r="T177" i="3"/>
  <c r="P177" i="3"/>
  <c r="N177" i="3"/>
  <c r="M177" i="3"/>
  <c r="T176" i="3"/>
  <c r="P176" i="3"/>
  <c r="N176" i="3"/>
  <c r="M176" i="3"/>
  <c r="T175" i="3"/>
  <c r="V175" i="3" s="1"/>
  <c r="P175" i="3"/>
  <c r="N175" i="3"/>
  <c r="M175" i="3"/>
  <c r="T174" i="3"/>
  <c r="P174" i="3"/>
  <c r="N174" i="3"/>
  <c r="M174" i="3"/>
  <c r="T173" i="3"/>
  <c r="P173" i="3"/>
  <c r="N173" i="3"/>
  <c r="M173" i="3"/>
  <c r="T172" i="3"/>
  <c r="P172" i="3"/>
  <c r="N172" i="3"/>
  <c r="M172" i="3"/>
  <c r="T171" i="3"/>
  <c r="P171" i="3"/>
  <c r="N171" i="3"/>
  <c r="M171" i="3"/>
  <c r="T170" i="3"/>
  <c r="P170" i="3"/>
  <c r="N170" i="3"/>
  <c r="M170" i="3"/>
  <c r="T169" i="3"/>
  <c r="V169" i="3" s="1"/>
  <c r="P169" i="3"/>
  <c r="N169" i="3"/>
  <c r="M169" i="3"/>
  <c r="T168" i="3"/>
  <c r="P168" i="3"/>
  <c r="N168" i="3"/>
  <c r="M168" i="3"/>
  <c r="T167" i="3"/>
  <c r="P167" i="3"/>
  <c r="N167" i="3"/>
  <c r="M167" i="3"/>
  <c r="T166" i="3"/>
  <c r="P166" i="3"/>
  <c r="N166" i="3"/>
  <c r="M166" i="3"/>
  <c r="T165" i="3"/>
  <c r="P165" i="3"/>
  <c r="N165" i="3"/>
  <c r="M165" i="3"/>
  <c r="T164" i="3"/>
  <c r="V164" i="3" s="1"/>
  <c r="P164" i="3"/>
  <c r="N164" i="3"/>
  <c r="M164" i="3"/>
  <c r="T163" i="3"/>
  <c r="P163" i="3"/>
  <c r="N163" i="3"/>
  <c r="M163" i="3"/>
  <c r="T162" i="3"/>
  <c r="P162" i="3"/>
  <c r="N162" i="3"/>
  <c r="M162" i="3"/>
  <c r="T161" i="3"/>
  <c r="P161" i="3"/>
  <c r="N161" i="3"/>
  <c r="M161" i="3"/>
  <c r="T160" i="3"/>
  <c r="P160" i="3"/>
  <c r="N160" i="3"/>
  <c r="M160" i="3"/>
  <c r="T159" i="3"/>
  <c r="V159" i="3" s="1"/>
  <c r="P159" i="3"/>
  <c r="N159" i="3"/>
  <c r="M159" i="3"/>
  <c r="T158" i="3"/>
  <c r="P158" i="3"/>
  <c r="N158" i="3"/>
  <c r="M158" i="3"/>
  <c r="T157" i="3"/>
  <c r="P157" i="3"/>
  <c r="N157" i="3"/>
  <c r="M157" i="3"/>
  <c r="T156" i="3"/>
  <c r="P156" i="3"/>
  <c r="N156" i="3"/>
  <c r="M156" i="3"/>
  <c r="T155" i="3"/>
  <c r="P155" i="3"/>
  <c r="N155" i="3"/>
  <c r="M155" i="3"/>
  <c r="T154" i="3"/>
  <c r="P154" i="3"/>
  <c r="N154" i="3"/>
  <c r="M154" i="3"/>
  <c r="T153" i="3"/>
  <c r="V153" i="3" s="1"/>
  <c r="P153" i="3"/>
  <c r="N153" i="3"/>
  <c r="M153" i="3"/>
  <c r="T152" i="3"/>
  <c r="P152" i="3"/>
  <c r="N152" i="3"/>
  <c r="M152" i="3"/>
  <c r="T151" i="3"/>
  <c r="P151" i="3"/>
  <c r="N151" i="3"/>
  <c r="M151" i="3"/>
  <c r="T150" i="3"/>
  <c r="P150" i="3"/>
  <c r="N150" i="3"/>
  <c r="M150" i="3"/>
  <c r="T149" i="3"/>
  <c r="P149" i="3"/>
  <c r="N149" i="3"/>
  <c r="M149" i="3"/>
  <c r="T148" i="3"/>
  <c r="V148" i="3" s="1"/>
  <c r="P148" i="3"/>
  <c r="N148" i="3"/>
  <c r="M148" i="3"/>
  <c r="T147" i="3"/>
  <c r="P147" i="3"/>
  <c r="N147" i="3"/>
  <c r="M147" i="3"/>
  <c r="T146" i="3"/>
  <c r="P146" i="3"/>
  <c r="N146" i="3"/>
  <c r="M146" i="3"/>
  <c r="T145" i="3"/>
  <c r="P145" i="3"/>
  <c r="N145" i="3"/>
  <c r="M145" i="3"/>
  <c r="T144" i="3"/>
  <c r="P144" i="3"/>
  <c r="N144" i="3"/>
  <c r="M144" i="3"/>
  <c r="T143" i="3"/>
  <c r="V143" i="3" s="1"/>
  <c r="P143" i="3"/>
  <c r="N143" i="3"/>
  <c r="M143" i="3"/>
  <c r="T142" i="3"/>
  <c r="P142" i="3"/>
  <c r="N142" i="3"/>
  <c r="M142" i="3"/>
  <c r="T141" i="3"/>
  <c r="P141" i="3"/>
  <c r="N141" i="3"/>
  <c r="M141" i="3"/>
  <c r="T140" i="3"/>
  <c r="P140" i="3"/>
  <c r="N140" i="3"/>
  <c r="M140" i="3"/>
  <c r="T139" i="3"/>
  <c r="P139" i="3"/>
  <c r="N139" i="3"/>
  <c r="M139" i="3"/>
  <c r="T138" i="3"/>
  <c r="P138" i="3"/>
  <c r="N138" i="3"/>
  <c r="M138" i="3"/>
  <c r="T137" i="3"/>
  <c r="V137" i="3" s="1"/>
  <c r="P137" i="3"/>
  <c r="N137" i="3"/>
  <c r="M137" i="3"/>
  <c r="T136" i="3"/>
  <c r="P136" i="3"/>
  <c r="N136" i="3"/>
  <c r="M136" i="3"/>
  <c r="T135" i="3"/>
  <c r="P135" i="3"/>
  <c r="N135" i="3"/>
  <c r="M135" i="3"/>
  <c r="T134" i="3"/>
  <c r="P134" i="3"/>
  <c r="N134" i="3"/>
  <c r="M134" i="3"/>
  <c r="S133" i="3"/>
  <c r="T133" i="3" s="1"/>
  <c r="P133" i="3"/>
  <c r="N133" i="3"/>
  <c r="M133" i="3"/>
  <c r="T132" i="3"/>
  <c r="V132" i="3" s="1"/>
  <c r="P132" i="3"/>
  <c r="N132" i="3"/>
  <c r="M132" i="3"/>
  <c r="T131" i="3"/>
  <c r="P131" i="3"/>
  <c r="N131" i="3"/>
  <c r="M131" i="3"/>
  <c r="T130" i="3"/>
  <c r="P130" i="3"/>
  <c r="N130" i="3"/>
  <c r="M130" i="3"/>
  <c r="T129" i="3"/>
  <c r="P129" i="3"/>
  <c r="N129" i="3"/>
  <c r="M129" i="3"/>
  <c r="T128" i="3"/>
  <c r="P128" i="3"/>
  <c r="N128" i="3"/>
  <c r="M128" i="3"/>
  <c r="Q127" i="3"/>
  <c r="T127" i="3" s="1"/>
  <c r="V127" i="3" s="1"/>
  <c r="P127" i="3"/>
  <c r="N127" i="3"/>
  <c r="M127" i="3"/>
  <c r="T126" i="3"/>
  <c r="P126" i="3"/>
  <c r="N126" i="3"/>
  <c r="M126" i="3"/>
  <c r="T125" i="3"/>
  <c r="P125" i="3"/>
  <c r="N125" i="3"/>
  <c r="M125" i="3"/>
  <c r="T124" i="3"/>
  <c r="P124" i="3"/>
  <c r="N124" i="3"/>
  <c r="M124" i="3"/>
  <c r="T123" i="3"/>
  <c r="P123" i="3"/>
  <c r="N123" i="3"/>
  <c r="M123" i="3"/>
  <c r="T122" i="3"/>
  <c r="P122" i="3"/>
  <c r="N122" i="3"/>
  <c r="M122" i="3"/>
  <c r="T121" i="3"/>
  <c r="V121" i="3" s="1"/>
  <c r="P121" i="3"/>
  <c r="N121" i="3"/>
  <c r="M121" i="3"/>
  <c r="T120" i="3"/>
  <c r="P120" i="3"/>
  <c r="N120" i="3"/>
  <c r="M120" i="3"/>
  <c r="T119" i="3"/>
  <c r="P119" i="3"/>
  <c r="N119" i="3"/>
  <c r="M119" i="3"/>
  <c r="T118" i="3"/>
  <c r="P118" i="3"/>
  <c r="N118" i="3"/>
  <c r="M118" i="3"/>
  <c r="T117" i="3"/>
  <c r="P117" i="3"/>
  <c r="N117" i="3"/>
  <c r="M117" i="3"/>
  <c r="T116" i="3"/>
  <c r="V116" i="3" s="1"/>
  <c r="P116" i="3"/>
  <c r="N116" i="3"/>
  <c r="M116" i="3"/>
  <c r="T115" i="3"/>
  <c r="P115" i="3"/>
  <c r="N115" i="3"/>
  <c r="M115" i="3"/>
  <c r="T114" i="3"/>
  <c r="P114" i="3"/>
  <c r="N114" i="3"/>
  <c r="M114" i="3"/>
  <c r="T113" i="3"/>
  <c r="P113" i="3"/>
  <c r="N113" i="3"/>
  <c r="M113" i="3"/>
  <c r="T112" i="3"/>
  <c r="P112" i="3"/>
  <c r="N112" i="3"/>
  <c r="M112" i="3"/>
  <c r="T111" i="3"/>
  <c r="V111" i="3" s="1"/>
  <c r="P111" i="3"/>
  <c r="N111" i="3"/>
  <c r="M111" i="3"/>
  <c r="T110" i="3"/>
  <c r="P110" i="3"/>
  <c r="N110" i="3"/>
  <c r="M110" i="3"/>
  <c r="T109" i="3"/>
  <c r="P109" i="3"/>
  <c r="N109" i="3"/>
  <c r="M109" i="3"/>
  <c r="T108" i="3"/>
  <c r="P108" i="3"/>
  <c r="N108" i="3"/>
  <c r="M108" i="3"/>
  <c r="T107" i="3"/>
  <c r="P107" i="3"/>
  <c r="N107" i="3"/>
  <c r="M107" i="3"/>
  <c r="T105" i="3"/>
  <c r="V105" i="3" s="1"/>
  <c r="P105" i="3"/>
  <c r="N105" i="3"/>
  <c r="M105" i="3"/>
  <c r="T103" i="3"/>
  <c r="P103" i="3"/>
  <c r="N103" i="3"/>
  <c r="M103" i="3"/>
  <c r="T102" i="3"/>
  <c r="P102" i="3"/>
  <c r="N102" i="3"/>
  <c r="M102" i="3"/>
  <c r="Q101" i="3"/>
  <c r="T101" i="3" s="1"/>
  <c r="P101" i="3"/>
  <c r="N101" i="3"/>
  <c r="M101" i="3"/>
  <c r="T100" i="3"/>
  <c r="V100" i="3" s="1"/>
  <c r="P100" i="3"/>
  <c r="N100" i="3"/>
  <c r="M100" i="3"/>
  <c r="T99" i="3"/>
  <c r="P99" i="3"/>
  <c r="N99" i="3"/>
  <c r="M99" i="3"/>
  <c r="T98" i="3"/>
  <c r="P98" i="3"/>
  <c r="N98" i="3"/>
  <c r="M98" i="3"/>
  <c r="T97" i="3"/>
  <c r="P97" i="3"/>
  <c r="N97" i="3"/>
  <c r="M97" i="3"/>
  <c r="T96" i="3"/>
  <c r="P96" i="3"/>
  <c r="N96" i="3"/>
  <c r="M96" i="3"/>
  <c r="T95" i="3"/>
  <c r="V95" i="3" s="1"/>
  <c r="P95" i="3"/>
  <c r="N95" i="3"/>
  <c r="M95" i="3"/>
  <c r="T94" i="3"/>
  <c r="P94" i="3"/>
  <c r="N94" i="3"/>
  <c r="M94" i="3"/>
  <c r="T93" i="3"/>
  <c r="P93" i="3"/>
  <c r="N93" i="3"/>
  <c r="M93" i="3"/>
  <c r="T92" i="3"/>
  <c r="P92" i="3"/>
  <c r="N92" i="3"/>
  <c r="M92" i="3"/>
  <c r="T91" i="3"/>
  <c r="P91" i="3"/>
  <c r="N91" i="3"/>
  <c r="M91" i="3"/>
  <c r="T90" i="3"/>
  <c r="P90" i="3"/>
  <c r="N90" i="3"/>
  <c r="M90" i="3"/>
  <c r="T89" i="3"/>
  <c r="V89" i="3" s="1"/>
  <c r="P89" i="3"/>
  <c r="N89" i="3"/>
  <c r="M89" i="3"/>
  <c r="T88" i="3"/>
  <c r="P88" i="3"/>
  <c r="N88" i="3"/>
  <c r="M88" i="3"/>
  <c r="T87" i="3"/>
  <c r="P87" i="3"/>
  <c r="N87" i="3"/>
  <c r="M87" i="3"/>
  <c r="T86" i="3"/>
  <c r="P86" i="3"/>
  <c r="N86" i="3"/>
  <c r="M86" i="3"/>
  <c r="T85" i="3"/>
  <c r="P85" i="3"/>
  <c r="N85" i="3"/>
  <c r="M85" i="3"/>
  <c r="Q84" i="3"/>
  <c r="T84" i="3" s="1"/>
  <c r="V84" i="3" s="1"/>
  <c r="P84" i="3"/>
  <c r="N84" i="3"/>
  <c r="M84" i="3"/>
  <c r="T83" i="3"/>
  <c r="P83" i="3"/>
  <c r="N83" i="3"/>
  <c r="M83" i="3"/>
  <c r="T82" i="3"/>
  <c r="P82" i="3"/>
  <c r="N82" i="3"/>
  <c r="M82" i="3"/>
  <c r="T81" i="3"/>
  <c r="P81" i="3"/>
  <c r="N81" i="3"/>
  <c r="M81" i="3"/>
  <c r="T80" i="3"/>
  <c r="P80" i="3"/>
  <c r="N80" i="3"/>
  <c r="M80" i="3"/>
  <c r="T79" i="3"/>
  <c r="V79" i="3" s="1"/>
  <c r="P79" i="3"/>
  <c r="N79" i="3"/>
  <c r="M79" i="3"/>
  <c r="T78" i="3"/>
  <c r="P78" i="3"/>
  <c r="N78" i="3"/>
  <c r="M78" i="3"/>
  <c r="T77" i="3"/>
  <c r="P77" i="3"/>
  <c r="N77" i="3"/>
  <c r="M77" i="3"/>
  <c r="T76" i="3"/>
  <c r="P76" i="3"/>
  <c r="N76" i="3"/>
  <c r="M76" i="3"/>
  <c r="T75" i="3"/>
  <c r="P75" i="3"/>
  <c r="N75" i="3"/>
  <c r="M75" i="3"/>
  <c r="T74" i="3"/>
  <c r="P74" i="3"/>
  <c r="N74" i="3"/>
  <c r="M74" i="3"/>
  <c r="T73" i="3"/>
  <c r="V73" i="3" s="1"/>
  <c r="P73" i="3"/>
  <c r="N73" i="3"/>
  <c r="M73" i="3"/>
  <c r="T72" i="3"/>
  <c r="P72" i="3"/>
  <c r="N72" i="3"/>
  <c r="M72" i="3"/>
  <c r="T71" i="3"/>
  <c r="P71" i="3"/>
  <c r="N71" i="3"/>
  <c r="M71" i="3"/>
  <c r="T70" i="3"/>
  <c r="P70" i="3"/>
  <c r="N70" i="3"/>
  <c r="M70" i="3"/>
  <c r="P69" i="3"/>
  <c r="O69" i="3"/>
  <c r="N69" i="3"/>
  <c r="M69" i="3"/>
  <c r="L69" i="3"/>
  <c r="T68" i="3"/>
  <c r="V68" i="3" s="1"/>
  <c r="P68" i="3"/>
  <c r="N68" i="3"/>
  <c r="M68" i="3"/>
  <c r="T67" i="3"/>
  <c r="P67" i="3"/>
  <c r="N67" i="3"/>
  <c r="M67" i="3"/>
  <c r="T66" i="3"/>
  <c r="P66" i="3"/>
  <c r="N66" i="3"/>
  <c r="M66" i="3"/>
  <c r="T65" i="3"/>
  <c r="P65" i="3"/>
  <c r="N65" i="3"/>
  <c r="M65" i="3"/>
  <c r="T64" i="3"/>
  <c r="P64" i="3"/>
  <c r="N64" i="3"/>
  <c r="M64" i="3"/>
  <c r="S63" i="3"/>
  <c r="Q63" i="3"/>
  <c r="P63" i="3"/>
  <c r="N63" i="3"/>
  <c r="M63" i="3"/>
  <c r="T62" i="3"/>
  <c r="P62" i="3"/>
  <c r="N62" i="3"/>
  <c r="M62" i="3"/>
  <c r="Q61" i="3"/>
  <c r="T61" i="3" s="1"/>
  <c r="P61" i="3"/>
  <c r="N61" i="3"/>
  <c r="M61" i="3"/>
  <c r="T60" i="3"/>
  <c r="P60" i="3"/>
  <c r="N60" i="3"/>
  <c r="M60" i="3"/>
  <c r="T59" i="3"/>
  <c r="P59" i="3"/>
  <c r="N59" i="3"/>
  <c r="M59" i="3"/>
  <c r="T58" i="3"/>
  <c r="P58" i="3"/>
  <c r="N58" i="3"/>
  <c r="M58" i="3"/>
  <c r="T56" i="3"/>
  <c r="V56" i="3" s="1"/>
  <c r="P56" i="3"/>
  <c r="N56" i="3"/>
  <c r="M56" i="3"/>
  <c r="T55" i="3"/>
  <c r="P55" i="3"/>
  <c r="N55" i="3"/>
  <c r="M55" i="3"/>
  <c r="T54" i="3"/>
  <c r="P54" i="3"/>
  <c r="N54" i="3"/>
  <c r="M54" i="3"/>
  <c r="T53" i="3"/>
  <c r="P53" i="3"/>
  <c r="N53" i="3"/>
  <c r="M53" i="3"/>
  <c r="T52" i="3"/>
  <c r="P52" i="3"/>
  <c r="N52" i="3"/>
  <c r="M52" i="3"/>
  <c r="T51" i="3"/>
  <c r="V51" i="3" s="1"/>
  <c r="P51" i="3"/>
  <c r="N51" i="3"/>
  <c r="M51" i="3"/>
  <c r="T50" i="3"/>
  <c r="P50" i="3"/>
  <c r="N50" i="3"/>
  <c r="M50" i="3"/>
  <c r="Q49" i="3"/>
  <c r="T49" i="3" s="1"/>
  <c r="P49" i="3"/>
  <c r="N49" i="3"/>
  <c r="M49" i="3"/>
  <c r="T48" i="3"/>
  <c r="P48" i="3"/>
  <c r="N48" i="3"/>
  <c r="M48" i="3"/>
  <c r="T47" i="3"/>
  <c r="P47" i="3"/>
  <c r="N47" i="3"/>
  <c r="M47" i="3"/>
  <c r="P46" i="3"/>
  <c r="O46" i="3"/>
  <c r="N46" i="3"/>
  <c r="M46" i="3"/>
  <c r="L46" i="3"/>
  <c r="Q45" i="3"/>
  <c r="T45" i="3" s="1"/>
  <c r="P45" i="3"/>
  <c r="N45" i="3"/>
  <c r="M45" i="3"/>
  <c r="T44" i="3"/>
  <c r="P44" i="3"/>
  <c r="N44" i="3"/>
  <c r="M44" i="3"/>
  <c r="Q43" i="3"/>
  <c r="T43" i="3" s="1"/>
  <c r="P43" i="3"/>
  <c r="N43" i="3"/>
  <c r="M43" i="3"/>
  <c r="T42" i="3"/>
  <c r="P42" i="3"/>
  <c r="N42" i="3"/>
  <c r="M42" i="3"/>
  <c r="T41" i="3"/>
  <c r="P41" i="3"/>
  <c r="N41" i="3"/>
  <c r="M41" i="3"/>
  <c r="T40" i="3"/>
  <c r="V40" i="3" s="1"/>
  <c r="P40" i="3"/>
  <c r="N40" i="3"/>
  <c r="M40" i="3"/>
  <c r="T39" i="3"/>
  <c r="P39" i="3"/>
  <c r="N39" i="3"/>
  <c r="M39" i="3"/>
  <c r="T34" i="3"/>
  <c r="P34" i="3"/>
  <c r="N34" i="3"/>
  <c r="M34" i="3"/>
  <c r="T33" i="3"/>
  <c r="P33" i="3"/>
  <c r="N33" i="3"/>
  <c r="M33" i="3"/>
  <c r="T32" i="3"/>
  <c r="P32" i="3"/>
  <c r="N32" i="3"/>
  <c r="M32" i="3"/>
  <c r="T31" i="3"/>
  <c r="V31" i="3" s="1"/>
  <c r="P31" i="3"/>
  <c r="N31" i="3"/>
  <c r="M31" i="3"/>
  <c r="T30" i="3"/>
  <c r="P30" i="3"/>
  <c r="N30" i="3"/>
  <c r="M30" i="3"/>
  <c r="T29" i="3"/>
  <c r="P29" i="3"/>
  <c r="N29" i="3"/>
  <c r="M29" i="3"/>
  <c r="T27" i="3"/>
  <c r="P27" i="3"/>
  <c r="N27" i="3"/>
  <c r="M27" i="3"/>
  <c r="P26" i="3"/>
  <c r="O26" i="3"/>
  <c r="N26" i="3"/>
  <c r="M26" i="3"/>
  <c r="L26" i="3"/>
  <c r="T25" i="3"/>
  <c r="P25" i="3"/>
  <c r="N25" i="3"/>
  <c r="M25" i="3"/>
  <c r="P24" i="3"/>
  <c r="N24" i="3"/>
  <c r="M24" i="3"/>
  <c r="T23" i="3"/>
  <c r="P23" i="3"/>
  <c r="N23" i="3"/>
  <c r="M23" i="3"/>
  <c r="T22" i="3"/>
  <c r="P22" i="3"/>
  <c r="N22" i="3"/>
  <c r="M22" i="3"/>
  <c r="T21" i="3"/>
  <c r="P21" i="3"/>
  <c r="N21" i="3"/>
  <c r="M21" i="3"/>
  <c r="T57" i="3"/>
  <c r="P57" i="3"/>
  <c r="N57" i="3"/>
  <c r="M57" i="3"/>
  <c r="T20" i="3"/>
  <c r="P20" i="3"/>
  <c r="N20" i="3"/>
  <c r="M20" i="3"/>
  <c r="Q19" i="3"/>
  <c r="P19" i="3"/>
  <c r="N19" i="3"/>
  <c r="M19" i="3"/>
  <c r="T18" i="3"/>
  <c r="AK18" i="3" s="1"/>
  <c r="P18" i="3"/>
  <c r="N18" i="3"/>
  <c r="M18" i="3"/>
  <c r="A105" i="3" l="1"/>
  <c r="S629" i="3"/>
  <c r="Q629" i="3"/>
  <c r="AK575" i="3"/>
  <c r="AK531" i="3"/>
  <c r="AK623" i="3"/>
  <c r="AK559" i="3"/>
  <c r="AK515" i="3"/>
  <c r="AK607" i="3"/>
  <c r="AK543" i="3"/>
  <c r="AK499" i="3"/>
  <c r="AK591" i="3"/>
  <c r="AK483" i="3"/>
  <c r="AK467" i="3"/>
  <c r="AK398" i="3"/>
  <c r="AK351" i="3"/>
  <c r="AK185" i="3"/>
  <c r="AK127" i="3"/>
  <c r="AK619" i="3"/>
  <c r="AK587" i="3"/>
  <c r="AK555" i="3"/>
  <c r="AK527" i="3"/>
  <c r="AK495" i="3"/>
  <c r="AK479" i="3"/>
  <c r="AK463" i="3"/>
  <c r="AK446" i="3"/>
  <c r="AK329" i="3"/>
  <c r="AK249" i="3"/>
  <c r="AK615" i="3"/>
  <c r="AK599" i="3"/>
  <c r="AK583" i="3"/>
  <c r="AK567" i="3"/>
  <c r="AK551" i="3"/>
  <c r="AK535" i="3"/>
  <c r="AK523" i="3"/>
  <c r="AK507" i="3"/>
  <c r="AK491" i="3"/>
  <c r="AK475" i="3"/>
  <c r="AK459" i="3"/>
  <c r="AK430" i="3"/>
  <c r="AK386" i="3"/>
  <c r="AK308" i="3"/>
  <c r="AK228" i="3"/>
  <c r="AK169" i="3"/>
  <c r="AK603" i="3"/>
  <c r="AK571" i="3"/>
  <c r="AK539" i="3"/>
  <c r="AK511" i="3"/>
  <c r="AK105" i="3"/>
  <c r="AK627" i="3"/>
  <c r="AK611" i="3"/>
  <c r="AK595" i="3"/>
  <c r="AK579" i="3"/>
  <c r="AK563" i="3"/>
  <c r="AK547" i="3"/>
  <c r="AK519" i="3"/>
  <c r="AK503" i="3"/>
  <c r="AK487" i="3"/>
  <c r="AK471" i="3"/>
  <c r="AK454" i="3"/>
  <c r="AK414" i="3"/>
  <c r="AK370" i="3"/>
  <c r="AK287" i="3"/>
  <c r="AK207" i="3"/>
  <c r="AK148" i="3"/>
  <c r="AK89" i="3"/>
  <c r="V66" i="3"/>
  <c r="AK66" i="3"/>
  <c r="V67" i="3"/>
  <c r="W67" i="3" s="1"/>
  <c r="AK67" i="3"/>
  <c r="V20" i="3"/>
  <c r="W19" i="3" s="1"/>
  <c r="AK20" i="3"/>
  <c r="V57" i="3"/>
  <c r="AK57" i="3"/>
  <c r="V21" i="3"/>
  <c r="W20" i="3" s="1"/>
  <c r="AK21" i="3"/>
  <c r="V22" i="3"/>
  <c r="W57" i="3" s="1"/>
  <c r="AK22" i="3"/>
  <c r="V23" i="3"/>
  <c r="AK23" i="3"/>
  <c r="V24" i="3"/>
  <c r="W22" i="3" s="1"/>
  <c r="AK24" i="3"/>
  <c r="V25" i="3"/>
  <c r="W25" i="3" s="1"/>
  <c r="AK25" i="3"/>
  <c r="V70" i="3"/>
  <c r="W70" i="3" s="1"/>
  <c r="AK70" i="3"/>
  <c r="V71" i="3"/>
  <c r="W69" i="3" s="1"/>
  <c r="AK71" i="3"/>
  <c r="V72" i="3"/>
  <c r="W72" i="3" s="1"/>
  <c r="AK72" i="3"/>
  <c r="V74" i="3"/>
  <c r="AK74" i="3"/>
  <c r="V75" i="3"/>
  <c r="W73" i="3" s="1"/>
  <c r="AK75" i="3"/>
  <c r="V76" i="3"/>
  <c r="W74" i="3" s="1"/>
  <c r="AK76" i="3"/>
  <c r="V77" i="3"/>
  <c r="AK77" i="3"/>
  <c r="V78" i="3"/>
  <c r="W77" i="3" s="1"/>
  <c r="AK78" i="3"/>
  <c r="V80" i="3"/>
  <c r="AK80" i="3"/>
  <c r="V81" i="3"/>
  <c r="W80" i="3" s="1"/>
  <c r="AK81" i="3"/>
  <c r="V82" i="3"/>
  <c r="AK82" i="3"/>
  <c r="V83" i="3"/>
  <c r="W81" i="3" s="1"/>
  <c r="AK83" i="3"/>
  <c r="V85" i="3"/>
  <c r="W84" i="3" s="1"/>
  <c r="AK85" i="3"/>
  <c r="V86" i="3"/>
  <c r="W85" i="3" s="1"/>
  <c r="AK86" i="3"/>
  <c r="V87" i="3"/>
  <c r="AK87" i="3"/>
  <c r="V88" i="3"/>
  <c r="W87" i="3" s="1"/>
  <c r="AK88" i="3"/>
  <c r="V90" i="3"/>
  <c r="W89" i="3" s="1"/>
  <c r="AK90" i="3"/>
  <c r="V91" i="3"/>
  <c r="AK91" i="3"/>
  <c r="V92" i="3"/>
  <c r="W91" i="3" s="1"/>
  <c r="AK92" i="3"/>
  <c r="V93" i="3"/>
  <c r="W92" i="3" s="1"/>
  <c r="AK93" i="3"/>
  <c r="V94" i="3"/>
  <c r="W94" i="3" s="1"/>
  <c r="AK94" i="3"/>
  <c r="V96" i="3"/>
  <c r="AK96" i="3"/>
  <c r="V97" i="3"/>
  <c r="W96" i="3" s="1"/>
  <c r="AK97" i="3"/>
  <c r="V98" i="3"/>
  <c r="W97" i="3" s="1"/>
  <c r="AK98" i="3"/>
  <c r="V99" i="3"/>
  <c r="AK99" i="3"/>
  <c r="V101" i="3"/>
  <c r="AK101" i="3"/>
  <c r="V102" i="3"/>
  <c r="AK102" i="3"/>
  <c r="V103" i="3"/>
  <c r="W101" i="3" s="1"/>
  <c r="AK103" i="3"/>
  <c r="V107" i="3"/>
  <c r="W105" i="3" s="1"/>
  <c r="AK107" i="3"/>
  <c r="V108" i="3"/>
  <c r="AK108" i="3"/>
  <c r="V109" i="3"/>
  <c r="W108" i="3" s="1"/>
  <c r="AK109" i="3"/>
  <c r="V110" i="3"/>
  <c r="AK110" i="3"/>
  <c r="V112" i="3"/>
  <c r="W112" i="3" s="1"/>
  <c r="AK112" i="3"/>
  <c r="V113" i="3"/>
  <c r="W111" i="3" s="1"/>
  <c r="AK113" i="3"/>
  <c r="V114" i="3"/>
  <c r="W114" i="3" s="1"/>
  <c r="AK114" i="3"/>
  <c r="V115" i="3"/>
  <c r="W115" i="3" s="1"/>
  <c r="AK115" i="3"/>
  <c r="V117" i="3"/>
  <c r="W117" i="3" s="1"/>
  <c r="AK117" i="3"/>
  <c r="V118" i="3"/>
  <c r="AK118" i="3"/>
  <c r="V119" i="3"/>
  <c r="W118" i="3" s="1"/>
  <c r="AK119" i="3"/>
  <c r="V120" i="3"/>
  <c r="W119" i="3" s="1"/>
  <c r="AK120" i="3"/>
  <c r="V122" i="3"/>
  <c r="W121" i="3" s="1"/>
  <c r="AK122" i="3"/>
  <c r="V123" i="3"/>
  <c r="W122" i="3" s="1"/>
  <c r="AK123" i="3"/>
  <c r="V124" i="3"/>
  <c r="W123" i="3" s="1"/>
  <c r="AK124" i="3"/>
  <c r="V125" i="3"/>
  <c r="AK125" i="3"/>
  <c r="V126" i="3"/>
  <c r="W125" i="3" s="1"/>
  <c r="AK126" i="3"/>
  <c r="V128" i="3"/>
  <c r="W127" i="3" s="1"/>
  <c r="AK128" i="3"/>
  <c r="V129" i="3"/>
  <c r="W128" i="3" s="1"/>
  <c r="AK129" i="3"/>
  <c r="V130" i="3"/>
  <c r="W129" i="3" s="1"/>
  <c r="AK130" i="3"/>
  <c r="V131" i="3"/>
  <c r="W130" i="3" s="1"/>
  <c r="AK131" i="3"/>
  <c r="V133" i="3"/>
  <c r="W132" i="3" s="1"/>
  <c r="AK133" i="3"/>
  <c r="V134" i="3"/>
  <c r="W133" i="3" s="1"/>
  <c r="AK134" i="3"/>
  <c r="V135" i="3"/>
  <c r="AK135" i="3"/>
  <c r="V136" i="3"/>
  <c r="W134" i="3" s="1"/>
  <c r="AK136" i="3"/>
  <c r="V138" i="3"/>
  <c r="W136" i="3" s="1"/>
  <c r="AK138" i="3"/>
  <c r="V139" i="3"/>
  <c r="W137" i="3" s="1"/>
  <c r="AK139" i="3"/>
  <c r="V140" i="3"/>
  <c r="W139" i="3" s="1"/>
  <c r="AK140" i="3"/>
  <c r="V141" i="3"/>
  <c r="AK141" i="3"/>
  <c r="V142" i="3"/>
  <c r="W142" i="3" s="1"/>
  <c r="AK142" i="3"/>
  <c r="V144" i="3"/>
  <c r="W143" i="3" s="1"/>
  <c r="AK144" i="3"/>
  <c r="V145" i="3"/>
  <c r="W144" i="3" s="1"/>
  <c r="AK145" i="3"/>
  <c r="V146" i="3"/>
  <c r="W145" i="3" s="1"/>
  <c r="AK146" i="3"/>
  <c r="V147" i="3"/>
  <c r="W146" i="3" s="1"/>
  <c r="AK147" i="3"/>
  <c r="V149" i="3"/>
  <c r="W148" i="3" s="1"/>
  <c r="AK149" i="3"/>
  <c r="V150" i="3"/>
  <c r="W150" i="3" s="1"/>
  <c r="AK150" i="3"/>
  <c r="V151" i="3"/>
  <c r="W149" i="3" s="1"/>
  <c r="AK151" i="3"/>
  <c r="V152" i="3"/>
  <c r="AK152" i="3"/>
  <c r="V154" i="3"/>
  <c r="W153" i="3" s="1"/>
  <c r="AK154" i="3"/>
  <c r="V155" i="3"/>
  <c r="W154" i="3" s="1"/>
  <c r="AK155" i="3"/>
  <c r="V156" i="3"/>
  <c r="AK156" i="3"/>
  <c r="V157" i="3"/>
  <c r="W155" i="3" s="1"/>
  <c r="AK157" i="3"/>
  <c r="V158" i="3"/>
  <c r="W156" i="3" s="1"/>
  <c r="AK158" i="3"/>
  <c r="V160" i="3"/>
  <c r="W160" i="3" s="1"/>
  <c r="AK160" i="3"/>
  <c r="V161" i="3"/>
  <c r="AK161" i="3"/>
  <c r="V162" i="3"/>
  <c r="AK162" i="3"/>
  <c r="V163" i="3"/>
  <c r="W162" i="3" s="1"/>
  <c r="AK163" i="3"/>
  <c r="V165" i="3"/>
  <c r="AK165" i="3"/>
  <c r="V166" i="3"/>
  <c r="W166" i="3" s="1"/>
  <c r="AK166" i="3"/>
  <c r="V167" i="3"/>
  <c r="AK167" i="3"/>
  <c r="V168" i="3"/>
  <c r="W167" i="3" s="1"/>
  <c r="AK168" i="3"/>
  <c r="V170" i="3"/>
  <c r="W169" i="3" s="1"/>
  <c r="AK170" i="3"/>
  <c r="V171" i="3"/>
  <c r="AK171" i="3"/>
  <c r="V172" i="3"/>
  <c r="W171" i="3" s="1"/>
  <c r="AK172" i="3"/>
  <c r="V173" i="3"/>
  <c r="W172" i="3" s="1"/>
  <c r="AK173" i="3"/>
  <c r="V174" i="3"/>
  <c r="W173" i="3" s="1"/>
  <c r="AK174" i="3"/>
  <c r="V176" i="3"/>
  <c r="AK176" i="3"/>
  <c r="V177" i="3"/>
  <c r="W176" i="3" s="1"/>
  <c r="AK177" i="3"/>
  <c r="V178" i="3"/>
  <c r="AK178" i="3"/>
  <c r="V179" i="3"/>
  <c r="W178" i="3" s="1"/>
  <c r="AK179" i="3"/>
  <c r="V181" i="3"/>
  <c r="W181" i="3" s="1"/>
  <c r="AK181" i="3"/>
  <c r="V182" i="3"/>
  <c r="W180" i="3" s="1"/>
  <c r="AK182" i="3"/>
  <c r="V183" i="3"/>
  <c r="W182" i="3" s="1"/>
  <c r="AK183" i="3"/>
  <c r="V186" i="3"/>
  <c r="AK186" i="3"/>
  <c r="V187" i="3"/>
  <c r="AK187" i="3"/>
  <c r="V188" i="3"/>
  <c r="W186" i="3" s="1"/>
  <c r="AK188" i="3"/>
  <c r="V189" i="3"/>
  <c r="W189" i="3" s="1"/>
  <c r="AK189" i="3"/>
  <c r="V190" i="3"/>
  <c r="W188" i="3" s="1"/>
  <c r="AK190" i="3"/>
  <c r="V192" i="3"/>
  <c r="W192" i="3" s="1"/>
  <c r="AK192" i="3"/>
  <c r="V193" i="3"/>
  <c r="W193" i="3" s="1"/>
  <c r="AK193" i="3"/>
  <c r="V194" i="3"/>
  <c r="AK194" i="3"/>
  <c r="V195" i="3"/>
  <c r="W194" i="3" s="1"/>
  <c r="AK195" i="3"/>
  <c r="V197" i="3"/>
  <c r="W197" i="3" s="1"/>
  <c r="AK197" i="3"/>
  <c r="V198" i="3"/>
  <c r="AK198" i="3"/>
  <c r="V199" i="3"/>
  <c r="W198" i="3" s="1"/>
  <c r="AK199" i="3"/>
  <c r="V200" i="3"/>
  <c r="W199" i="3" s="1"/>
  <c r="AK200" i="3"/>
  <c r="V202" i="3"/>
  <c r="W201" i="3" s="1"/>
  <c r="AK202" i="3"/>
  <c r="V203" i="3"/>
  <c r="W202" i="3" s="1"/>
  <c r="AK203" i="3"/>
  <c r="V204" i="3"/>
  <c r="AK204" i="3"/>
  <c r="AK626" i="3"/>
  <c r="AK622" i="3"/>
  <c r="AK618" i="3"/>
  <c r="AK614" i="3"/>
  <c r="AK610" i="3"/>
  <c r="AK606" i="3"/>
  <c r="AK602" i="3"/>
  <c r="AK598" i="3"/>
  <c r="AK594" i="3"/>
  <c r="AK590" i="3"/>
  <c r="AK586" i="3"/>
  <c r="AK582" i="3"/>
  <c r="AK578" i="3"/>
  <c r="AK574" i="3"/>
  <c r="AK570" i="3"/>
  <c r="AK566" i="3"/>
  <c r="AK562" i="3"/>
  <c r="AK558" i="3"/>
  <c r="AK554" i="3"/>
  <c r="AK550" i="3"/>
  <c r="AK546" i="3"/>
  <c r="AK542" i="3"/>
  <c r="AK538" i="3"/>
  <c r="AK534" i="3"/>
  <c r="AK530" i="3"/>
  <c r="AK526" i="3"/>
  <c r="AK522" i="3"/>
  <c r="AK518" i="3"/>
  <c r="AK514" i="3"/>
  <c r="AK510" i="3"/>
  <c r="AK506" i="3"/>
  <c r="AK502" i="3"/>
  <c r="AK498" i="3"/>
  <c r="AK494" i="3"/>
  <c r="AK490" i="3"/>
  <c r="AK486" i="3"/>
  <c r="AK482" i="3"/>
  <c r="AK478" i="3"/>
  <c r="AK474" i="3"/>
  <c r="AK470" i="3"/>
  <c r="AK466" i="3"/>
  <c r="AK462" i="3"/>
  <c r="AK458" i="3"/>
  <c r="AK451" i="3"/>
  <c r="AK442" i="3"/>
  <c r="AK426" i="3"/>
  <c r="AK410" i="3"/>
  <c r="AK394" i="3"/>
  <c r="AK382" i="3"/>
  <c r="AK366" i="3"/>
  <c r="AK345" i="3"/>
  <c r="AK324" i="3"/>
  <c r="AK303" i="3"/>
  <c r="AK281" i="3"/>
  <c r="AK265" i="3"/>
  <c r="AK244" i="3"/>
  <c r="AK223" i="3"/>
  <c r="AK201" i="3"/>
  <c r="AK164" i="3"/>
  <c r="AK143" i="3"/>
  <c r="AK121" i="3"/>
  <c r="AK84" i="3"/>
  <c r="AK40" i="3"/>
  <c r="V64" i="3"/>
  <c r="W63" i="3" s="1"/>
  <c r="AK64" i="3"/>
  <c r="V65" i="3"/>
  <c r="W64" i="3" s="1"/>
  <c r="AK65" i="3"/>
  <c r="AK68" i="3"/>
  <c r="V27" i="3"/>
  <c r="W26" i="3" s="1"/>
  <c r="AK27" i="3"/>
  <c r="V29" i="3"/>
  <c r="W27" i="3" s="1"/>
  <c r="AK29" i="3"/>
  <c r="V30" i="3"/>
  <c r="AK30" i="3"/>
  <c r="V32" i="3"/>
  <c r="W31" i="3" s="1"/>
  <c r="AK32" i="3"/>
  <c r="V33" i="3"/>
  <c r="W32" i="3" s="1"/>
  <c r="AK33" i="3"/>
  <c r="V34" i="3"/>
  <c r="AK34" i="3"/>
  <c r="V39" i="3"/>
  <c r="W38" i="3" s="1"/>
  <c r="AK39" i="3"/>
  <c r="V41" i="3"/>
  <c r="W41" i="3" s="1"/>
  <c r="AK41" i="3"/>
  <c r="V42" i="3"/>
  <c r="W42" i="3" s="1"/>
  <c r="AK42" i="3"/>
  <c r="V43" i="3"/>
  <c r="AK43" i="3"/>
  <c r="V44" i="3"/>
  <c r="W43" i="3" s="1"/>
  <c r="AK44" i="3"/>
  <c r="V45" i="3"/>
  <c r="W44" i="3" s="1"/>
  <c r="AK45" i="3"/>
  <c r="V205" i="3"/>
  <c r="AK205" i="3"/>
  <c r="V206" i="3"/>
  <c r="W205" i="3" s="1"/>
  <c r="AK206" i="3"/>
  <c r="V208" i="3"/>
  <c r="W206" i="3" s="1"/>
  <c r="AK208" i="3"/>
  <c r="V209" i="3"/>
  <c r="W207" i="3" s="1"/>
  <c r="AK209" i="3"/>
  <c r="V210" i="3"/>
  <c r="W208" i="3" s="1"/>
  <c r="AK210" i="3"/>
  <c r="V211" i="3"/>
  <c r="W209" i="3" s="1"/>
  <c r="AK211" i="3"/>
  <c r="V213" i="3"/>
  <c r="W211" i="3" s="1"/>
  <c r="AK213" i="3"/>
  <c r="V214" i="3"/>
  <c r="W212" i="3" s="1"/>
  <c r="AK214" i="3"/>
  <c r="V215" i="3"/>
  <c r="W213" i="3" s="1"/>
  <c r="AK215" i="3"/>
  <c r="V216" i="3"/>
  <c r="W215" i="3" s="1"/>
  <c r="AK216" i="3"/>
  <c r="V218" i="3"/>
  <c r="W217" i="3" s="1"/>
  <c r="AK218" i="3"/>
  <c r="V219" i="3"/>
  <c r="W218" i="3" s="1"/>
  <c r="AK219" i="3"/>
  <c r="V220" i="3"/>
  <c r="AK220" i="3"/>
  <c r="V221" i="3"/>
  <c r="W220" i="3" s="1"/>
  <c r="AK221" i="3"/>
  <c r="V222" i="3"/>
  <c r="AK222" i="3"/>
  <c r="V224" i="3"/>
  <c r="W223" i="3" s="1"/>
  <c r="AK224" i="3"/>
  <c r="V225" i="3"/>
  <c r="AK225" i="3"/>
  <c r="V226" i="3"/>
  <c r="W224" i="3" s="1"/>
  <c r="AK226" i="3"/>
  <c r="V227" i="3"/>
  <c r="W225" i="3" s="1"/>
  <c r="AK227" i="3"/>
  <c r="V229" i="3"/>
  <c r="W228" i="3" s="1"/>
  <c r="AK229" i="3"/>
  <c r="V230" i="3"/>
  <c r="W230" i="3" s="1"/>
  <c r="AK230" i="3"/>
  <c r="V231" i="3"/>
  <c r="AK231" i="3"/>
  <c r="V232" i="3"/>
  <c r="W231" i="3" s="1"/>
  <c r="AK232" i="3"/>
  <c r="V234" i="3"/>
  <c r="W233" i="3" s="1"/>
  <c r="AK234" i="3"/>
  <c r="V235" i="3"/>
  <c r="AK235" i="3"/>
  <c r="V236" i="3"/>
  <c r="W234" i="3" s="1"/>
  <c r="AK236" i="3"/>
  <c r="V237" i="3"/>
  <c r="W235" i="3" s="1"/>
  <c r="AK237" i="3"/>
  <c r="V238" i="3"/>
  <c r="W237" i="3" s="1"/>
  <c r="AK238" i="3"/>
  <c r="V240" i="3"/>
  <c r="W239" i="3" s="1"/>
  <c r="AK240" i="3"/>
  <c r="V241" i="3"/>
  <c r="AK241" i="3"/>
  <c r="V242" i="3"/>
  <c r="W241" i="3" s="1"/>
  <c r="AK242" i="3"/>
  <c r="V243" i="3"/>
  <c r="W242" i="3" s="1"/>
  <c r="AK243" i="3"/>
  <c r="V245" i="3"/>
  <c r="W244" i="3" s="1"/>
  <c r="AK245" i="3"/>
  <c r="V246" i="3"/>
  <c r="AK246" i="3"/>
  <c r="V247" i="3"/>
  <c r="W245" i="3" s="1"/>
  <c r="AK247" i="3"/>
  <c r="V248" i="3"/>
  <c r="W248" i="3" s="1"/>
  <c r="AK248" i="3"/>
  <c r="V250" i="3"/>
  <c r="W249" i="3" s="1"/>
  <c r="AK250" i="3"/>
  <c r="V251" i="3"/>
  <c r="AK251" i="3"/>
  <c r="V252" i="3"/>
  <c r="AK252" i="3"/>
  <c r="V253" i="3"/>
  <c r="W251" i="3" s="1"/>
  <c r="AK253" i="3"/>
  <c r="V254" i="3"/>
  <c r="W253" i="3" s="1"/>
  <c r="AK254" i="3"/>
  <c r="V256" i="3"/>
  <c r="W254" i="3" s="1"/>
  <c r="AK256" i="3"/>
  <c r="V257" i="3"/>
  <c r="AK257" i="3"/>
  <c r="V258" i="3"/>
  <c r="W256" i="3" s="1"/>
  <c r="AK258" i="3"/>
  <c r="V259" i="3"/>
  <c r="W257" i="3" s="1"/>
  <c r="AK259" i="3"/>
  <c r="V261" i="3"/>
  <c r="W260" i="3" s="1"/>
  <c r="AK261" i="3"/>
  <c r="V262" i="3"/>
  <c r="W261" i="3" s="1"/>
  <c r="AK262" i="3"/>
  <c r="V263" i="3"/>
  <c r="W262" i="3" s="1"/>
  <c r="AK263" i="3"/>
  <c r="V264" i="3"/>
  <c r="AK264" i="3"/>
  <c r="V266" i="3"/>
  <c r="W265" i="3" s="1"/>
  <c r="AK266" i="3"/>
  <c r="V268" i="3"/>
  <c r="W268" i="3" s="1"/>
  <c r="AK268" i="3"/>
  <c r="V269" i="3"/>
  <c r="AK269" i="3"/>
  <c r="V270" i="3"/>
  <c r="AK270" i="3"/>
  <c r="V272" i="3"/>
  <c r="W271" i="3" s="1"/>
  <c r="AK272" i="3"/>
  <c r="V273" i="3"/>
  <c r="W273" i="3" s="1"/>
  <c r="AK273" i="3"/>
  <c r="V274" i="3"/>
  <c r="AK274" i="3"/>
  <c r="V275" i="3"/>
  <c r="W275" i="3" s="1"/>
  <c r="AK275" i="3"/>
  <c r="V277" i="3"/>
  <c r="W277" i="3" s="1"/>
  <c r="AK277" i="3"/>
  <c r="V278" i="3"/>
  <c r="AK278" i="3"/>
  <c r="V279" i="3"/>
  <c r="W279" i="3" s="1"/>
  <c r="AK279" i="3"/>
  <c r="V280" i="3"/>
  <c r="W280" i="3" s="1"/>
  <c r="AK280" i="3"/>
  <c r="V282" i="3"/>
  <c r="W282" i="3" s="1"/>
  <c r="AK282" i="3"/>
  <c r="V283" i="3"/>
  <c r="AK283" i="3"/>
  <c r="V284" i="3"/>
  <c r="W283" i="3" s="1"/>
  <c r="AK284" i="3"/>
  <c r="V285" i="3"/>
  <c r="AK285" i="3"/>
  <c r="V286" i="3"/>
  <c r="W285" i="3" s="1"/>
  <c r="AK286" i="3"/>
  <c r="V288" i="3"/>
  <c r="W287" i="3" s="1"/>
  <c r="AK288" i="3"/>
  <c r="V289" i="3"/>
  <c r="W288" i="3" s="1"/>
  <c r="AK289" i="3"/>
  <c r="V290" i="3"/>
  <c r="W289" i="3" s="1"/>
  <c r="AK290" i="3"/>
  <c r="V291" i="3"/>
  <c r="W290" i="3" s="1"/>
  <c r="AK291" i="3"/>
  <c r="V293" i="3"/>
  <c r="W292" i="3" s="1"/>
  <c r="AK293" i="3"/>
  <c r="V294" i="3"/>
  <c r="W293" i="3" s="1"/>
  <c r="AK294" i="3"/>
  <c r="V295" i="3"/>
  <c r="W294" i="3" s="1"/>
  <c r="AK295" i="3"/>
  <c r="V296" i="3"/>
  <c r="W295" i="3" s="1"/>
  <c r="AK296" i="3"/>
  <c r="V298" i="3"/>
  <c r="W297" i="3" s="1"/>
  <c r="AK298" i="3"/>
  <c r="V299" i="3"/>
  <c r="W298" i="3" s="1"/>
  <c r="AK299" i="3"/>
  <c r="V300" i="3"/>
  <c r="W299" i="3" s="1"/>
  <c r="AK300" i="3"/>
  <c r="V301" i="3"/>
  <c r="W300" i="3" s="1"/>
  <c r="AK301" i="3"/>
  <c r="V302" i="3"/>
  <c r="AK302" i="3"/>
  <c r="V304" i="3"/>
  <c r="AK304" i="3"/>
  <c r="V305" i="3"/>
  <c r="W303" i="3" s="1"/>
  <c r="AK305" i="3"/>
  <c r="V306" i="3"/>
  <c r="AK306" i="3"/>
  <c r="V307" i="3"/>
  <c r="W305" i="3" s="1"/>
  <c r="AK307" i="3"/>
  <c r="V309" i="3"/>
  <c r="W307" i="3" s="1"/>
  <c r="AK309" i="3"/>
  <c r="V310" i="3"/>
  <c r="W308" i="3" s="1"/>
  <c r="AK310" i="3"/>
  <c r="V311" i="3"/>
  <c r="W309" i="3" s="1"/>
  <c r="AK311" i="3"/>
  <c r="V312" i="3"/>
  <c r="W310" i="3" s="1"/>
  <c r="AK312" i="3"/>
  <c r="V314" i="3"/>
  <c r="W312" i="3" s="1"/>
  <c r="AK314" i="3"/>
  <c r="V315" i="3"/>
  <c r="W313" i="3" s="1"/>
  <c r="AK315" i="3"/>
  <c r="V316" i="3"/>
  <c r="W314" i="3" s="1"/>
  <c r="AK316" i="3"/>
  <c r="V317" i="3"/>
  <c r="AK317" i="3"/>
  <c r="V318" i="3"/>
  <c r="AK318" i="3"/>
  <c r="V320" i="3"/>
  <c r="W318" i="3" s="1"/>
  <c r="AK320" i="3"/>
  <c r="V321" i="3"/>
  <c r="AK321" i="3"/>
  <c r="V322" i="3"/>
  <c r="AK322" i="3"/>
  <c r="V323" i="3"/>
  <c r="AK323" i="3"/>
  <c r="V325" i="3"/>
  <c r="AK325" i="3"/>
  <c r="V326" i="3"/>
  <c r="W325" i="3" s="1"/>
  <c r="AK326" i="3"/>
  <c r="V327" i="3"/>
  <c r="W326" i="3" s="1"/>
  <c r="AK327" i="3"/>
  <c r="V328" i="3"/>
  <c r="AK328" i="3"/>
  <c r="V330" i="3"/>
  <c r="W329" i="3" s="1"/>
  <c r="AK330" i="3"/>
  <c r="V331" i="3"/>
  <c r="W330" i="3" s="1"/>
  <c r="AK331" i="3"/>
  <c r="V332" i="3"/>
  <c r="W331" i="3" s="1"/>
  <c r="AK332" i="3"/>
  <c r="V333" i="3"/>
  <c r="W333" i="3" s="1"/>
  <c r="AK333" i="3"/>
  <c r="V334" i="3"/>
  <c r="W332" i="3" s="1"/>
  <c r="AK334" i="3"/>
  <c r="V336" i="3"/>
  <c r="W335" i="3" s="1"/>
  <c r="AK336" i="3"/>
  <c r="V337" i="3"/>
  <c r="W336" i="3" s="1"/>
  <c r="AK337" i="3"/>
  <c r="V338" i="3"/>
  <c r="W338" i="3" s="1"/>
  <c r="AK338" i="3"/>
  <c r="V339" i="3"/>
  <c r="W339" i="3" s="1"/>
  <c r="AK339" i="3"/>
  <c r="V341" i="3"/>
  <c r="W340" i="3" s="1"/>
  <c r="AK341" i="3"/>
  <c r="V342" i="3"/>
  <c r="W341" i="3" s="1"/>
  <c r="AK342" i="3"/>
  <c r="V343" i="3"/>
  <c r="W342" i="3" s="1"/>
  <c r="AK343" i="3"/>
  <c r="V344" i="3"/>
  <c r="AK344" i="3"/>
  <c r="V346" i="3"/>
  <c r="W345" i="3" s="1"/>
  <c r="AK346" i="3"/>
  <c r="V347" i="3"/>
  <c r="W346" i="3" s="1"/>
  <c r="AK347" i="3"/>
  <c r="V348" i="3"/>
  <c r="W347" i="3" s="1"/>
  <c r="AK348" i="3"/>
  <c r="V349" i="3"/>
  <c r="W348" i="3" s="1"/>
  <c r="AK349" i="3"/>
  <c r="V350" i="3"/>
  <c r="W349" i="3" s="1"/>
  <c r="AK350" i="3"/>
  <c r="V352" i="3"/>
  <c r="AK352" i="3"/>
  <c r="V353" i="3"/>
  <c r="W352" i="3" s="1"/>
  <c r="AK353" i="3"/>
  <c r="V354" i="3"/>
  <c r="AK354" i="3"/>
  <c r="V355" i="3"/>
  <c r="W353" i="3" s="1"/>
  <c r="AK355" i="3"/>
  <c r="V357" i="3"/>
  <c r="W355" i="3" s="1"/>
  <c r="AK357" i="3"/>
  <c r="V358" i="3"/>
  <c r="W356" i="3" s="1"/>
  <c r="AK358" i="3"/>
  <c r="V359" i="3"/>
  <c r="W357" i="3" s="1"/>
  <c r="AK359" i="3"/>
  <c r="V360" i="3"/>
  <c r="W358" i="3" s="1"/>
  <c r="AK360" i="3"/>
  <c r="V362" i="3"/>
  <c r="W360" i="3" s="1"/>
  <c r="AK362" i="3"/>
  <c r="V363" i="3"/>
  <c r="W362" i="3" s="1"/>
  <c r="AK363" i="3"/>
  <c r="V364" i="3"/>
  <c r="W364" i="3" s="1"/>
  <c r="AK364" i="3"/>
  <c r="V365" i="3"/>
  <c r="W363" i="3" s="1"/>
  <c r="AK365" i="3"/>
  <c r="V367" i="3"/>
  <c r="W366" i="3" s="1"/>
  <c r="AK367" i="3"/>
  <c r="V368" i="3"/>
  <c r="W367" i="3" s="1"/>
  <c r="AK368" i="3"/>
  <c r="V369" i="3"/>
  <c r="W368" i="3" s="1"/>
  <c r="AK369" i="3"/>
  <c r="V371" i="3"/>
  <c r="AK371" i="3"/>
  <c r="V372" i="3"/>
  <c r="W370" i="3" s="1"/>
  <c r="AK372" i="3"/>
  <c r="V373" i="3"/>
  <c r="W372" i="3" s="1"/>
  <c r="AK373" i="3"/>
  <c r="V375" i="3"/>
  <c r="W374" i="3" s="1"/>
  <c r="AK375" i="3"/>
  <c r="V376" i="3"/>
  <c r="W375" i="3" s="1"/>
  <c r="AK376" i="3"/>
  <c r="V377" i="3"/>
  <c r="W376" i="3" s="1"/>
  <c r="AK377" i="3"/>
  <c r="V379" i="3"/>
  <c r="AK379" i="3"/>
  <c r="V380" i="3"/>
  <c r="W378" i="3" s="1"/>
  <c r="AK380" i="3"/>
  <c r="V381" i="3"/>
  <c r="AK381" i="3"/>
  <c r="V383" i="3"/>
  <c r="W381" i="3" s="1"/>
  <c r="AK383" i="3"/>
  <c r="V384" i="3"/>
  <c r="W384" i="3" s="1"/>
  <c r="AK384" i="3"/>
  <c r="V385" i="3"/>
  <c r="W385" i="3" s="1"/>
  <c r="AK385" i="3"/>
  <c r="V387" i="3"/>
  <c r="W386" i="3" s="1"/>
  <c r="AK387" i="3"/>
  <c r="V389" i="3"/>
  <c r="W388" i="3" s="1"/>
  <c r="AK389" i="3"/>
  <c r="V391" i="3"/>
  <c r="W390" i="3" s="1"/>
  <c r="AK391" i="3"/>
  <c r="V392" i="3"/>
  <c r="W391" i="3" s="1"/>
  <c r="AK392" i="3"/>
  <c r="V393" i="3"/>
  <c r="W392" i="3" s="1"/>
  <c r="AK393" i="3"/>
  <c r="V395" i="3"/>
  <c r="AK395" i="3"/>
  <c r="V396" i="3"/>
  <c r="W396" i="3" s="1"/>
  <c r="AK396" i="3"/>
  <c r="V397" i="3"/>
  <c r="AK397" i="3"/>
  <c r="V399" i="3"/>
  <c r="W398" i="3" s="1"/>
  <c r="AK399" i="3"/>
  <c r="V400" i="3"/>
  <c r="AK400" i="3"/>
  <c r="V401" i="3"/>
  <c r="W400" i="3" s="1"/>
  <c r="AK401" i="3"/>
  <c r="V403" i="3"/>
  <c r="W402" i="3" s="1"/>
  <c r="AK403" i="3"/>
  <c r="V404" i="3"/>
  <c r="W403" i="3" s="1"/>
  <c r="AK404" i="3"/>
  <c r="V405" i="3"/>
  <c r="W404" i="3" s="1"/>
  <c r="AK405" i="3"/>
  <c r="V407" i="3"/>
  <c r="AK407" i="3"/>
  <c r="V408" i="3"/>
  <c r="W406" i="3" s="1"/>
  <c r="AK408" i="3"/>
  <c r="V409" i="3"/>
  <c r="W407" i="3" s="1"/>
  <c r="AK409" i="3"/>
  <c r="V411" i="3"/>
  <c r="W411" i="3" s="1"/>
  <c r="AK411" i="3"/>
  <c r="V412" i="3"/>
  <c r="W410" i="3" s="1"/>
  <c r="AK412" i="3"/>
  <c r="V413" i="3"/>
  <c r="AK413" i="3"/>
  <c r="V415" i="3"/>
  <c r="W414" i="3" s="1"/>
  <c r="AK415" i="3"/>
  <c r="V416" i="3"/>
  <c r="W415" i="3" s="1"/>
  <c r="AK416" i="3"/>
  <c r="V417" i="3"/>
  <c r="W416" i="3" s="1"/>
  <c r="AK417" i="3"/>
  <c r="V419" i="3"/>
  <c r="W418" i="3" s="1"/>
  <c r="AK419" i="3"/>
  <c r="V420" i="3"/>
  <c r="W419" i="3" s="1"/>
  <c r="AK420" i="3"/>
  <c r="V421" i="3"/>
  <c r="W420" i="3" s="1"/>
  <c r="AK421" i="3"/>
  <c r="V423" i="3"/>
  <c r="AK423" i="3"/>
  <c r="V424" i="3"/>
  <c r="W422" i="3" s="1"/>
  <c r="AK424" i="3"/>
  <c r="V425" i="3"/>
  <c r="W423" i="3" s="1"/>
  <c r="AK425" i="3"/>
  <c r="V427" i="3"/>
  <c r="W426" i="3" s="1"/>
  <c r="AK427" i="3"/>
  <c r="V428" i="3"/>
  <c r="AK428" i="3"/>
  <c r="V429" i="3"/>
  <c r="W427" i="3" s="1"/>
  <c r="AK429" i="3"/>
  <c r="V431" i="3"/>
  <c r="W430" i="3" s="1"/>
  <c r="AK431" i="3"/>
  <c r="V432" i="3"/>
  <c r="W431" i="3" s="1"/>
  <c r="AK432" i="3"/>
  <c r="V433" i="3"/>
  <c r="W432" i="3" s="1"/>
  <c r="AK433" i="3"/>
  <c r="V435" i="3"/>
  <c r="W434" i="3" s="1"/>
  <c r="AK435" i="3"/>
  <c r="V436" i="3"/>
  <c r="W435" i="3" s="1"/>
  <c r="AK436" i="3"/>
  <c r="V437" i="3"/>
  <c r="AK437" i="3"/>
  <c r="V439" i="3"/>
  <c r="AK439" i="3"/>
  <c r="V440" i="3"/>
  <c r="W440" i="3" s="1"/>
  <c r="AK440" i="3"/>
  <c r="V441" i="3"/>
  <c r="W439" i="3" s="1"/>
  <c r="AK441" i="3"/>
  <c r="V443" i="3"/>
  <c r="W442" i="3" s="1"/>
  <c r="AK443" i="3"/>
  <c r="V444" i="3"/>
  <c r="W443" i="3" s="1"/>
  <c r="AK444" i="3"/>
  <c r="V445" i="3"/>
  <c r="W444" i="3" s="1"/>
  <c r="AK445" i="3"/>
  <c r="V448" i="3"/>
  <c r="W446" i="3" s="1"/>
  <c r="AK448" i="3"/>
  <c r="V449" i="3"/>
  <c r="AK449" i="3"/>
  <c r="V452" i="3"/>
  <c r="AK452" i="3"/>
  <c r="V453" i="3"/>
  <c r="W453" i="3" s="1"/>
  <c r="AK453" i="3"/>
  <c r="V457" i="3"/>
  <c r="W457" i="3" s="1"/>
  <c r="AK457" i="3"/>
  <c r="AK625" i="3"/>
  <c r="AK621" i="3"/>
  <c r="AK617" i="3"/>
  <c r="AK613" i="3"/>
  <c r="AK609" i="3"/>
  <c r="AK605" i="3"/>
  <c r="AK601" i="3"/>
  <c r="AK597" i="3"/>
  <c r="AK593" i="3"/>
  <c r="AK589" i="3"/>
  <c r="AK585" i="3"/>
  <c r="AK581" i="3"/>
  <c r="AK577" i="3"/>
  <c r="AK573" i="3"/>
  <c r="AK569" i="3"/>
  <c r="AK565" i="3"/>
  <c r="AK561" i="3"/>
  <c r="AK557" i="3"/>
  <c r="AK553" i="3"/>
  <c r="AK549" i="3"/>
  <c r="AK545" i="3"/>
  <c r="AK541" i="3"/>
  <c r="AK537" i="3"/>
  <c r="AK529" i="3"/>
  <c r="AK525" i="3"/>
  <c r="AK521" i="3"/>
  <c r="AK517" i="3"/>
  <c r="AK513" i="3"/>
  <c r="AK509" i="3"/>
  <c r="AK505" i="3"/>
  <c r="AK501" i="3"/>
  <c r="AK497" i="3"/>
  <c r="AK493" i="3"/>
  <c r="AK489" i="3"/>
  <c r="AK485" i="3"/>
  <c r="AK481" i="3"/>
  <c r="AK477" i="3"/>
  <c r="AK473" i="3"/>
  <c r="AK469" i="3"/>
  <c r="AK465" i="3"/>
  <c r="AK461" i="3"/>
  <c r="AK456" i="3"/>
  <c r="AK450" i="3"/>
  <c r="AK438" i="3"/>
  <c r="AK422" i="3"/>
  <c r="AK406" i="3"/>
  <c r="AK390" i="3"/>
  <c r="AK378" i="3"/>
  <c r="AK361" i="3"/>
  <c r="AK340" i="3"/>
  <c r="AK319" i="3"/>
  <c r="AK297" i="3"/>
  <c r="AK276" i="3"/>
  <c r="AK260" i="3"/>
  <c r="AK239" i="3"/>
  <c r="AK217" i="3"/>
  <c r="AK196" i="3"/>
  <c r="AK180" i="3"/>
  <c r="AK159" i="3"/>
  <c r="AK137" i="3"/>
  <c r="AK116" i="3"/>
  <c r="AK100" i="3"/>
  <c r="AK79" i="3"/>
  <c r="AK56" i="3"/>
  <c r="AK31" i="3"/>
  <c r="N629" i="3"/>
  <c r="V47" i="3"/>
  <c r="W46" i="3" s="1"/>
  <c r="AK47" i="3"/>
  <c r="V48" i="3"/>
  <c r="AK48" i="3"/>
  <c r="V49" i="3"/>
  <c r="AK49" i="3"/>
  <c r="V50" i="3"/>
  <c r="W48" i="3" s="1"/>
  <c r="AK50" i="3"/>
  <c r="V52" i="3"/>
  <c r="W51" i="3" s="1"/>
  <c r="AK52" i="3"/>
  <c r="V53" i="3"/>
  <c r="AK53" i="3"/>
  <c r="V54" i="3"/>
  <c r="AK54" i="3"/>
  <c r="V55" i="3"/>
  <c r="W53" i="3" s="1"/>
  <c r="AK55" i="3"/>
  <c r="V58" i="3"/>
  <c r="W56" i="3" s="1"/>
  <c r="AK58" i="3"/>
  <c r="V59" i="3"/>
  <c r="AK59" i="3"/>
  <c r="V60" i="3"/>
  <c r="W58" i="3" s="1"/>
  <c r="AK60" i="3"/>
  <c r="V61" i="3"/>
  <c r="W59" i="3" s="1"/>
  <c r="AK61" i="3"/>
  <c r="V62" i="3"/>
  <c r="W61" i="3" s="1"/>
  <c r="AK62" i="3"/>
  <c r="AK628" i="3"/>
  <c r="AK624" i="3"/>
  <c r="AK620" i="3"/>
  <c r="AK616" i="3"/>
  <c r="AK612" i="3"/>
  <c r="AK608" i="3"/>
  <c r="AK604" i="3"/>
  <c r="AK600" i="3"/>
  <c r="AK596" i="3"/>
  <c r="AK592" i="3"/>
  <c r="AK588" i="3"/>
  <c r="AK584" i="3"/>
  <c r="AK580" i="3"/>
  <c r="AK576" i="3"/>
  <c r="AK572" i="3"/>
  <c r="AK568" i="3"/>
  <c r="AK564" i="3"/>
  <c r="AK560" i="3"/>
  <c r="AK556" i="3"/>
  <c r="AK552" i="3"/>
  <c r="AK548" i="3"/>
  <c r="AK544" i="3"/>
  <c r="AK540" i="3"/>
  <c r="AK536" i="3"/>
  <c r="AK532" i="3"/>
  <c r="AK528" i="3"/>
  <c r="AK524" i="3"/>
  <c r="AK520" i="3"/>
  <c r="AK516" i="3"/>
  <c r="AK512" i="3"/>
  <c r="AK508" i="3"/>
  <c r="AK504" i="3"/>
  <c r="AK500" i="3"/>
  <c r="AK496" i="3"/>
  <c r="AK492" i="3"/>
  <c r="AK488" i="3"/>
  <c r="AK484" i="3"/>
  <c r="AK480" i="3"/>
  <c r="AK476" i="3"/>
  <c r="AK472" i="3"/>
  <c r="AK468" i="3"/>
  <c r="AK464" i="3"/>
  <c r="AK460" i="3"/>
  <c r="AK455" i="3"/>
  <c r="AK434" i="3"/>
  <c r="AK418" i="3"/>
  <c r="AK402" i="3"/>
  <c r="AK374" i="3"/>
  <c r="AK356" i="3"/>
  <c r="AK335" i="3"/>
  <c r="AK313" i="3"/>
  <c r="AK292" i="3"/>
  <c r="AK271" i="3"/>
  <c r="AK255" i="3"/>
  <c r="AK233" i="3"/>
  <c r="AK212" i="3"/>
  <c r="AK191" i="3"/>
  <c r="AK175" i="3"/>
  <c r="AK153" i="3"/>
  <c r="AK132" i="3"/>
  <c r="AK111" i="3"/>
  <c r="AK95" i="3"/>
  <c r="AK73" i="3"/>
  <c r="AK51" i="3"/>
  <c r="P629" i="3"/>
  <c r="O629" i="3"/>
  <c r="M629" i="3"/>
  <c r="L629" i="3"/>
  <c r="W264" i="3"/>
  <c r="W281" i="3"/>
  <c r="W387" i="3"/>
  <c r="W395" i="3"/>
  <c r="W36" i="3"/>
  <c r="W523" i="3"/>
  <c r="W247" i="3"/>
  <c r="W503" i="3"/>
  <c r="W511" i="3"/>
  <c r="W163" i="3"/>
  <c r="W383" i="3"/>
  <c r="W456" i="3"/>
  <c r="W599" i="3"/>
  <c r="W601" i="3"/>
  <c r="A106" i="3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W552" i="3"/>
  <c r="W531" i="3"/>
  <c r="W535" i="3"/>
  <c r="W618" i="3"/>
  <c r="W561" i="3"/>
  <c r="W562" i="3"/>
  <c r="W583" i="3"/>
  <c r="W589" i="3"/>
  <c r="W608" i="3"/>
  <c r="W594" i="3"/>
  <c r="W593" i="3"/>
  <c r="T106" i="3"/>
  <c r="W570" i="3"/>
  <c r="U28" i="3"/>
  <c r="R28" i="3"/>
  <c r="R106" i="3"/>
  <c r="W467" i="3"/>
  <c r="W473" i="3"/>
  <c r="W274" i="3"/>
  <c r="W509" i="3"/>
  <c r="W518" i="3"/>
  <c r="W104" i="3"/>
  <c r="T28" i="3"/>
  <c r="U106" i="3"/>
  <c r="T63" i="3"/>
  <c r="W323" i="3"/>
  <c r="W436" i="3"/>
  <c r="W135" i="3"/>
  <c r="W380" i="3"/>
  <c r="W168" i="3"/>
  <c r="W417" i="3"/>
  <c r="W120" i="3"/>
  <c r="W495" i="3"/>
  <c r="W528" i="3"/>
  <c r="W210" i="3"/>
  <c r="W184" i="3"/>
  <c r="W441" i="3"/>
  <c r="W465" i="3"/>
  <c r="W507" i="3"/>
  <c r="W424" i="3"/>
  <c r="W587" i="3"/>
  <c r="W365" i="3"/>
  <c r="W450" i="3"/>
  <c r="W606" i="3"/>
  <c r="W481" i="3"/>
  <c r="W458" i="3"/>
  <c r="W615" i="3"/>
  <c r="W454" i="3"/>
  <c r="W324" i="3"/>
  <c r="W551" i="3"/>
  <c r="W519" i="3"/>
  <c r="W350" i="3"/>
  <c r="U624" i="3"/>
  <c r="R626" i="3"/>
  <c r="W626" i="3"/>
  <c r="W461" i="3"/>
  <c r="W485" i="3"/>
  <c r="W538" i="3"/>
  <c r="W284" i="3"/>
  <c r="W607" i="3"/>
  <c r="W478" i="3"/>
  <c r="W480" i="3"/>
  <c r="W557" i="3"/>
  <c r="W471" i="3"/>
  <c r="W508" i="3"/>
  <c r="W141" i="3"/>
  <c r="W315" i="3"/>
  <c r="W468" i="3"/>
  <c r="W470" i="3"/>
  <c r="W614" i="3"/>
  <c r="W560" i="3"/>
  <c r="W276" i="3"/>
  <c r="W539" i="3"/>
  <c r="W394" i="3"/>
  <c r="W542" i="3"/>
  <c r="W159" i="3"/>
  <c r="W475" i="3"/>
  <c r="W229" i="3"/>
  <c r="R565" i="3"/>
  <c r="W544" i="3"/>
  <c r="W526" i="3"/>
  <c r="W78" i="3"/>
  <c r="W534" i="3"/>
  <c r="W553" i="3"/>
  <c r="W527" i="3"/>
  <c r="W83" i="3"/>
  <c r="W382" i="3"/>
  <c r="W321" i="3"/>
  <c r="R382" i="3"/>
  <c r="R383" i="3"/>
  <c r="W585" i="3"/>
  <c r="W600" i="3"/>
  <c r="W438" i="3"/>
  <c r="R340" i="3"/>
  <c r="R341" i="3"/>
  <c r="W566" i="3"/>
  <c r="R239" i="3"/>
  <c r="W483" i="3"/>
  <c r="R445" i="3"/>
  <c r="R446" i="3"/>
  <c r="R551" i="3"/>
  <c r="R265" i="3"/>
  <c r="R494" i="3"/>
  <c r="U495" i="3"/>
  <c r="R498" i="3"/>
  <c r="U539" i="3"/>
  <c r="U618" i="3"/>
  <c r="R232" i="3"/>
  <c r="U240" i="3"/>
  <c r="R280" i="3"/>
  <c r="R281" i="3"/>
  <c r="R21" i="3"/>
  <c r="W116" i="3"/>
  <c r="R181" i="3"/>
  <c r="R205" i="3"/>
  <c r="R329" i="3"/>
  <c r="R361" i="3"/>
  <c r="U98" i="3"/>
  <c r="W35" i="3"/>
  <c r="U575" i="3"/>
  <c r="R27" i="3"/>
  <c r="U56" i="3"/>
  <c r="U86" i="3"/>
  <c r="W545" i="3"/>
  <c r="R112" i="3"/>
  <c r="W179" i="3"/>
  <c r="U405" i="3"/>
  <c r="R414" i="3"/>
  <c r="R620" i="3"/>
  <c r="T46" i="3"/>
  <c r="R119" i="3"/>
  <c r="R149" i="3"/>
  <c r="U222" i="3"/>
  <c r="U227" i="3"/>
  <c r="R248" i="3"/>
  <c r="R285" i="3"/>
  <c r="U313" i="3"/>
  <c r="R515" i="3"/>
  <c r="R600" i="3"/>
  <c r="U76" i="3"/>
  <c r="R77" i="3"/>
  <c r="U268" i="3"/>
  <c r="R297" i="3"/>
  <c r="R363" i="3"/>
  <c r="R366" i="3"/>
  <c r="R410" i="3"/>
  <c r="R503" i="3"/>
  <c r="R608" i="3"/>
  <c r="W559" i="3"/>
  <c r="W147" i="3"/>
  <c r="W543" i="3"/>
  <c r="W459" i="3"/>
  <c r="R31" i="3"/>
  <c r="R33" i="3"/>
  <c r="W455" i="3"/>
  <c r="R39" i="3"/>
  <c r="R41" i="3"/>
  <c r="R62" i="3"/>
  <c r="U124" i="3"/>
  <c r="W548" i="3"/>
  <c r="U147" i="3"/>
  <c r="U164" i="3"/>
  <c r="R165" i="3"/>
  <c r="R173" i="3"/>
  <c r="R174" i="3"/>
  <c r="U180" i="3"/>
  <c r="U189" i="3"/>
  <c r="R193" i="3"/>
  <c r="R194" i="3"/>
  <c r="U287" i="3"/>
  <c r="U323" i="3"/>
  <c r="R381" i="3"/>
  <c r="W490" i="3"/>
  <c r="U464" i="3"/>
  <c r="U468" i="3"/>
  <c r="W571" i="3"/>
  <c r="U96" i="3"/>
  <c r="R100" i="3"/>
  <c r="W550" i="3"/>
  <c r="R201" i="3"/>
  <c r="U251" i="3"/>
  <c r="U279" i="3"/>
  <c r="R293" i="3"/>
  <c r="R305" i="3"/>
  <c r="R317" i="3"/>
  <c r="R344" i="3"/>
  <c r="R345" i="3"/>
  <c r="U428" i="3"/>
  <c r="R433" i="3"/>
  <c r="R434" i="3"/>
  <c r="R459" i="3"/>
  <c r="W354" i="3"/>
  <c r="R477" i="3"/>
  <c r="R483" i="3"/>
  <c r="U511" i="3"/>
  <c r="R535" i="3"/>
  <c r="R542" i="3"/>
  <c r="U565" i="3"/>
  <c r="U581" i="3"/>
  <c r="U592" i="3"/>
  <c r="R594" i="3"/>
  <c r="W547" i="3"/>
  <c r="U42" i="3"/>
  <c r="U44" i="3"/>
  <c r="R47" i="3"/>
  <c r="T69" i="3"/>
  <c r="U81" i="3"/>
  <c r="R131" i="3"/>
  <c r="R134" i="3"/>
  <c r="R142" i="3"/>
  <c r="R144" i="3"/>
  <c r="R145" i="3"/>
  <c r="W55" i="3"/>
  <c r="R159" i="3"/>
  <c r="W469" i="3"/>
  <c r="U182" i="3"/>
  <c r="W103" i="3"/>
  <c r="U199" i="3"/>
  <c r="U203" i="3"/>
  <c r="U215" i="3"/>
  <c r="U232" i="3"/>
  <c r="U254" i="3"/>
  <c r="U256" i="3"/>
  <c r="W477" i="3"/>
  <c r="R273" i="3"/>
  <c r="W238" i="3"/>
  <c r="U351" i="3"/>
  <c r="R352" i="3"/>
  <c r="R353" i="3"/>
  <c r="W487" i="3"/>
  <c r="R373" i="3"/>
  <c r="R374" i="3"/>
  <c r="R375" i="3"/>
  <c r="U395" i="3"/>
  <c r="R422" i="3"/>
  <c r="W492" i="3"/>
  <c r="R437" i="3"/>
  <c r="R438" i="3"/>
  <c r="W66" i="3"/>
  <c r="W76" i="3"/>
  <c r="U448" i="3"/>
  <c r="R489" i="3"/>
  <c r="U526" i="3"/>
  <c r="U553" i="3"/>
  <c r="U555" i="3"/>
  <c r="R559" i="3"/>
  <c r="R599" i="3"/>
  <c r="R610" i="3"/>
  <c r="U349" i="3"/>
  <c r="R349" i="3"/>
  <c r="U57" i="3"/>
  <c r="U21" i="3"/>
  <c r="U29" i="3"/>
  <c r="U53" i="3"/>
  <c r="R54" i="3"/>
  <c r="R59" i="3"/>
  <c r="R61" i="3"/>
  <c r="U63" i="3"/>
  <c r="R64" i="3"/>
  <c r="U70" i="3"/>
  <c r="W100" i="3"/>
  <c r="R87" i="3"/>
  <c r="R88" i="3"/>
  <c r="U102" i="3"/>
  <c r="U105" i="3"/>
  <c r="U107" i="3"/>
  <c r="U113" i="3"/>
  <c r="U115" i="3"/>
  <c r="R117" i="3"/>
  <c r="R123" i="3"/>
  <c r="R130" i="3"/>
  <c r="R132" i="3"/>
  <c r="R135" i="3"/>
  <c r="R143" i="3"/>
  <c r="U150" i="3"/>
  <c r="U153" i="3"/>
  <c r="R166" i="3"/>
  <c r="U171" i="3"/>
  <c r="U179" i="3"/>
  <c r="U191" i="3"/>
  <c r="U200" i="3"/>
  <c r="R202" i="3"/>
  <c r="U205" i="3"/>
  <c r="U220" i="3"/>
  <c r="U221" i="3"/>
  <c r="U225" i="3"/>
  <c r="R231" i="3"/>
  <c r="R24" i="3"/>
  <c r="R25" i="3"/>
  <c r="U31" i="3"/>
  <c r="U39" i="3"/>
  <c r="R81" i="3"/>
  <c r="R83" i="3"/>
  <c r="U85" i="3"/>
  <c r="R101" i="3"/>
  <c r="R111" i="3"/>
  <c r="R141" i="3"/>
  <c r="U155" i="3"/>
  <c r="R157" i="3"/>
  <c r="R176" i="3"/>
  <c r="R177" i="3"/>
  <c r="R182" i="3"/>
  <c r="U187" i="3"/>
  <c r="R196" i="3"/>
  <c r="R197" i="3"/>
  <c r="R204" i="3"/>
  <c r="U357" i="3"/>
  <c r="R357" i="3"/>
  <c r="W563" i="3"/>
  <c r="U442" i="3"/>
  <c r="R442" i="3"/>
  <c r="R19" i="3"/>
  <c r="U22" i="3"/>
  <c r="R23" i="3"/>
  <c r="U45" i="3"/>
  <c r="R46" i="3"/>
  <c r="U48" i="3"/>
  <c r="R50" i="3"/>
  <c r="U59" i="3"/>
  <c r="U67" i="3"/>
  <c r="R68" i="3"/>
  <c r="R70" i="3"/>
  <c r="R72" i="3"/>
  <c r="U79" i="3"/>
  <c r="R94" i="3"/>
  <c r="R99" i="3"/>
  <c r="R113" i="3"/>
  <c r="U129" i="3"/>
  <c r="U137" i="3"/>
  <c r="R139" i="3"/>
  <c r="W413" i="3"/>
  <c r="U148" i="3"/>
  <c r="R150" i="3"/>
  <c r="U154" i="3"/>
  <c r="R158" i="3"/>
  <c r="U163" i="3"/>
  <c r="U167" i="3"/>
  <c r="U169" i="3"/>
  <c r="R175" i="3"/>
  <c r="R195" i="3"/>
  <c r="U202" i="3"/>
  <c r="U206" i="3"/>
  <c r="U209" i="3"/>
  <c r="R211" i="3"/>
  <c r="R212" i="3"/>
  <c r="R233" i="3"/>
  <c r="R234" i="3"/>
  <c r="R235" i="3"/>
  <c r="W351" i="3"/>
  <c r="R473" i="3"/>
  <c r="R488" i="3"/>
  <c r="R508" i="3"/>
  <c r="R578" i="3"/>
  <c r="U214" i="3"/>
  <c r="R224" i="3"/>
  <c r="U229" i="3"/>
  <c r="U236" i="3"/>
  <c r="U237" i="3"/>
  <c r="U247" i="3"/>
  <c r="W524" i="3"/>
  <c r="U258" i="3"/>
  <c r="R260" i="3"/>
  <c r="U262" i="3"/>
  <c r="U285" i="3"/>
  <c r="W152" i="3"/>
  <c r="U293" i="3"/>
  <c r="U297" i="3"/>
  <c r="R299" i="3"/>
  <c r="U305" i="3"/>
  <c r="R307" i="3"/>
  <c r="R309" i="3"/>
  <c r="U316" i="3"/>
  <c r="R321" i="3"/>
  <c r="U339" i="3"/>
  <c r="U343" i="3"/>
  <c r="U372" i="3"/>
  <c r="W187" i="3"/>
  <c r="U397" i="3"/>
  <c r="U404" i="3"/>
  <c r="U432" i="3"/>
  <c r="U451" i="3"/>
  <c r="U452" i="3"/>
  <c r="U493" i="3"/>
  <c r="U497" i="3"/>
  <c r="U507" i="3"/>
  <c r="U527" i="3"/>
  <c r="U544" i="3"/>
  <c r="W577" i="3"/>
  <c r="U558" i="3"/>
  <c r="W221" i="3"/>
  <c r="R574" i="3"/>
  <c r="U594" i="3"/>
  <c r="U600" i="3"/>
  <c r="R606" i="3"/>
  <c r="R616" i="3"/>
  <c r="R240" i="3"/>
  <c r="U243" i="3"/>
  <c r="U249" i="3"/>
  <c r="R276" i="3"/>
  <c r="R277" i="3"/>
  <c r="R288" i="3"/>
  <c r="R289" i="3"/>
  <c r="R313" i="3"/>
  <c r="U315" i="3"/>
  <c r="R325" i="3"/>
  <c r="R332" i="3"/>
  <c r="R333" i="3"/>
  <c r="R337" i="3"/>
  <c r="U347" i="3"/>
  <c r="U355" i="3"/>
  <c r="U365" i="3"/>
  <c r="U387" i="3"/>
  <c r="R390" i="3"/>
  <c r="R391" i="3"/>
  <c r="R402" i="3"/>
  <c r="U413" i="3"/>
  <c r="U420" i="3"/>
  <c r="U436" i="3"/>
  <c r="U444" i="3"/>
  <c r="U456" i="3"/>
  <c r="U458" i="3"/>
  <c r="U475" i="3"/>
  <c r="U482" i="3"/>
  <c r="R485" i="3"/>
  <c r="R486" i="3"/>
  <c r="R487" i="3"/>
  <c r="R499" i="3"/>
  <c r="R504" i="3"/>
  <c r="R505" i="3"/>
  <c r="R512" i="3"/>
  <c r="U514" i="3"/>
  <c r="U520" i="3"/>
  <c r="R522" i="3"/>
  <c r="W521" i="3"/>
  <c r="U534" i="3"/>
  <c r="R537" i="3"/>
  <c r="R538" i="3"/>
  <c r="R555" i="3"/>
  <c r="U560" i="3"/>
  <c r="U561" i="3"/>
  <c r="R562" i="3"/>
  <c r="R563" i="3"/>
  <c r="R564" i="3"/>
  <c r="R584" i="3"/>
  <c r="U593" i="3"/>
  <c r="R598" i="3"/>
  <c r="U625" i="3"/>
  <c r="U244" i="3"/>
  <c r="R245" i="3"/>
  <c r="U250" i="3"/>
  <c r="R257" i="3"/>
  <c r="U265" i="3"/>
  <c r="R266" i="3"/>
  <c r="R270" i="3"/>
  <c r="U275" i="3"/>
  <c r="U283" i="3"/>
  <c r="U291" i="3"/>
  <c r="U301" i="3"/>
  <c r="U309" i="3"/>
  <c r="U321" i="3"/>
  <c r="U324" i="3"/>
  <c r="U331" i="3"/>
  <c r="U361" i="3"/>
  <c r="U368" i="3"/>
  <c r="U371" i="3"/>
  <c r="U376" i="3"/>
  <c r="U379" i="3"/>
  <c r="U389" i="3"/>
  <c r="R395" i="3"/>
  <c r="W301" i="3"/>
  <c r="U412" i="3"/>
  <c r="U440" i="3"/>
  <c r="W567" i="3"/>
  <c r="R449" i="3"/>
  <c r="R450" i="3"/>
  <c r="R454" i="3"/>
  <c r="R455" i="3"/>
  <c r="U460" i="3"/>
  <c r="R469" i="3"/>
  <c r="R470" i="3"/>
  <c r="U484" i="3"/>
  <c r="R491" i="3"/>
  <c r="R513" i="3"/>
  <c r="U516" i="3"/>
  <c r="U522" i="3"/>
  <c r="U536" i="3"/>
  <c r="R547" i="3"/>
  <c r="W621" i="3"/>
  <c r="R566" i="3"/>
  <c r="R567" i="3"/>
  <c r="R568" i="3"/>
  <c r="R569" i="3"/>
  <c r="U586" i="3"/>
  <c r="R588" i="3"/>
  <c r="W428" i="3"/>
  <c r="U607" i="3"/>
  <c r="U613" i="3"/>
  <c r="W23" i="3"/>
  <c r="W554" i="3"/>
  <c r="W397" i="3"/>
  <c r="W582" i="3"/>
  <c r="W463" i="3"/>
  <c r="U33" i="3"/>
  <c r="W79" i="3"/>
  <c r="W627" i="3"/>
  <c r="W479" i="3"/>
  <c r="W466" i="3"/>
  <c r="W344" i="3"/>
  <c r="W433" i="3"/>
  <c r="W613" i="3"/>
  <c r="W157" i="3"/>
  <c r="W558" i="3"/>
  <c r="U245" i="3"/>
  <c r="W476" i="3"/>
  <c r="W226" i="3"/>
  <c r="W603" i="3"/>
  <c r="W151" i="3"/>
  <c r="W183" i="3"/>
  <c r="R20" i="3"/>
  <c r="R57" i="3"/>
  <c r="U24" i="3"/>
  <c r="U25" i="3"/>
  <c r="U27" i="3"/>
  <c r="R29" i="3"/>
  <c r="W185" i="3"/>
  <c r="U32" i="3"/>
  <c r="U40" i="3"/>
  <c r="U41" i="3"/>
  <c r="R42" i="3"/>
  <c r="R43" i="3"/>
  <c r="R44" i="3"/>
  <c r="U46" i="3"/>
  <c r="U49" i="3"/>
  <c r="U54" i="3"/>
  <c r="R56" i="3"/>
  <c r="U60" i="3"/>
  <c r="W584" i="3"/>
  <c r="W588" i="3"/>
  <c r="U68" i="3"/>
  <c r="R69" i="3"/>
  <c r="U71" i="3"/>
  <c r="U72" i="3"/>
  <c r="R73" i="3"/>
  <c r="U77" i="3"/>
  <c r="R79" i="3"/>
  <c r="U82" i="3"/>
  <c r="U83" i="3"/>
  <c r="R84" i="3"/>
  <c r="U87" i="3"/>
  <c r="U91" i="3"/>
  <c r="R92" i="3"/>
  <c r="U97" i="3"/>
  <c r="U109" i="3"/>
  <c r="U111" i="3"/>
  <c r="R114" i="3"/>
  <c r="R115" i="3"/>
  <c r="R116" i="3"/>
  <c r="U119" i="3"/>
  <c r="R120" i="3"/>
  <c r="U122" i="3"/>
  <c r="U123" i="3"/>
  <c r="R127" i="3"/>
  <c r="U133" i="3"/>
  <c r="U140" i="3"/>
  <c r="U143" i="3"/>
  <c r="U145" i="3"/>
  <c r="W536" i="3"/>
  <c r="R151" i="3"/>
  <c r="R152" i="3"/>
  <c r="R153" i="3"/>
  <c r="U158" i="3"/>
  <c r="U162" i="3"/>
  <c r="U172" i="3"/>
  <c r="U175" i="3"/>
  <c r="U177" i="3"/>
  <c r="R183" i="3"/>
  <c r="U192" i="3"/>
  <c r="U195" i="3"/>
  <c r="U197" i="3"/>
  <c r="U204" i="3"/>
  <c r="R213" i="3"/>
  <c r="R223" i="3"/>
  <c r="R256" i="3"/>
  <c r="U299" i="3"/>
  <c r="W484" i="3"/>
  <c r="W610" i="3"/>
  <c r="U19" i="3"/>
  <c r="R26" i="3"/>
  <c r="T26" i="3"/>
  <c r="R30" i="3"/>
  <c r="W255" i="3"/>
  <c r="W556" i="3"/>
  <c r="R34" i="3"/>
  <c r="R45" i="3"/>
  <c r="U50" i="3"/>
  <c r="R52" i="3"/>
  <c r="W401" i="3"/>
  <c r="U55" i="3"/>
  <c r="R58" i="3"/>
  <c r="W494" i="3"/>
  <c r="U61" i="3"/>
  <c r="R63" i="3"/>
  <c r="U64" i="3"/>
  <c r="R66" i="3"/>
  <c r="U69" i="3"/>
  <c r="R75" i="3"/>
  <c r="U78" i="3"/>
  <c r="R80" i="3"/>
  <c r="U88" i="3"/>
  <c r="R90" i="3"/>
  <c r="U95" i="3"/>
  <c r="R98" i="3"/>
  <c r="U101" i="3"/>
  <c r="U103" i="3"/>
  <c r="R107" i="3"/>
  <c r="U110" i="3"/>
  <c r="W227" i="3"/>
  <c r="U125" i="3"/>
  <c r="U132" i="3"/>
  <c r="U135" i="3"/>
  <c r="W549" i="3"/>
  <c r="W328" i="3"/>
  <c r="U151" i="3"/>
  <c r="R160" i="3"/>
  <c r="R161" i="3"/>
  <c r="W164" i="3"/>
  <c r="U166" i="3"/>
  <c r="U170" i="3"/>
  <c r="U183" i="3"/>
  <c r="R186" i="3"/>
  <c r="U190" i="3"/>
  <c r="W472" i="3"/>
  <c r="R208" i="3"/>
  <c r="W399" i="3"/>
  <c r="R249" i="3"/>
  <c r="U266" i="3"/>
  <c r="W525" i="3"/>
  <c r="W482" i="3"/>
  <c r="R301" i="3"/>
  <c r="U307" i="3"/>
  <c r="W437" i="3"/>
  <c r="U26" i="3"/>
  <c r="W540" i="3"/>
  <c r="W37" i="3"/>
  <c r="U34" i="3"/>
  <c r="U43" i="3"/>
  <c r="U47" i="3"/>
  <c r="R49" i="3"/>
  <c r="U51" i="3"/>
  <c r="U52" i="3"/>
  <c r="R53" i="3"/>
  <c r="U58" i="3"/>
  <c r="U62" i="3"/>
  <c r="U65" i="3"/>
  <c r="U66" i="3"/>
  <c r="R67" i="3"/>
  <c r="U73" i="3"/>
  <c r="U74" i="3"/>
  <c r="U75" i="3"/>
  <c r="R76" i="3"/>
  <c r="W319" i="3"/>
  <c r="W131" i="3"/>
  <c r="U80" i="3"/>
  <c r="U84" i="3"/>
  <c r="R86" i="3"/>
  <c r="U89" i="3"/>
  <c r="U90" i="3"/>
  <c r="R91" i="3"/>
  <c r="U93" i="3"/>
  <c r="U94" i="3"/>
  <c r="W460" i="3"/>
  <c r="W611" i="3"/>
  <c r="U100" i="3"/>
  <c r="U108" i="3"/>
  <c r="W361" i="3"/>
  <c r="W258" i="3"/>
  <c r="R118" i="3"/>
  <c r="U120" i="3"/>
  <c r="R121" i="3"/>
  <c r="U126" i="3"/>
  <c r="U128" i="3"/>
  <c r="U130" i="3"/>
  <c r="R133" i="3"/>
  <c r="W464" i="3"/>
  <c r="R136" i="3"/>
  <c r="R137" i="3"/>
  <c r="R138" i="3"/>
  <c r="W522" i="3"/>
  <c r="U142" i="3"/>
  <c r="U146" i="3"/>
  <c r="U156" i="3"/>
  <c r="U159" i="3"/>
  <c r="U161" i="3"/>
  <c r="R167" i="3"/>
  <c r="R168" i="3"/>
  <c r="R169" i="3"/>
  <c r="U174" i="3"/>
  <c r="U178" i="3"/>
  <c r="U185" i="3"/>
  <c r="R188" i="3"/>
  <c r="R189" i="3"/>
  <c r="W555" i="3"/>
  <c r="U194" i="3"/>
  <c r="U198" i="3"/>
  <c r="W616" i="3"/>
  <c r="U207" i="3"/>
  <c r="W474" i="3"/>
  <c r="U213" i="3"/>
  <c r="R216" i="3"/>
  <c r="W126" i="3"/>
  <c r="W617" i="3"/>
  <c r="R264" i="3"/>
  <c r="R269" i="3"/>
  <c r="W232" i="3"/>
  <c r="W99" i="3"/>
  <c r="W504" i="3"/>
  <c r="W488" i="3"/>
  <c r="U363" i="3"/>
  <c r="W604" i="3"/>
  <c r="W377" i="3"/>
  <c r="W421" i="3"/>
  <c r="W49" i="3"/>
  <c r="W502" i="3"/>
  <c r="W306" i="3"/>
  <c r="W497" i="3"/>
  <c r="R206" i="3"/>
  <c r="U210" i="3"/>
  <c r="U212" i="3"/>
  <c r="U217" i="3"/>
  <c r="R219" i="3"/>
  <c r="R220" i="3"/>
  <c r="U230" i="3"/>
  <c r="U233" i="3"/>
  <c r="U235" i="3"/>
  <c r="R242" i="3"/>
  <c r="R243" i="3"/>
  <c r="R250" i="3"/>
  <c r="U259" i="3"/>
  <c r="U264" i="3"/>
  <c r="U273" i="3"/>
  <c r="U276" i="3"/>
  <c r="R284" i="3"/>
  <c r="W195" i="3"/>
  <c r="R292" i="3"/>
  <c r="U295" i="3"/>
  <c r="R296" i="3"/>
  <c r="W532" i="3"/>
  <c r="U303" i="3"/>
  <c r="R304" i="3"/>
  <c r="W602" i="3"/>
  <c r="R315" i="3"/>
  <c r="U317" i="3"/>
  <c r="R323" i="3"/>
  <c r="U325" i="3"/>
  <c r="U329" i="3"/>
  <c r="U332" i="3"/>
  <c r="U337" i="3"/>
  <c r="U340" i="3"/>
  <c r="R348" i="3"/>
  <c r="R356" i="3"/>
  <c r="U359" i="3"/>
  <c r="R360" i="3"/>
  <c r="R365" i="3"/>
  <c r="R368" i="3"/>
  <c r="W203" i="3"/>
  <c r="R458" i="3"/>
  <c r="W343" i="3"/>
  <c r="U574" i="3"/>
  <c r="R214" i="3"/>
  <c r="W174" i="3"/>
  <c r="U218" i="3"/>
  <c r="U224" i="3"/>
  <c r="U228" i="3"/>
  <c r="W102" i="3"/>
  <c r="U238" i="3"/>
  <c r="U241" i="3"/>
  <c r="W286" i="3"/>
  <c r="U248" i="3"/>
  <c r="U257" i="3"/>
  <c r="U270" i="3"/>
  <c r="W598" i="3"/>
  <c r="R275" i="3"/>
  <c r="U277" i="3"/>
  <c r="U281" i="3"/>
  <c r="U284" i="3"/>
  <c r="U289" i="3"/>
  <c r="U292" i="3"/>
  <c r="R300" i="3"/>
  <c r="R308" i="3"/>
  <c r="U311" i="3"/>
  <c r="R312" i="3"/>
  <c r="U319" i="3"/>
  <c r="R320" i="3"/>
  <c r="R331" i="3"/>
  <c r="U333" i="3"/>
  <c r="W486" i="3"/>
  <c r="R339" i="3"/>
  <c r="U341" i="3"/>
  <c r="U345" i="3"/>
  <c r="U348" i="3"/>
  <c r="U353" i="3"/>
  <c r="U356" i="3"/>
  <c r="R364" i="3"/>
  <c r="U373" i="3"/>
  <c r="U381" i="3"/>
  <c r="R387" i="3"/>
  <c r="R406" i="3"/>
  <c r="W379" i="3"/>
  <c r="R426" i="3"/>
  <c r="W619" i="3"/>
  <c r="R462" i="3"/>
  <c r="W605" i="3"/>
  <c r="W263" i="3"/>
  <c r="W572" i="3"/>
  <c r="U606" i="3"/>
  <c r="W373" i="3"/>
  <c r="W243" i="3"/>
  <c r="R225" i="3"/>
  <c r="R226" i="3"/>
  <c r="R227" i="3"/>
  <c r="W334" i="3"/>
  <c r="U246" i="3"/>
  <c r="R247" i="3"/>
  <c r="R252" i="3"/>
  <c r="U255" i="3"/>
  <c r="R263" i="3"/>
  <c r="R272" i="3"/>
  <c r="W50" i="3"/>
  <c r="R283" i="3"/>
  <c r="W200" i="3"/>
  <c r="R291" i="3"/>
  <c r="U300" i="3"/>
  <c r="U308" i="3"/>
  <c r="R316" i="3"/>
  <c r="W291" i="3"/>
  <c r="R324" i="3"/>
  <c r="U327" i="3"/>
  <c r="R328" i="3"/>
  <c r="U335" i="3"/>
  <c r="R336" i="3"/>
  <c r="W449" i="3"/>
  <c r="W369" i="3"/>
  <c r="R347" i="3"/>
  <c r="R355" i="3"/>
  <c r="W595" i="3"/>
  <c r="U364" i="3"/>
  <c r="W489" i="3"/>
  <c r="R369" i="3"/>
  <c r="R370" i="3"/>
  <c r="R371" i="3"/>
  <c r="R378" i="3"/>
  <c r="R379" i="3"/>
  <c r="W537" i="3"/>
  <c r="R398" i="3"/>
  <c r="W565" i="3"/>
  <c r="R418" i="3"/>
  <c r="W425" i="3"/>
  <c r="R430" i="3"/>
  <c r="W609" i="3"/>
  <c r="W322" i="3"/>
  <c r="W568" i="3"/>
  <c r="R466" i="3"/>
  <c r="W269" i="3"/>
  <c r="W529" i="3"/>
  <c r="R372" i="3"/>
  <c r="U375" i="3"/>
  <c r="U382" i="3"/>
  <c r="U383" i="3"/>
  <c r="U390" i="3"/>
  <c r="U391" i="3"/>
  <c r="U398" i="3"/>
  <c r="U402" i="3"/>
  <c r="R404" i="3"/>
  <c r="U406" i="3"/>
  <c r="U410" i="3"/>
  <c r="R412" i="3"/>
  <c r="U414" i="3"/>
  <c r="U418" i="3"/>
  <c r="R420" i="3"/>
  <c r="U422" i="3"/>
  <c r="U426" i="3"/>
  <c r="R428" i="3"/>
  <c r="U430" i="3"/>
  <c r="R441" i="3"/>
  <c r="U454" i="3"/>
  <c r="R456" i="3"/>
  <c r="R460" i="3"/>
  <c r="U462" i="3"/>
  <c r="R464" i="3"/>
  <c r="U466" i="3"/>
  <c r="R472" i="3"/>
  <c r="R476" i="3"/>
  <c r="U489" i="3"/>
  <c r="R497" i="3"/>
  <c r="W311" i="3"/>
  <c r="R526" i="3"/>
  <c r="W320" i="3"/>
  <c r="W54" i="3"/>
  <c r="W625" i="3"/>
  <c r="U374" i="3"/>
  <c r="W405" i="3"/>
  <c r="W296" i="3"/>
  <c r="W39" i="3"/>
  <c r="R397" i="3"/>
  <c r="W204" i="3"/>
  <c r="W302" i="3"/>
  <c r="W491" i="3"/>
  <c r="R432" i="3"/>
  <c r="U434" i="3"/>
  <c r="R436" i="3"/>
  <c r="U438" i="3"/>
  <c r="W620" i="3"/>
  <c r="U446" i="3"/>
  <c r="R448" i="3"/>
  <c r="W496" i="3"/>
  <c r="U450" i="3"/>
  <c r="R452" i="3"/>
  <c r="U455" i="3"/>
  <c r="R457" i="3"/>
  <c r="U459" i="3"/>
  <c r="R468" i="3"/>
  <c r="U470" i="3"/>
  <c r="W498" i="3"/>
  <c r="W569" i="3"/>
  <c r="W445" i="3"/>
  <c r="W500" i="3"/>
  <c r="R518" i="3"/>
  <c r="R530" i="3"/>
  <c r="W623" i="3"/>
  <c r="W47" i="3"/>
  <c r="W71" i="3"/>
  <c r="W408" i="3"/>
  <c r="R583" i="3"/>
  <c r="W513" i="3"/>
  <c r="R615" i="3"/>
  <c r="R386" i="3"/>
  <c r="R389" i="3"/>
  <c r="R394" i="3"/>
  <c r="U400" i="3"/>
  <c r="R401" i="3"/>
  <c r="R405" i="3"/>
  <c r="U408" i="3"/>
  <c r="R409" i="3"/>
  <c r="R413" i="3"/>
  <c r="U416" i="3"/>
  <c r="R417" i="3"/>
  <c r="W520" i="3"/>
  <c r="R421" i="3"/>
  <c r="U424" i="3"/>
  <c r="R425" i="3"/>
  <c r="R429" i="3"/>
  <c r="W493" i="3"/>
  <c r="W304" i="3"/>
  <c r="W29" i="3"/>
  <c r="R440" i="3"/>
  <c r="R444" i="3"/>
  <c r="R453" i="3"/>
  <c r="R461" i="3"/>
  <c r="R465" i="3"/>
  <c r="U471" i="3"/>
  <c r="U473" i="3"/>
  <c r="R475" i="3"/>
  <c r="U477" i="3"/>
  <c r="R482" i="3"/>
  <c r="W34" i="3"/>
  <c r="R484" i="3"/>
  <c r="R493" i="3"/>
  <c r="W501" i="3"/>
  <c r="W259" i="3"/>
  <c r="R540" i="3"/>
  <c r="U540" i="3"/>
  <c r="R582" i="3"/>
  <c r="W316" i="3"/>
  <c r="R614" i="3"/>
  <c r="W107" i="3"/>
  <c r="U626" i="3"/>
  <c r="U481" i="3"/>
  <c r="U490" i="3"/>
  <c r="R492" i="3"/>
  <c r="R495" i="3"/>
  <c r="U496" i="3"/>
  <c r="R501" i="3"/>
  <c r="U503" i="3"/>
  <c r="U505" i="3"/>
  <c r="R507" i="3"/>
  <c r="U509" i="3"/>
  <c r="R510" i="3"/>
  <c r="R516" i="3"/>
  <c r="W590" i="3"/>
  <c r="U519" i="3"/>
  <c r="R520" i="3"/>
  <c r="U525" i="3"/>
  <c r="W505" i="3"/>
  <c r="U531" i="3"/>
  <c r="R534" i="3"/>
  <c r="U538" i="3"/>
  <c r="W597" i="3"/>
  <c r="U543" i="3"/>
  <c r="R544" i="3"/>
  <c r="U546" i="3"/>
  <c r="U549" i="3"/>
  <c r="U552" i="3"/>
  <c r="U567" i="3"/>
  <c r="U569" i="3"/>
  <c r="R570" i="3"/>
  <c r="R571" i="3"/>
  <c r="W612" i="3"/>
  <c r="R589" i="3"/>
  <c r="U591" i="3"/>
  <c r="R592" i="3"/>
  <c r="U598" i="3"/>
  <c r="R601" i="3"/>
  <c r="R602" i="3"/>
  <c r="R603" i="3"/>
  <c r="R621" i="3"/>
  <c r="U623" i="3"/>
  <c r="R624" i="3"/>
  <c r="U488" i="3"/>
  <c r="W82" i="3"/>
  <c r="U499" i="3"/>
  <c r="U500" i="3"/>
  <c r="U502" i="3"/>
  <c r="W596" i="3"/>
  <c r="U508" i="3"/>
  <c r="R511" i="3"/>
  <c r="U513" i="3"/>
  <c r="R514" i="3"/>
  <c r="R517" i="3"/>
  <c r="W591" i="3"/>
  <c r="U523" i="3"/>
  <c r="W359" i="3"/>
  <c r="R529" i="3"/>
  <c r="U535" i="3"/>
  <c r="W506" i="3"/>
  <c r="U537" i="3"/>
  <c r="R539" i="3"/>
  <c r="R541" i="3"/>
  <c r="W574" i="3"/>
  <c r="U547" i="3"/>
  <c r="U550" i="3"/>
  <c r="W98" i="3"/>
  <c r="U562" i="3"/>
  <c r="R572" i="3"/>
  <c r="R575" i="3"/>
  <c r="U578" i="3"/>
  <c r="W448" i="3"/>
  <c r="U584" i="3"/>
  <c r="W30" i="3"/>
  <c r="U597" i="3"/>
  <c r="R604" i="3"/>
  <c r="R607" i="3"/>
  <c r="U610" i="3"/>
  <c r="U616" i="3"/>
  <c r="W515" i="3"/>
  <c r="W580" i="3"/>
  <c r="W581" i="3"/>
  <c r="W516" i="3"/>
  <c r="W517" i="3"/>
  <c r="U512" i="3"/>
  <c r="U518" i="3"/>
  <c r="R519" i="3"/>
  <c r="R521" i="3"/>
  <c r="R525" i="3"/>
  <c r="R528" i="3"/>
  <c r="U530" i="3"/>
  <c r="R536" i="3"/>
  <c r="W573" i="3"/>
  <c r="U542" i="3"/>
  <c r="R543" i="3"/>
  <c r="W575" i="3"/>
  <c r="W576" i="3"/>
  <c r="U554" i="3"/>
  <c r="U557" i="3"/>
  <c r="W109" i="3"/>
  <c r="W578" i="3"/>
  <c r="W592" i="3"/>
  <c r="W622" i="3"/>
  <c r="R573" i="3"/>
  <c r="W33" i="3"/>
  <c r="W579" i="3"/>
  <c r="U582" i="3"/>
  <c r="R585" i="3"/>
  <c r="R586" i="3"/>
  <c r="R587" i="3"/>
  <c r="U590" i="3"/>
  <c r="R591" i="3"/>
  <c r="W510" i="3"/>
  <c r="W512" i="3"/>
  <c r="R605" i="3"/>
  <c r="W317" i="3"/>
  <c r="W514" i="3"/>
  <c r="U614" i="3"/>
  <c r="W624" i="3"/>
  <c r="R617" i="3"/>
  <c r="R618" i="3"/>
  <c r="R619" i="3"/>
  <c r="U622" i="3"/>
  <c r="R623" i="3"/>
  <c r="U211" i="3"/>
  <c r="U219" i="3"/>
  <c r="U261" i="3"/>
  <c r="R261" i="3"/>
  <c r="U23" i="3"/>
  <c r="U121" i="3"/>
  <c r="R32" i="3"/>
  <c r="R40" i="3"/>
  <c r="R48" i="3"/>
  <c r="R51" i="3"/>
  <c r="R55" i="3"/>
  <c r="R60" i="3"/>
  <c r="R65" i="3"/>
  <c r="R71" i="3"/>
  <c r="R74" i="3"/>
  <c r="R78" i="3"/>
  <c r="R82" i="3"/>
  <c r="R85" i="3"/>
  <c r="R89" i="3"/>
  <c r="R95" i="3"/>
  <c r="R96" i="3"/>
  <c r="R102" i="3"/>
  <c r="R103" i="3"/>
  <c r="R108" i="3"/>
  <c r="R109" i="3"/>
  <c r="U114" i="3"/>
  <c r="U117" i="3"/>
  <c r="R124" i="3"/>
  <c r="R125" i="3"/>
  <c r="R128" i="3"/>
  <c r="U136" i="3"/>
  <c r="U139" i="3"/>
  <c r="U144" i="3"/>
  <c r="R146" i="3"/>
  <c r="U152" i="3"/>
  <c r="R154" i="3"/>
  <c r="U160" i="3"/>
  <c r="R162" i="3"/>
  <c r="U168" i="3"/>
  <c r="R170" i="3"/>
  <c r="U176" i="3"/>
  <c r="R178" i="3"/>
  <c r="U186" i="3"/>
  <c r="U188" i="3"/>
  <c r="R190" i="3"/>
  <c r="U196" i="3"/>
  <c r="R198" i="3"/>
  <c r="U208" i="3"/>
  <c r="U216" i="3"/>
  <c r="U226" i="3"/>
  <c r="R228" i="3"/>
  <c r="U234" i="3"/>
  <c r="R236" i="3"/>
  <c r="U242" i="3"/>
  <c r="R244" i="3"/>
  <c r="U263" i="3"/>
  <c r="U286" i="3"/>
  <c r="R286" i="3"/>
  <c r="U302" i="3"/>
  <c r="R302" i="3"/>
  <c r="U318" i="3"/>
  <c r="R318" i="3"/>
  <c r="U334" i="3"/>
  <c r="R334" i="3"/>
  <c r="U350" i="3"/>
  <c r="R350" i="3"/>
  <c r="U367" i="3"/>
  <c r="R367" i="3"/>
  <c r="U479" i="3"/>
  <c r="R479" i="3"/>
  <c r="U20" i="3"/>
  <c r="U92" i="3"/>
  <c r="U118" i="3"/>
  <c r="U30" i="3"/>
  <c r="V18" i="3"/>
  <c r="T19" i="3"/>
  <c r="R97" i="3"/>
  <c r="R110" i="3"/>
  <c r="U116" i="3"/>
  <c r="R126" i="3"/>
  <c r="R129" i="3"/>
  <c r="U138" i="3"/>
  <c r="U141" i="3"/>
  <c r="R147" i="3"/>
  <c r="U149" i="3"/>
  <c r="R155" i="3"/>
  <c r="U157" i="3"/>
  <c r="R163" i="3"/>
  <c r="U165" i="3"/>
  <c r="R171" i="3"/>
  <c r="U173" i="3"/>
  <c r="R179" i="3"/>
  <c r="U181" i="3"/>
  <c r="R185" i="3"/>
  <c r="R191" i="3"/>
  <c r="U193" i="3"/>
  <c r="R199" i="3"/>
  <c r="U201" i="3"/>
  <c r="R207" i="3"/>
  <c r="R209" i="3"/>
  <c r="R215" i="3"/>
  <c r="R217" i="3"/>
  <c r="R221" i="3"/>
  <c r="U223" i="3"/>
  <c r="R229" i="3"/>
  <c r="U231" i="3"/>
  <c r="R237" i="3"/>
  <c r="U253" i="3"/>
  <c r="R253" i="3"/>
  <c r="U271" i="3"/>
  <c r="U18" i="3"/>
  <c r="R22" i="3"/>
  <c r="R18" i="3"/>
  <c r="R93" i="3"/>
  <c r="U99" i="3"/>
  <c r="R105" i="3"/>
  <c r="U112" i="3"/>
  <c r="R122" i="3"/>
  <c r="U127" i="3"/>
  <c r="U131" i="3"/>
  <c r="U134" i="3"/>
  <c r="R140" i="3"/>
  <c r="R148" i="3"/>
  <c r="R156" i="3"/>
  <c r="R164" i="3"/>
  <c r="R172" i="3"/>
  <c r="R180" i="3"/>
  <c r="R187" i="3"/>
  <c r="R192" i="3"/>
  <c r="R200" i="3"/>
  <c r="R203" i="3"/>
  <c r="R210" i="3"/>
  <c r="R218" i="3"/>
  <c r="R222" i="3"/>
  <c r="R230" i="3"/>
  <c r="R238" i="3"/>
  <c r="U239" i="3"/>
  <c r="R241" i="3"/>
  <c r="R246" i="3"/>
  <c r="R255" i="3"/>
  <c r="R258" i="3"/>
  <c r="U278" i="3"/>
  <c r="R278" i="3"/>
  <c r="U294" i="3"/>
  <c r="R294" i="3"/>
  <c r="U310" i="3"/>
  <c r="R310" i="3"/>
  <c r="U326" i="3"/>
  <c r="R326" i="3"/>
  <c r="U342" i="3"/>
  <c r="R342" i="3"/>
  <c r="U358" i="3"/>
  <c r="R358" i="3"/>
  <c r="R251" i="3"/>
  <c r="U252" i="3"/>
  <c r="R254" i="3"/>
  <c r="R259" i="3"/>
  <c r="U260" i="3"/>
  <c r="R262" i="3"/>
  <c r="U272" i="3"/>
  <c r="U274" i="3"/>
  <c r="R274" i="3"/>
  <c r="U280" i="3"/>
  <c r="U282" i="3"/>
  <c r="R282" i="3"/>
  <c r="U288" i="3"/>
  <c r="U290" i="3"/>
  <c r="R290" i="3"/>
  <c r="U296" i="3"/>
  <c r="U298" i="3"/>
  <c r="R298" i="3"/>
  <c r="U304" i="3"/>
  <c r="U306" i="3"/>
  <c r="R306" i="3"/>
  <c r="U312" i="3"/>
  <c r="U314" i="3"/>
  <c r="R314" i="3"/>
  <c r="U320" i="3"/>
  <c r="U322" i="3"/>
  <c r="R322" i="3"/>
  <c r="U328" i="3"/>
  <c r="U330" i="3"/>
  <c r="R330" i="3"/>
  <c r="U336" i="3"/>
  <c r="U338" i="3"/>
  <c r="R338" i="3"/>
  <c r="U344" i="3"/>
  <c r="U346" i="3"/>
  <c r="R346" i="3"/>
  <c r="U352" i="3"/>
  <c r="U354" i="3"/>
  <c r="R354" i="3"/>
  <c r="U360" i="3"/>
  <c r="U362" i="3"/>
  <c r="R362" i="3"/>
  <c r="R268" i="3"/>
  <c r="U269" i="3"/>
  <c r="R271" i="3"/>
  <c r="R279" i="3"/>
  <c r="R287" i="3"/>
  <c r="R295" i="3"/>
  <c r="R303" i="3"/>
  <c r="R311" i="3"/>
  <c r="R319" i="3"/>
  <c r="R327" i="3"/>
  <c r="R335" i="3"/>
  <c r="R343" i="3"/>
  <c r="R351" i="3"/>
  <c r="R359" i="3"/>
  <c r="R377" i="3"/>
  <c r="U377" i="3"/>
  <c r="U384" i="3"/>
  <c r="R384" i="3"/>
  <c r="R385" i="3"/>
  <c r="U385" i="3"/>
  <c r="U392" i="3"/>
  <c r="R392" i="3"/>
  <c r="R393" i="3"/>
  <c r="U393" i="3"/>
  <c r="U401" i="3"/>
  <c r="U403" i="3"/>
  <c r="R403" i="3"/>
  <c r="U409" i="3"/>
  <c r="U411" i="3"/>
  <c r="R411" i="3"/>
  <c r="U417" i="3"/>
  <c r="U419" i="3"/>
  <c r="R419" i="3"/>
  <c r="U425" i="3"/>
  <c r="U427" i="3"/>
  <c r="R427" i="3"/>
  <c r="U433" i="3"/>
  <c r="U435" i="3"/>
  <c r="R435" i="3"/>
  <c r="U441" i="3"/>
  <c r="U443" i="3"/>
  <c r="R443" i="3"/>
  <c r="U461" i="3"/>
  <c r="U463" i="3"/>
  <c r="R463" i="3"/>
  <c r="U469" i="3"/>
  <c r="U472" i="3"/>
  <c r="U474" i="3"/>
  <c r="R474" i="3"/>
  <c r="U369" i="3"/>
  <c r="R376" i="3"/>
  <c r="U378" i="3"/>
  <c r="U380" i="3"/>
  <c r="R380" i="3"/>
  <c r="U386" i="3"/>
  <c r="U394" i="3"/>
  <c r="U396" i="3"/>
  <c r="R396" i="3"/>
  <c r="R400" i="3"/>
  <c r="R408" i="3"/>
  <c r="R416" i="3"/>
  <c r="R424" i="3"/>
  <c r="U449" i="3"/>
  <c r="U453" i="3"/>
  <c r="U480" i="3"/>
  <c r="R480" i="3"/>
  <c r="U486" i="3"/>
  <c r="R532" i="3"/>
  <c r="U532" i="3"/>
  <c r="U366" i="3"/>
  <c r="U370" i="3"/>
  <c r="U399" i="3"/>
  <c r="R399" i="3"/>
  <c r="U407" i="3"/>
  <c r="R407" i="3"/>
  <c r="U415" i="3"/>
  <c r="R415" i="3"/>
  <c r="U421" i="3"/>
  <c r="U423" i="3"/>
  <c r="R423" i="3"/>
  <c r="U429" i="3"/>
  <c r="U431" i="3"/>
  <c r="R431" i="3"/>
  <c r="U437" i="3"/>
  <c r="U439" i="3"/>
  <c r="R439" i="3"/>
  <c r="U445" i="3"/>
  <c r="R451" i="3"/>
  <c r="U457" i="3"/>
  <c r="U465" i="3"/>
  <c r="U467" i="3"/>
  <c r="R467" i="3"/>
  <c r="R471" i="3"/>
  <c r="U476" i="3"/>
  <c r="U478" i="3"/>
  <c r="R478" i="3"/>
  <c r="R506" i="3"/>
  <c r="U506" i="3"/>
  <c r="R524" i="3"/>
  <c r="U524" i="3"/>
  <c r="U548" i="3"/>
  <c r="R548" i="3"/>
  <c r="U485" i="3"/>
  <c r="U491" i="3"/>
  <c r="U501" i="3"/>
  <c r="R509" i="3"/>
  <c r="U521" i="3"/>
  <c r="R527" i="3"/>
  <c r="U529" i="3"/>
  <c r="U545" i="3"/>
  <c r="R481" i="3"/>
  <c r="U487" i="3"/>
  <c r="R490" i="3"/>
  <c r="U492" i="3"/>
  <c r="U498" i="3"/>
  <c r="R500" i="3"/>
  <c r="U510" i="3"/>
  <c r="U515" i="3"/>
  <c r="U517" i="3"/>
  <c r="R523" i="3"/>
  <c r="U528" i="3"/>
  <c r="R531" i="3"/>
  <c r="U541" i="3"/>
  <c r="U580" i="3"/>
  <c r="R580" i="3"/>
  <c r="U611" i="3"/>
  <c r="R611" i="3"/>
  <c r="U483" i="3"/>
  <c r="U494" i="3"/>
  <c r="R496" i="3"/>
  <c r="R502" i="3"/>
  <c r="U504" i="3"/>
  <c r="U556" i="3"/>
  <c r="R556" i="3"/>
  <c r="R576" i="3"/>
  <c r="U576" i="3"/>
  <c r="U605" i="3"/>
  <c r="R546" i="3"/>
  <c r="R549" i="3"/>
  <c r="R554" i="3"/>
  <c r="R557" i="3"/>
  <c r="U563" i="3"/>
  <c r="U570" i="3"/>
  <c r="U589" i="3"/>
  <c r="U595" i="3"/>
  <c r="R595" i="3"/>
  <c r="U608" i="3"/>
  <c r="U609" i="3"/>
  <c r="R622" i="3"/>
  <c r="U628" i="3"/>
  <c r="R628" i="3"/>
  <c r="U573" i="3"/>
  <c r="U579" i="3"/>
  <c r="R579" i="3"/>
  <c r="U612" i="3"/>
  <c r="R612" i="3"/>
  <c r="R545" i="3"/>
  <c r="R550" i="3"/>
  <c r="U551" i="3"/>
  <c r="R552" i="3"/>
  <c r="R553" i="3"/>
  <c r="R558" i="3"/>
  <c r="U559" i="3"/>
  <c r="R560" i="3"/>
  <c r="R561" i="3"/>
  <c r="U577" i="3"/>
  <c r="R590" i="3"/>
  <c r="U596" i="3"/>
  <c r="R596" i="3"/>
  <c r="U602" i="3"/>
  <c r="U621" i="3"/>
  <c r="U627" i="3"/>
  <c r="R627" i="3"/>
  <c r="U566" i="3"/>
  <c r="U572" i="3"/>
  <c r="U585" i="3"/>
  <c r="U588" i="3"/>
  <c r="U601" i="3"/>
  <c r="U604" i="3"/>
  <c r="U617" i="3"/>
  <c r="U620" i="3"/>
  <c r="U568" i="3"/>
  <c r="U571" i="3"/>
  <c r="R581" i="3"/>
  <c r="U587" i="3"/>
  <c r="R597" i="3"/>
  <c r="U603" i="3"/>
  <c r="R613" i="3"/>
  <c r="U619" i="3"/>
  <c r="U564" i="3"/>
  <c r="R577" i="3"/>
  <c r="U583" i="3"/>
  <c r="R593" i="3"/>
  <c r="U599" i="3"/>
  <c r="R609" i="3"/>
  <c r="U615" i="3"/>
  <c r="R625" i="3"/>
  <c r="W246" i="3" l="1"/>
  <c r="W222" i="3"/>
  <c r="W88" i="3"/>
  <c r="W190" i="3"/>
  <c r="W90" i="3"/>
  <c r="W389" i="3"/>
  <c r="W429" i="3"/>
  <c r="W327" i="3"/>
  <c r="W371" i="3"/>
  <c r="W240" i="3"/>
  <c r="W140" i="3"/>
  <c r="W170" i="3"/>
  <c r="W337" i="3"/>
  <c r="W175" i="3"/>
  <c r="W216" i="3"/>
  <c r="W177" i="3"/>
  <c r="W113" i="3"/>
  <c r="W75" i="3"/>
  <c r="W267" i="3"/>
  <c r="W138" i="3"/>
  <c r="W24" i="3"/>
  <c r="W272" i="3"/>
  <c r="W60" i="3"/>
  <c r="W86" i="3"/>
  <c r="W158" i="3"/>
  <c r="W409" i="3"/>
  <c r="W93" i="3"/>
  <c r="W266" i="3"/>
  <c r="W40" i="3"/>
  <c r="W110" i="3"/>
  <c r="W95" i="3"/>
  <c r="W447" i="3"/>
  <c r="W21" i="3"/>
  <c r="W270" i="3"/>
  <c r="W252" i="3"/>
  <c r="W65" i="3"/>
  <c r="W393" i="3"/>
  <c r="W165" i="3"/>
  <c r="W191" i="3"/>
  <c r="W161" i="3"/>
  <c r="W236" i="3"/>
  <c r="V63" i="3"/>
  <c r="W62" i="3" s="1"/>
  <c r="AK63" i="3"/>
  <c r="V19" i="3"/>
  <c r="AK19" i="3"/>
  <c r="W412" i="3"/>
  <c r="W219" i="3"/>
  <c r="V28" i="3"/>
  <c r="W106" i="3" s="1"/>
  <c r="AK28" i="3"/>
  <c r="V106" i="3"/>
  <c r="AK106" i="3"/>
  <c r="V26" i="3"/>
  <c r="AK26" i="3"/>
  <c r="V69" i="3"/>
  <c r="AK69" i="3"/>
  <c r="V46" i="3"/>
  <c r="W45" i="3" s="1"/>
  <c r="AK46" i="3"/>
  <c r="U629" i="3"/>
  <c r="W196" i="3"/>
  <c r="W278" i="3"/>
  <c r="W214" i="3"/>
  <c r="R629" i="3"/>
  <c r="W628" i="3"/>
  <c r="W18" i="3"/>
  <c r="T629" i="3"/>
  <c r="AK629" i="3" s="1"/>
  <c r="W68" i="3"/>
  <c r="W52" i="3"/>
  <c r="W250" i="3"/>
  <c r="W28" i="3"/>
  <c r="W452" i="3"/>
  <c r="W124" i="3"/>
  <c r="W451" i="3"/>
  <c r="V629" i="3" l="1"/>
  <c r="W629" i="3"/>
</calcChain>
</file>

<file path=xl/sharedStrings.xml><?xml version="1.0" encoding="utf-8"?>
<sst xmlns="http://schemas.openxmlformats.org/spreadsheetml/2006/main" count="6719" uniqueCount="1343">
  <si>
    <t>Cargo</t>
  </si>
  <si>
    <t>Totales en RD$</t>
  </si>
  <si>
    <t xml:space="preserve"> </t>
  </si>
  <si>
    <t>MASC</t>
  </si>
  <si>
    <t>TEMPORAL</t>
  </si>
  <si>
    <t>MAESTRO POR CONTRATO</t>
  </si>
  <si>
    <t>FEILANH MANOLIN NOVA MONTERO</t>
  </si>
  <si>
    <t xml:space="preserve">Division Académica </t>
  </si>
  <si>
    <t>FEM</t>
  </si>
  <si>
    <t>ELAINE CARABALLO</t>
  </si>
  <si>
    <t>CARMEN M. DE LA ALTAGRACIA FELIZ RE</t>
  </si>
  <si>
    <t>MARCEL MENDEZ FORTUNA</t>
  </si>
  <si>
    <t>YORKY DALINER DE LA ROSA FAMILIA</t>
  </si>
  <si>
    <t>SULENNY DE LEON DE LOS SANTOS</t>
  </si>
  <si>
    <t>SORIBEL DE LOS SANTOS DE LOS SANTOS</t>
  </si>
  <si>
    <t>RUTH ESTHER ROA LAGARES</t>
  </si>
  <si>
    <t>MILEDYS VALDEZ MATOS</t>
  </si>
  <si>
    <t>MICELANEA DE OLEO RODRIGUEZ</t>
  </si>
  <si>
    <t>JUANCITO QUITERIO DEL ROSARIO</t>
  </si>
  <si>
    <t>JOSE QUITERIO ROMERO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</si>
  <si>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</si>
  <si>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</si>
  <si>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</si>
  <si>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</si>
  <si>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</si>
  <si>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</si>
  <si>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</si>
  <si>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</si>
  <si>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</si>
  <si>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</si>
  <si>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</si>
  <si>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</si>
  <si>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</si>
  <si>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KELVIN ANDRES MATEO PEREZ</t>
  </si>
  <si>
    <t>JUANA DE LA ROSA RAMIREZ</t>
  </si>
  <si>
    <t>AMBIORIX MORA JIMENEZ</t>
  </si>
  <si>
    <t>CRISTIAN NICOLAS SOLIS</t>
  </si>
  <si>
    <t>ALFREDO ANTONIO PEREZ MONTES DE OCA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</si>
  <si>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</si>
  <si>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</si>
  <si>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</si>
  <si>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</si>
  <si>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</si>
  <si>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</si>
  <si>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</si>
  <si>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ROBIN GERALDO DUVAL ALCANTARA</t>
  </si>
  <si>
    <t>RITA YINELYS MATEO ROSADO</t>
  </si>
  <si>
    <t>OMAR TEJEDA OGANDO</t>
  </si>
  <si>
    <t>MARIA DEL PILAR HERNANDEZ VALERIO</t>
  </si>
  <si>
    <t>LUZ IDANIA MORA LOPEZ</t>
  </si>
  <si>
    <t>CARMEN ALTAGRACIA MATEO SEGURA</t>
  </si>
  <si>
    <t>CARLOS ARTURO GONZALEZ LARA</t>
  </si>
  <si>
    <t>ANTHONY PANIAGUA BERIGUETE</t>
  </si>
  <si>
    <t>ANEXIS ELISABET FIGUEREO SANTIL</t>
  </si>
  <si>
    <t>ANA FELICIA CEPEDA FELIZ</t>
  </si>
  <si>
    <t>YOVELIN MIGUEL FLORENTINO MEDINA</t>
  </si>
  <si>
    <t>YOSKAR ANTONIO MATEO ENCARNACION</t>
  </si>
  <si>
    <t>VALENTINA CEDANO VALENZUELA DE CUE.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</si>
  <si>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</si>
  <si>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</si>
  <si>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</si>
  <si>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</si>
  <si>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</si>
  <si>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</si>
  <si>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</si>
  <si>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</si>
  <si>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</si>
  <si>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</si>
  <si>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</si>
  <si>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</si>
  <si>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</si>
  <si>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</si>
  <si>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</si>
  <si>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</si>
  <si>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</si>
  <si>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</si>
  <si>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</si>
  <si>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</si>
  <si>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</si>
  <si>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</si>
  <si>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</si>
  <si>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FELIX EDUARDO DINI SALDANA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</si>
  <si>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</si>
  <si>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</si>
  <si>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</si>
  <si>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</si>
  <si>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</si>
  <si>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</si>
  <si>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</si>
  <si>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CRISTIAN LEONER CUELLO VALDEZ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</si>
  <si>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</si>
  <si>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</si>
  <si>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</si>
  <si>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</si>
  <si>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</si>
  <si>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AMAURY RAFAEL BELTRE GARCIA</t>
  </si>
  <si>
    <t>ALEJANDRO MATEO JIMENEZ</t>
  </si>
  <si>
    <t>ALBA NELY OGANDO ENCARNACION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</si>
  <si>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</si>
  <si>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</si>
  <si>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</si>
  <si>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</si>
  <si>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</si>
  <si>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</si>
  <si>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</si>
  <si>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</si>
  <si>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</si>
  <si>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</si>
  <si>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</si>
  <si>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</si>
  <si>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</si>
  <si>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</si>
  <si>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</si>
  <si>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JOSE YGNACIO TAVERA GUZMAN</t>
  </si>
  <si>
    <t>JESUS EMMANUEL PERAL CERDA</t>
  </si>
  <si>
    <t>CARLOS DAVID VENTURA PEREZ</t>
  </si>
  <si>
    <t>NIURKA FIGUEREDO REMON</t>
  </si>
  <si>
    <t>MARIA ALTAGRACIA TAVAREZ RODRIGUEZ</t>
  </si>
  <si>
    <t>JUNIOR JOSE BAUTISTA CORNIELL</t>
  </si>
  <si>
    <t>JOSE EULISES CRUZ TATIS</t>
  </si>
  <si>
    <t>JOSE JULIAN MORFE TORRES</t>
  </si>
  <si>
    <t>JERSON MARCOS PAULA GERMAN</t>
  </si>
  <si>
    <t>CESARINA DEL CARMEN BENCOSME CASTAÑ</t>
  </si>
  <si>
    <t>DOLORES MERCEDES ESPINAL NUNEZ</t>
  </si>
  <si>
    <t>ROSA MARIA CABA ROJAS</t>
  </si>
  <si>
    <t>MAXIMA DEL CARMEN SANCHEZ PAULINO</t>
  </si>
  <si>
    <t>FRANKELY RAFAEL ARIAS GIL</t>
  </si>
  <si>
    <t>ZORAIDA DE JESUS LANTIGUA ROJAS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</si>
  <si>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</si>
  <si>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</si>
  <si>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</si>
  <si>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</si>
  <si>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</si>
  <si>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WILLY DE JESUS UREÑA CANELA</t>
  </si>
  <si>
    <t>WILLIAMS SANTOS MARTINEZ</t>
  </si>
  <si>
    <t>WANDA MARINA ROMAN SANTANA</t>
  </si>
  <si>
    <t>VICTOR ANDRES VENTURA CRUZ</t>
  </si>
  <si>
    <t>SONIA JOSEFINA GOMEZ DIAZ</t>
  </si>
  <si>
    <t>RUDY GILBERTO LOPEZ GUILLEN</t>
  </si>
  <si>
    <t>ROSARIO YNMACULADA CACERES TEJADA</t>
  </si>
  <si>
    <t>ROSA MARIA PEÑA REYES DE NUÑEZ</t>
  </si>
  <si>
    <t>RICARDO GARCIA QUEZADA</t>
  </si>
  <si>
    <t>REYNA ANTONIA CABA ROJAS</t>
  </si>
  <si>
    <t>RAFELINA ALTAGRACIA LOPEZ</t>
  </si>
  <si>
    <t>PEDRO JOSE DIEP CRUZ</t>
  </si>
  <si>
    <t>PEDRO ANTONIO DIEP VARGAS</t>
  </si>
  <si>
    <t>PEDRO ALCANTARA RODRIGUEZ SANTOS</t>
  </si>
  <si>
    <t>ORLENDA ALTAGRACIA DE JESUS SALCEDO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</si>
  <si>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</si>
  <si>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</si>
  <si>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</si>
  <si>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</si>
  <si>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</si>
  <si>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</si>
  <si>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</si>
  <si>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MAXIMA ALTAGRACIA RODRIGUEZ PAULINO</t>
  </si>
  <si>
    <t>MAHOLY ELIZABETH DIAZ RAMIREZ DE CA</t>
  </si>
  <si>
    <t>LUIS MIGUEL PACHECO FERREIRA</t>
  </si>
  <si>
    <t>LUIS ALBERTO MONCION GUZMAN</t>
  </si>
  <si>
    <t>LEILANY BALBUENA MARTINEZ</t>
  </si>
  <si>
    <t>KHAROLLYS SIRI RODRIGUEZ</t>
  </si>
  <si>
    <t>JULIO CESAR PENA PAULINO</t>
  </si>
  <si>
    <t>JUAN FRANCISCO CRUCETA GUTIERREZ</t>
  </si>
  <si>
    <t>JOSE NARCISO BAUTISTA URENA</t>
  </si>
  <si>
    <t>JOSE MIGUEL VIOLET</t>
  </si>
  <si>
    <t>JOSE MANUEL TORREZ VASQUEZ</t>
  </si>
  <si>
    <t>JOSE LUIS ROSARIO RODRIGUEZ</t>
  </si>
  <si>
    <t>JOSE ALBERTO JIMENEZ GUABA</t>
  </si>
  <si>
    <t>JEYSON JULIO PEÑA POLANCO</t>
  </si>
  <si>
    <t>JENNY CLARA GIL PORTES</t>
  </si>
  <si>
    <t>GERMANIA ESTHER GOMEZ MARTINEZ</t>
  </si>
  <si>
    <t>FRANZISKA PEUKER BECKMANN</t>
  </si>
  <si>
    <t>FRANCISCO ALBERTO TEJADA</t>
  </si>
  <si>
    <t>FRANCISCA AURORA ELIZABETH GARCIA H</t>
  </si>
  <si>
    <t>FLOR ELENA GONZALEZ ALCANTARA</t>
  </si>
  <si>
    <t>FELIX RAMON MINAYA POLANCO</t>
  </si>
  <si>
    <t>EUFRACIA CRISTINA JIMENEZ ALMONTE</t>
  </si>
  <si>
    <t>ESTHER DE JESUS LANTIGUA ROJAS</t>
  </si>
  <si>
    <t>ESPIFANIA DE LOS REYES MARIANO BURG</t>
  </si>
  <si>
    <t>ELIYOSEPH ALTAGRACIA ALMONTE ACEVED</t>
  </si>
  <si>
    <t>EDDY VALENTIN BETANCES SALCEDO</t>
  </si>
  <si>
    <t>DIOGENES CASTILLO BERROA</t>
  </si>
  <si>
    <t>DILENIA ALTAGRACIA MARTE MARTE</t>
  </si>
  <si>
    <t>DAMIANA MERCEDES PICHARDO ALMANZAR</t>
  </si>
  <si>
    <t>CEFERINA CABRERA FELIZ</t>
  </si>
  <si>
    <t>CARMEN MATA</t>
  </si>
  <si>
    <t>CARMEN JEANNETTE CASTILLO ARIAS</t>
  </si>
  <si>
    <t>ARELIS ALTAGRACIA GARCIA TATI</t>
  </si>
  <si>
    <t>ANDRES DE JESUS TEJADA SALAS</t>
  </si>
  <si>
    <t>AMARILIS GABOT PAULINO</t>
  </si>
  <si>
    <t>AMABLE SANTOS BRITO</t>
  </si>
  <si>
    <t>ALEXANDER MANUEL PAULINO RUIZ</t>
  </si>
  <si>
    <t>AGUSTIN EDUARDO ALVAREZ FERREIRA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</si>
  <si>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</si>
  <si>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</si>
  <si>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</si>
  <si>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</si>
  <si>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</si>
  <si>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</si>
  <si>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</si>
  <si>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</si>
  <si>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</si>
  <si>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PABLO MODESTO ESPINOSA LEBRON</t>
  </si>
  <si>
    <t>HODALQUIS LOPEZ GERMAN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</si>
  <si>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</si>
  <si>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</si>
  <si>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</si>
  <si>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</si>
  <si>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</si>
  <si>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</si>
  <si>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YANET ALVAREZ DUNLOP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</si>
  <si>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</si>
  <si>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</si>
  <si>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</si>
  <si>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</si>
  <si>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</si>
  <si>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</si>
  <si>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</si>
  <si>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</si>
  <si>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</si>
  <si>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</si>
  <si>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</si>
  <si>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</si>
  <si>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SANTA LUCIA GONZALEZ BAUTISTA</t>
  </si>
  <si>
    <t>RAISA MARIA ESPIRITU PAYANO DE ECHA</t>
  </si>
  <si>
    <t>ODALIS YAJAIRA RODRIGUEZ OZUNA DE S</t>
  </si>
  <si>
    <t>MARIO FERMIN LUNA MARTE</t>
  </si>
  <si>
    <t>KIMBERLEE ESTHER MENDEZ ADAMS</t>
  </si>
  <si>
    <t>JOSE RAMON MOTA PICHARDO</t>
  </si>
  <si>
    <t>JOSE MIGUEL RODRIGUEZ SANCHEZ</t>
  </si>
  <si>
    <t>JOSE ANTONIO SERRANO SANTANA</t>
  </si>
  <si>
    <t>JOHANNY JONAIRY MERCEDES BERROA</t>
  </si>
  <si>
    <t>HIRRAEL HILARIO SANTANA</t>
  </si>
  <si>
    <t>ELISA DEL CARMEN MENA PICHARDO DE A</t>
  </si>
  <si>
    <t>DOMINGO ANTONIO SERRANO SANTANA</t>
  </si>
  <si>
    <t>BLADIMIR ANTONIO CORNELIO</t>
  </si>
  <si>
    <t>AGUEDA MARIA PENA SOLI</t>
  </si>
  <si>
    <t>YOMARYS CABRERA RAMIREZ</t>
  </si>
  <si>
    <t>SALVADOR CASTILLO RODRIGUEZ</t>
  </si>
  <si>
    <t>RUTH SIMS SANTANA</t>
  </si>
  <si>
    <t>OSCAR EDUARDO DIAZ CASTILLO</t>
  </si>
  <si>
    <t>MONICA IZABEL VELIZ PEREZ DE ESTRAD</t>
  </si>
  <si>
    <t>MARGARITA NOLASCO</t>
  </si>
  <si>
    <t>LEIDA RAMONA DE LA ROSA ROSA</t>
  </si>
  <si>
    <t>LARIZA ESTHER BENZO ORTIZ</t>
  </si>
  <si>
    <t>KELVIN ANTONIO GUERRERO RAMIREZ</t>
  </si>
  <si>
    <t>JUNIOR MIGUEL CORDONES RAMIREZ</t>
  </si>
  <si>
    <t>JESSICA CLAUDINE PEREZ VIDAL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</si>
  <si>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</si>
  <si>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</si>
  <si>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</si>
  <si>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</si>
  <si>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</si>
  <si>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</si>
  <si>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</si>
  <si>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</si>
  <si>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</si>
  <si>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</si>
  <si>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</si>
  <si>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</si>
  <si>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</si>
  <si>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NORBERTO ANTONIO EUSEBIO GERARDO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</si>
  <si>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</si>
  <si>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</si>
  <si>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</si>
  <si>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</si>
  <si>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</si>
  <si>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AMALIO AGUSTIN JIMENEZ PEREZ</t>
  </si>
  <si>
    <t>ALFIE RAFAEL ABAD BETANCES</t>
  </si>
  <si>
    <t>VALENTIN AMARO ALMONTE</t>
  </si>
  <si>
    <t>RAYMUNDO MANUEL GONZALEZ DE PEÑA</t>
  </si>
  <si>
    <t>ORLANDO BIENVENIDO MUÑOZ PINEDA</t>
  </si>
  <si>
    <t>NERY ANTONIO TAVERAS LOPEZ</t>
  </si>
  <si>
    <t>MARIA DE LAS NIEVES FORS CASTILLO</t>
  </si>
  <si>
    <t>MARCOS ARTURO AVILES BLONDA FONDEUR</t>
  </si>
  <si>
    <t>JULISSA ANANIAS RIVERA CESPEDES</t>
  </si>
  <si>
    <t>JOHANNA VASQUEZ CORDERO</t>
  </si>
  <si>
    <t>GENARO MARINO PAYANO</t>
  </si>
  <si>
    <t>GABRIELA OLDEMARY DESCHAMPS LEYBA</t>
  </si>
  <si>
    <t>FRANCISCA ANTONIA BURGOS ESCAÑO</t>
  </si>
  <si>
    <t>OLGA FRANCHESCA VARGAS FIGUEREO</t>
  </si>
  <si>
    <t>LIDIA MARGARITA RINCON GUZMAN</t>
  </si>
  <si>
    <t>JEURY JONAY ACEVEDO VASQUEZ</t>
  </si>
  <si>
    <t>ERIKA BEATRIZ REYES RAMIREZ</t>
  </si>
  <si>
    <t>LUIS FRANCISCO LABORDE ESDAILE</t>
  </si>
  <si>
    <t>DIEGO ANTONIO DEL ORBE MATOS</t>
  </si>
  <si>
    <t>ALCIBIADES JAVIER CEBALLOS</t>
  </si>
  <si>
    <t>PEDRO ROBERTO RODRIGUEZ ALMANZAR</t>
  </si>
  <si>
    <t>KENIA RODRIGUEZ TAPIA</t>
  </si>
  <si>
    <t>CLARA ELENA CRUZ MARTE</t>
  </si>
  <si>
    <t>VILMA RAFAELINA GERARDO WEISZ</t>
  </si>
  <si>
    <t>ROQUE DIOMEDES SANTOS CUETO</t>
  </si>
  <si>
    <t>ROSELY MARCELINO MERCEDES</t>
  </si>
  <si>
    <t>ROSANNA VARGAS RIVERA</t>
  </si>
  <si>
    <t>ROSA MARIA MENDEZ BAUTISTA</t>
  </si>
  <si>
    <t>PABLO GONZALEZ SOSA</t>
  </si>
  <si>
    <t>NIRCIDO ANTONIO DIAZ JIMENEZ</t>
  </si>
  <si>
    <t>NICANOR CONCEPCION GARCIA</t>
  </si>
  <si>
    <t>MARIBEL BIDO MORA</t>
  </si>
  <si>
    <t>JORGE LUIS TAVERAS ALVAREZ</t>
  </si>
  <si>
    <t>JENNIFER MARLINE RODRIGUEZ BAEZ</t>
  </si>
  <si>
    <t>JEAN CARLOS REYES MARTES</t>
  </si>
  <si>
    <t>GENESIS RADHAISA LOPEZ</t>
  </si>
  <si>
    <t>FRANCISCO ANTONIO PIMENTEL</t>
  </si>
  <si>
    <t>FIDEL FABIAN JIMENEZ</t>
  </si>
  <si>
    <t>FELIX EMILIO LARA ANGELES</t>
  </si>
  <si>
    <t>ESTRELLA DEL MAR TENA GRACIA</t>
  </si>
  <si>
    <t>NELSON JORGE ACEVEDO TRAVIESO</t>
  </si>
  <si>
    <t>MARIO SERRANO MARTE</t>
  </si>
  <si>
    <t>GRAZIELLA ALEXANDRA FRANCOISE DOMIN</t>
  </si>
  <si>
    <t>EDUARDO ARTURO FERMIN GONZALEZ</t>
  </si>
  <si>
    <t>BRAINER NIVAR CRUZ</t>
  </si>
  <si>
    <t>BELKIS MARITZA ACOSTA VARGAS</t>
  </si>
  <si>
    <t>RANDOLFO ORTIZ DE JESUS</t>
  </si>
  <si>
    <t>LESLIE YANIRIS JOAQUIN MARTINEZ</t>
  </si>
  <si>
    <t>JUNIOR ELEAZAR HERRERA DIAZ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</si>
  <si>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</si>
  <si>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</si>
  <si>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</si>
  <si>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</si>
  <si>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</si>
  <si>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</si>
  <si>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EDELL RUBEN ESCALANTE MARTINEZ</t>
  </si>
  <si>
    <t>AQUILES JULIO GUERRERO FONDEUR</t>
  </si>
  <si>
    <t>GABRIELA BASILIS CASILLA</t>
  </si>
  <si>
    <t>JESUS MARIA DIAZ SEGURA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</si>
  <si>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</si>
  <si>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</si>
  <si>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</si>
  <si>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</si>
  <si>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</si>
  <si>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</si>
  <si>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YASET RODRIGUEZ RODRIGUEZ</t>
  </si>
  <si>
    <t>YANETT ALTAGRACIA REYES BAEZ</t>
  </si>
  <si>
    <t>WALQUIDIA CRUZ OGANDO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</si>
  <si>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</si>
  <si>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</si>
  <si>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</si>
  <si>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</si>
  <si>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</si>
  <si>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</si>
  <si>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</si>
  <si>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RAFAEL DAVID FRANCISCO VENTURA</t>
  </si>
  <si>
    <t>NILSA BIENVENIDA MELLA FRIAS</t>
  </si>
  <si>
    <t>MIGUEL CIPRIAN</t>
  </si>
  <si>
    <t>MIGUEL ANTONIO LEONARDO SEPULVEDA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</si>
  <si>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</si>
  <si>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</si>
  <si>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</si>
  <si>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</si>
  <si>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</si>
  <si>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</si>
  <si>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DIONISIA NUNEZ SURIEL DE PERE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</si>
  <si>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</si>
  <si>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</si>
  <si>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</si>
  <si>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</si>
  <si>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</si>
  <si>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</si>
  <si>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</si>
  <si>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</si>
  <si>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NICOLAS FERMIN NUNEZ</t>
  </si>
  <si>
    <t>JUAN LOPEZ ARIAS</t>
  </si>
  <si>
    <t>JOSE DANIEL MARTINEZ RODRIGUEZ</t>
  </si>
  <si>
    <t>JACOB GONZALEZ ANGEL</t>
  </si>
  <si>
    <t>FRANCISCO JAVIER CEBALLOS</t>
  </si>
  <si>
    <t>FIDENCIO FABIAN CLETO</t>
  </si>
  <si>
    <t>FATIMA VIRGINIA PONS PEGUERO</t>
  </si>
  <si>
    <t>CHRISTOPHER ENMANUEL PORTORREAL</t>
  </si>
  <si>
    <t>CESAR ANTONIO BATISTA</t>
  </si>
  <si>
    <t>BRAULIO ERNESTO DE LOS SANTOS DE LA</t>
  </si>
  <si>
    <t>BILDA ELIZABETH VALENTIN MARTINEZ</t>
  </si>
  <si>
    <t>ARTEMISA CARVAJAL ALCANTARA</t>
  </si>
  <si>
    <t>ANGELA BERNAVELA MEJIA SANCHEZ</t>
  </si>
  <si>
    <t>ANA LUISA FELIZ LAFONTAINE</t>
  </si>
  <si>
    <t>ALEXANDRA LLINAS FLORENTINO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</si>
  <si>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</si>
  <si>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</si>
  <si>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</si>
  <si>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</si>
  <si>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</si>
  <si>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</si>
  <si>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NIURKA ALTAGRACIA BAEZ DE LEON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</si>
  <si>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</si>
  <si>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</si>
  <si>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</si>
  <si>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</si>
  <si>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</si>
  <si>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</si>
  <si>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</si>
  <si>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CAROLINE YUDELKA POLANCO GARCIA</t>
  </si>
  <si>
    <t>RAFAEL ALBERTO MARMOLEJOS GIL</t>
  </si>
  <si>
    <t>MARIVEL ADAMES ESTEVEZ</t>
  </si>
  <si>
    <t>LUISA MARIA ACOSTA CABA</t>
  </si>
  <si>
    <t>LEONARDO ANTONIO HERRERA MORALES</t>
  </si>
  <si>
    <t>ROSANNY JOSEFINA TAVAREZ ORTEGA</t>
  </si>
  <si>
    <t>RONALD DE JESUS MIRABAL GOMEZ</t>
  </si>
  <si>
    <t>PATRICIA LISSETTE RODRIGUEZ COLON</t>
  </si>
  <si>
    <t>MILEDY MERCEDES TRINIDAD URRACA</t>
  </si>
  <si>
    <t>ALEXANDRA MARIA FONDEUR SANCHEZ</t>
  </si>
  <si>
    <t>PAULINA ISABEL PERALTA ACOSTA</t>
  </si>
  <si>
    <t>LUZ STELLA CALDERON REBELLON</t>
  </si>
  <si>
    <t>LOURDES NATALIA GUZMAN TAVERAS</t>
  </si>
  <si>
    <t>WINSTON ENMANUEL RODRIGUEZ CASTILLO</t>
  </si>
  <si>
    <t>MARIA CEPEDA RODRIGUEZ</t>
  </si>
  <si>
    <t>DAVID DE LOS ANGELES VILA ORTIZ</t>
  </si>
  <si>
    <t>ANA JULIA SURIEL SANCHEZ</t>
  </si>
  <si>
    <t>YISELDA MOLINA MARTINEZ</t>
  </si>
  <si>
    <t>NOEMI DESIREE VOLQUEZ HIRALDO</t>
  </si>
  <si>
    <t>NOEMI LETICIA ESPINAL LOPEZ</t>
  </si>
  <si>
    <t>LEONIDO ROSARIO PENA</t>
  </si>
  <si>
    <t>GILBERTO DE JESUS VALERIO ESTEVEZ</t>
  </si>
  <si>
    <t>ENMANUEL SANDOVAL ABREU</t>
  </si>
  <si>
    <t>ELIZBETH FERNANDEZ SANTANA</t>
  </si>
  <si>
    <t>SAMUEL DE JESUS BURGOS DIAZ</t>
  </si>
  <si>
    <t>MAYELIN ALEJANDRA GUERRERO PEÑA</t>
  </si>
  <si>
    <t>KELVIN RAFAEL SANTANA SERRATA</t>
  </si>
  <si>
    <t>DERIAN RAFAEL REYES DE LOS SANTOS</t>
  </si>
  <si>
    <t>VIANIBEL ALTAGRACIA VALERIO BEJARAN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</si>
  <si>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</si>
  <si>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</si>
  <si>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</si>
  <si>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</si>
  <si>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</si>
  <si>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</si>
  <si>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HUNBERTO GONZALEZ OLIVA</t>
  </si>
  <si>
    <t>GLADIS FRANCISCA DIAZ CAMACHO DE PA</t>
  </si>
  <si>
    <t>CRUZ OSVALDO SANTOS CID</t>
  </si>
  <si>
    <t>PATRICIO DE JESUS GARCIA POLANCO</t>
  </si>
  <si>
    <t>SEVERIANO HUMBERTO PICHARDO DIAZ</t>
  </si>
  <si>
    <t>NARCISO ANTONIO VILLAR GORIS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</si>
  <si>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</si>
  <si>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</si>
  <si>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</si>
  <si>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</si>
  <si>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</si>
  <si>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</si>
  <si>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</si>
  <si>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</si>
  <si>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</si>
  <si>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</si>
  <si>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YOLANDA BIENVENIDA LIRIANO HERNANDE</t>
  </si>
  <si>
    <t>YENNY ALTAGRACIA ROSARIO GRULLON</t>
  </si>
  <si>
    <t>VICTOR ROMERO</t>
  </si>
  <si>
    <t>ROSSANNA MARIA CABRERA ESTRELLA</t>
  </si>
  <si>
    <t>ROSARIO FIGUEROA FIGUEROA</t>
  </si>
  <si>
    <t>ROBERTO ANTONIO BATISTA ALMONTE</t>
  </si>
  <si>
    <t>RAFAEL CUELLO REYES</t>
  </si>
  <si>
    <t>NEFTALI WILFRIDO EUGENIA CASTILLO</t>
  </si>
  <si>
    <t>MAYRA LEONARD RUIZ</t>
  </si>
  <si>
    <t>MARIA ROSANNA RODRIGUEZ JIMENEZ</t>
  </si>
  <si>
    <t>MARIA NELY CALDERON MORA</t>
  </si>
  <si>
    <t>MARIA DEL CARMEN BAEZ CASTILLO</t>
  </si>
  <si>
    <t>MARGARITA MARIA MARTINEZ GONZALEZ</t>
  </si>
  <si>
    <t>JOSE LUIS REINOSO GUZMAN</t>
  </si>
  <si>
    <t>JOSE LUIS ESCALANTE JIMENEZ</t>
  </si>
  <si>
    <t>DAGOBERTO TUTELAR HENRIQUEZ MEJIA</t>
  </si>
  <si>
    <t>ANA LILIANA ABREU PERDOMO</t>
  </si>
  <si>
    <t>ALEJANDRO JOSE TAVERAS REYES</t>
  </si>
  <si>
    <t>JOSE LUIS ABREU SANTOS</t>
  </si>
  <si>
    <t>MARIA MAGDALENA FERNANDEZ SUAREZ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</si>
  <si>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</si>
  <si>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</si>
  <si>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</si>
  <si>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</si>
  <si>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</si>
  <si>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 xml:space="preserve">Division de Extensión </t>
  </si>
  <si>
    <t>MARIA ELIZABETH TAVAREZ ABREU</t>
  </si>
  <si>
    <t>Departamento de Bienestar Estudiantil</t>
  </si>
  <si>
    <t>Recinto Emilio Prud´Homme</t>
  </si>
  <si>
    <t>JEFFREY EZEQUIEL DE LOS SANTOS ALCA</t>
  </si>
  <si>
    <t>CRISTIAN RODOLFO BELTRE</t>
  </si>
  <si>
    <t>CARLOS DE JESUS NOBA ENCARNACION</t>
  </si>
  <si>
    <t>RUTH DELANIA CUEVAS GOMEZ</t>
  </si>
  <si>
    <t>LISETTE AMARILIS SANCHEZ FRANCIS DE</t>
  </si>
  <si>
    <t>ONERYS MATOS CONTRERAS</t>
  </si>
  <si>
    <t xml:space="preserve">Vicerrectoría Académica </t>
  </si>
  <si>
    <t>DAVID RAFAEL REYES DEL CARMEN</t>
  </si>
  <si>
    <t>VICTORIA DEL CARMEN LIRANZO RODRIGU</t>
  </si>
  <si>
    <t>GENARO ANTONIO MENCIA MARTINEZ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</si>
  <si>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</si>
  <si>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</si>
  <si>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</si>
  <si>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</si>
  <si>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</si>
  <si>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</si>
  <si>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GABRIEL DE LOS SANTOS TAVAREZ</t>
  </si>
  <si>
    <t>ANGEL GABRIEL GRULLON RAMIREZ</t>
  </si>
  <si>
    <t>EMILIO VILLANUEVA CAGIGAS</t>
  </si>
  <si>
    <t>RAFAEL TAVERAS MENDEZ</t>
  </si>
  <si>
    <t>AURORA ANDREINA JIMENEZ SOTO</t>
  </si>
  <si>
    <t>ANDRES TIBURCIO MARTE</t>
  </si>
  <si>
    <t>YADIRIS ALCANTARA ROSARIO</t>
  </si>
  <si>
    <t>TOLINSON GERARDO AQUINO RINCON</t>
  </si>
  <si>
    <t>NATALIA ELISA JIMENEZ FELIZ</t>
  </si>
  <si>
    <t>MILAGROS DEL CARMEN GUERRERO JIMENE</t>
  </si>
  <si>
    <t>LUIS ANTONIO DE LA CRUZ</t>
  </si>
  <si>
    <t>JOSE OSCAR REYES</t>
  </si>
  <si>
    <t>JOSE MANUEL MORA DEL ROSARIO</t>
  </si>
  <si>
    <t>ANLLELA STEFANI DE LOS SANTOS OROZC</t>
  </si>
  <si>
    <t>QUISQUEYA VICTORIA MERCEDES VILLAMA</t>
  </si>
  <si>
    <t>JISLAINE JOSEFINA TEJADA BAUTISTA</t>
  </si>
  <si>
    <t>FANIA MENDEZ</t>
  </si>
  <si>
    <t>ERNESTO PORFIRIO RAMIREZ</t>
  </si>
  <si>
    <t>HEIDA ALTAGRACIA JOAQUIN TINEO</t>
  </si>
  <si>
    <t>GILBERTO ALVAREZ BLANCO</t>
  </si>
  <si>
    <t>FAUSTO MANUEL MARTINEZ TAVAREZ</t>
  </si>
  <si>
    <t>BERNARDO MESA PAEZ</t>
  </si>
  <si>
    <t>ANTONIO ALBERTO DELGADO OLIVO</t>
  </si>
  <si>
    <t>OSCAR MANUEL MARTINEZ VARGAS</t>
  </si>
  <si>
    <t>JOSEFA ALTAGRACIA FELIZ GONZALEZ</t>
  </si>
  <si>
    <t>WILTON GUTIERREZ DE LA CRUZ</t>
  </si>
  <si>
    <t>WANDA MARIANELA CALZADO RODRIGUEZ</t>
  </si>
  <si>
    <t>RAMON BLADIMIR RAMOS BATISTA</t>
  </si>
  <si>
    <t>RAFAEL EDGARDO MATOS FACUNDO</t>
  </si>
  <si>
    <t>MAXIMO SANCHEZ LINARES</t>
  </si>
  <si>
    <t>MARCOS DANIEL ABREU ROSARIO</t>
  </si>
  <si>
    <t>MANUEL SATURNINO MATOS</t>
  </si>
  <si>
    <t>LOAN GRACIELA BAUTISTA BAEZ</t>
  </si>
  <si>
    <t>LISSETTE SCARLETH TAVERAS ALVAREZ</t>
  </si>
  <si>
    <t>HENYER RAMON ZAMORA MOTA</t>
  </si>
  <si>
    <t>GRISLEANDRO AMADOR PEREZ</t>
  </si>
  <si>
    <t>GREGORY SEBASTIEN J. BOURDEAU</t>
  </si>
  <si>
    <t>ERENDIRA MARIA HERNANDEZ ABREU</t>
  </si>
  <si>
    <t>ELIGIO ANTONIO CABRERA PIMENTEL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</si>
  <si>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</si>
  <si>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</si>
  <si>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</si>
  <si>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</si>
  <si>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</si>
  <si>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BRUNO ISRAEL FAJARDO REYES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</si>
  <si>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</si>
  <si>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</si>
  <si>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</si>
  <si>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</si>
  <si>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</si>
  <si>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</si>
  <si>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</si>
  <si>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</si>
  <si>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</si>
  <si>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</si>
  <si>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</si>
  <si>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</si>
  <si>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</si>
  <si>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</si>
  <si>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</si>
  <si>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</si>
  <si>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</si>
  <si>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</si>
  <si>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</si>
  <si>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</si>
  <si>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</si>
  <si>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</si>
  <si>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</si>
  <si>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</si>
  <si>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ANGELA MARIA DE JESUS MONTERO</t>
  </si>
  <si>
    <t>División Seguridad y Monitoreo TIC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</si>
  <si>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</si>
  <si>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</si>
  <si>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</si>
  <si>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</si>
  <si>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</si>
  <si>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</si>
  <si>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</si>
  <si>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</si>
  <si>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</si>
  <si>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</si>
  <si>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</si>
  <si>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</si>
  <si>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</si>
  <si>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TÉCNICO DE PRESUPUESTO</t>
  </si>
  <si>
    <t>MARIA ALTAGRACIA MENDEZ TAVAREZ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</si>
  <si>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</si>
  <si>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</si>
  <si>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</si>
  <si>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</si>
  <si>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</si>
  <si>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</si>
  <si>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</si>
  <si>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</si>
  <si>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</si>
  <si>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 xml:space="preserve">ENCARGADO DE CORRESPONDENCIA </t>
  </si>
  <si>
    <t>MIRNA FELIZ SANTOS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</si>
  <si>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</si>
  <si>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</si>
  <si>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</si>
  <si>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</si>
  <si>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</si>
  <si>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</si>
  <si>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AUIRDA CESARINA RAMIREZ</t>
  </si>
  <si>
    <t>ELISANDRE POLANCO FRANCE</t>
  </si>
  <si>
    <t>División Activos Fijos</t>
  </si>
  <si>
    <t>TÉCNICO DE MERCADEO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</si>
  <si>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</si>
  <si>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</si>
  <si>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</si>
  <si>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</si>
  <si>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</si>
  <si>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</si>
  <si>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</si>
  <si>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</si>
  <si>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</si>
  <si>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</si>
  <si>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</si>
  <si>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</si>
  <si>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</si>
  <si>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</si>
  <si>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</si>
  <si>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</si>
  <si>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YOHANNA TAMAL HERNANDEZ CONSORO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</si>
  <si>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</si>
  <si>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</si>
  <si>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</si>
  <si>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</si>
  <si>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</si>
  <si>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</si>
  <si>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</si>
  <si>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</si>
  <si>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</si>
  <si>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NAHOMI RICHEL NUÑEZ SOTO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</si>
  <si>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</si>
  <si>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</si>
  <si>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</si>
  <si>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</si>
  <si>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</si>
  <si>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</si>
  <si>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</si>
  <si>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AURA MARINA JUAN SORI</t>
  </si>
  <si>
    <t>Departamento Desempeño y Capacitación</t>
  </si>
  <si>
    <t>ANGELA DARIZA NOLASCO CHARLIE</t>
  </si>
  <si>
    <t>ANALISTA DE PROCESOS</t>
  </si>
  <si>
    <t>MARIELA ORTIZ CEPEDA</t>
  </si>
  <si>
    <t>Departamento Desarrollo Institucional</t>
  </si>
  <si>
    <t>MARIA LEONOR DIAZ CONCEPCION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</si>
  <si>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</si>
  <si>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</si>
  <si>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</si>
  <si>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</si>
  <si>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</si>
  <si>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</si>
  <si>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</si>
  <si>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</si>
  <si>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</si>
  <si>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</si>
  <si>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</si>
  <si>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</si>
  <si>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</si>
  <si>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</si>
  <si>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</si>
  <si>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ZOMNIA MARGARITA SCHOTT LOPEZ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</si>
  <si>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</si>
  <si>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</si>
  <si>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</si>
  <si>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</si>
  <si>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</si>
  <si>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</si>
  <si>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</si>
  <si>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</si>
  <si>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</si>
  <si>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</si>
  <si>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</si>
  <si>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</si>
  <si>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</si>
  <si>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</si>
  <si>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</si>
  <si>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</si>
  <si>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</si>
  <si>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</si>
  <si>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</si>
  <si>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</si>
  <si>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</si>
  <si>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</si>
  <si>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</si>
  <si>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</si>
  <si>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</si>
  <si>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</si>
  <si>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</si>
  <si>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</si>
  <si>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</si>
  <si>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</si>
  <si>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</si>
  <si>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</si>
  <si>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</si>
  <si>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</si>
  <si>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</si>
  <si>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</si>
  <si>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</si>
  <si>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</si>
  <si>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</si>
  <si>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</si>
  <si>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</si>
  <si>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</si>
  <si>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</si>
  <si>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</si>
  <si>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</si>
  <si>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</si>
  <si>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</si>
  <si>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</si>
  <si>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</si>
  <si>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</si>
  <si>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</si>
  <si>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</si>
  <si>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</si>
  <si>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</si>
  <si>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</si>
  <si>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00-001-0000690-7</t>
  </si>
  <si>
    <t>TÉCNICO DE ADMISIONES</t>
  </si>
  <si>
    <t>00-001-0032388-0</t>
  </si>
  <si>
    <t>COORDINADOR (A) DE PROYECTOS</t>
  </si>
  <si>
    <t>00-001-0053655-6</t>
  </si>
  <si>
    <t>ANALISTA DE CALIDAD EN LA GES</t>
  </si>
  <si>
    <t>00-001-0057796-4</t>
  </si>
  <si>
    <t>ENCARGADO (A) DE DPTO. DE LEN</t>
  </si>
  <si>
    <t>00-001-0097359-3</t>
  </si>
  <si>
    <t>TÉCNICO DE BIBLIOTECA</t>
  </si>
  <si>
    <t>00-001-0108769-0</t>
  </si>
  <si>
    <t>00-001-0115763-4</t>
  </si>
  <si>
    <t>ENCARGADO DE DEPARTAMENTO ADM</t>
  </si>
  <si>
    <t>00-001-0135270-6</t>
  </si>
  <si>
    <t>00-001-0135435-5</t>
  </si>
  <si>
    <t>00-001-0177069-1</t>
  </si>
  <si>
    <t xml:space="preserve">ENCARGADO DE DEPARTAMENTO DE </t>
  </si>
  <si>
    <t>00-001-0380689-9</t>
  </si>
  <si>
    <t>ENCARGADO DE PRESUPUESTO</t>
  </si>
  <si>
    <t>00-001-0396024-1</t>
  </si>
  <si>
    <t xml:space="preserve">ENCARGADO (A) DE DIVISION DE </t>
  </si>
  <si>
    <t>00-001-0465772-1</t>
  </si>
  <si>
    <t>DIRECTOR (A) DE ESCUELA DE FO</t>
  </si>
  <si>
    <t>00-001-0595958-9</t>
  </si>
  <si>
    <t>ENCARGADO DE RELACIONES PUBLI</t>
  </si>
  <si>
    <t>00-001-0729435-7</t>
  </si>
  <si>
    <t>00-001-0730887-6</t>
  </si>
  <si>
    <t>00-001-0817881-5</t>
  </si>
  <si>
    <t>ENCARGADO (A) DIVISION DE SEG</t>
  </si>
  <si>
    <t>00-001-0870270-5</t>
  </si>
  <si>
    <t>00-001-1020939-2</t>
  </si>
  <si>
    <t>00-001-1053113-4</t>
  </si>
  <si>
    <t>MARIA DE JESUS SCHARBAY MARTINEZ</t>
  </si>
  <si>
    <t>COORDINADOR (A) DE DIFUSION Y</t>
  </si>
  <si>
    <t>00-001-1141697-0</t>
  </si>
  <si>
    <t>00-001-1259333-0</t>
  </si>
  <si>
    <t>00-001-1270861-5</t>
  </si>
  <si>
    <t>ANALISTA DE COMPRAS Y CONTRAT</t>
  </si>
  <si>
    <t>00-001-1387113-1</t>
  </si>
  <si>
    <t>DIRECTOR (A) DE GESTION DE AD</t>
  </si>
  <si>
    <t>00-001-1416825-5</t>
  </si>
  <si>
    <t>ENCARGADO PUBLICACIONES</t>
  </si>
  <si>
    <t>00-001-1459404-7</t>
  </si>
  <si>
    <t>00-001-1483996-2</t>
  </si>
  <si>
    <t>00-001-1678590-8</t>
  </si>
  <si>
    <t>DIRECTOR (A) DE DESARROLLO CU</t>
  </si>
  <si>
    <t>00-001-1710891-0</t>
  </si>
  <si>
    <t>TÉCNICO DE PLATAFORMAS EDUCAT</t>
  </si>
  <si>
    <t>00-001-1716695-9</t>
  </si>
  <si>
    <t xml:space="preserve">ESPECIALISTA EN PROGRAMAS DE </t>
  </si>
  <si>
    <t>00-001-1774709-7</t>
  </si>
  <si>
    <t>00-001-1794048-6</t>
  </si>
  <si>
    <t>00-001-1795941-1</t>
  </si>
  <si>
    <t>ENCARGADO DIVISION ACTIVO FIJ</t>
  </si>
  <si>
    <t>00-001-1807006-9</t>
  </si>
  <si>
    <t>DIRECTOR (A) DE PROYECCION IN</t>
  </si>
  <si>
    <t>00-001-1835221-0</t>
  </si>
  <si>
    <t>00-001-1849211-5</t>
  </si>
  <si>
    <t>00-001-1884924-9</t>
  </si>
  <si>
    <t>00-001-1892825-8</t>
  </si>
  <si>
    <t>00-001-1925386-2</t>
  </si>
  <si>
    <t>00-001-1926133-7</t>
  </si>
  <si>
    <t>00-001-1926164-2</t>
  </si>
  <si>
    <t xml:space="preserve">ENCARGADO (A) DPTO./DIVISION </t>
  </si>
  <si>
    <t>00-002-0115860-7</t>
  </si>
  <si>
    <t>00-003-0092225-9</t>
  </si>
  <si>
    <t>00-005-0008179-9</t>
  </si>
  <si>
    <t>00-008-0031810-7</t>
  </si>
  <si>
    <t>00-010-0063582-9</t>
  </si>
  <si>
    <t>TÉCNICO ACADÉMICO</t>
  </si>
  <si>
    <t>00-010-0068295-3</t>
  </si>
  <si>
    <t>00-010-0092224-3</t>
  </si>
  <si>
    <t>00-011-0029162-2</t>
  </si>
  <si>
    <t>00-012-0031338-3</t>
  </si>
  <si>
    <t>00-012-0056846-5</t>
  </si>
  <si>
    <t>00-012-0101599-5</t>
  </si>
  <si>
    <t>00-012-0103035-8</t>
  </si>
  <si>
    <t>00-012-0112431-8</t>
  </si>
  <si>
    <t>00-012-0116831-5</t>
  </si>
  <si>
    <t>DIRECTOR (A) DE BIENESTAR EST</t>
  </si>
  <si>
    <t>00-017-0015766-0</t>
  </si>
  <si>
    <t>00-017-0021309-1</t>
  </si>
  <si>
    <t>00-017-0023042-6</t>
  </si>
  <si>
    <t>00-023-0115332-2</t>
  </si>
  <si>
    <t>00-023-0146009-9</t>
  </si>
  <si>
    <t>00-023-0149029-4</t>
  </si>
  <si>
    <t>00-023-0150546-3</t>
  </si>
  <si>
    <t>00-027-0047862-7</t>
  </si>
  <si>
    <t>00-031-0304031-1</t>
  </si>
  <si>
    <t>00-031-0364095-3</t>
  </si>
  <si>
    <t>00-031-0428265-6</t>
  </si>
  <si>
    <t>00-031-0466452-3</t>
  </si>
  <si>
    <t>DIRECTOR ADMINISTRATIVO Y FIN</t>
  </si>
  <si>
    <t>00-032-0038487-7</t>
  </si>
  <si>
    <t>00-037-0035763-9</t>
  </si>
  <si>
    <t>00-045-0005575-3</t>
  </si>
  <si>
    <t>00-048-0014216-0</t>
  </si>
  <si>
    <t>00-049-0048360-5</t>
  </si>
  <si>
    <t>00-051-0019415-7</t>
  </si>
  <si>
    <t>ANALISTA DE BIENESTAR ESTUDIA</t>
  </si>
  <si>
    <t>00-054-0123891-9</t>
  </si>
  <si>
    <t>ANALISTA DE DESARROLLO INSTIT</t>
  </si>
  <si>
    <t>00-057-0011813-5</t>
  </si>
  <si>
    <t>00-067-0012172-3</t>
  </si>
  <si>
    <t>COORDINADOR DE POSTGRADO Y ED</t>
  </si>
  <si>
    <t>00-068-0000792-1</t>
  </si>
  <si>
    <t>TÉCNICO ARCHIVISTICA</t>
  </si>
  <si>
    <t>00-068-0049024-2</t>
  </si>
  <si>
    <t>ENCARGADO</t>
  </si>
  <si>
    <t>00-085-0008651-0</t>
  </si>
  <si>
    <t>00-144-0000252-4</t>
  </si>
  <si>
    <t>00-223-0046377-9</t>
  </si>
  <si>
    <t>ENCARGADO (A) DE DPTO. DE MER</t>
  </si>
  <si>
    <t>00-223-0089844-6</t>
  </si>
  <si>
    <t xml:space="preserve">ENC. DEL DPTO. DE EVALUACION </t>
  </si>
  <si>
    <t>00-223-0104285-3</t>
  </si>
  <si>
    <t>00-223-0132092-9</t>
  </si>
  <si>
    <t>ANALISTA DE RECLUTAMIENTO Y S</t>
  </si>
  <si>
    <t>00-223-0173882-3</t>
  </si>
  <si>
    <t>00-225-0083981-0</t>
  </si>
  <si>
    <t>00-402-0050370-0</t>
  </si>
  <si>
    <t>00-402-0904226-2</t>
  </si>
  <si>
    <t>00-402-0914486-0</t>
  </si>
  <si>
    <t>KAIRY MASSIEL SAINT-HILAIRE PEÑA</t>
  </si>
  <si>
    <t>00-402-1405239-7</t>
  </si>
  <si>
    <t>00-402-1555899-6</t>
  </si>
  <si>
    <t>00-402-1805496-9</t>
  </si>
  <si>
    <t>00-402-2002226-9</t>
  </si>
  <si>
    <t>00-402-2015790-9</t>
  </si>
  <si>
    <t>MERCEDES DEL CARMEN MORONTA RODRIGU</t>
  </si>
  <si>
    <t>ANALISTA DE PLANIFICACION Y D</t>
  </si>
  <si>
    <t>00-402-2044323-4</t>
  </si>
  <si>
    <t>PROGRAMADOR</t>
  </si>
  <si>
    <t>00-402-2070011-2</t>
  </si>
  <si>
    <t>ANALISTA DE CAPACITACION Y DE</t>
  </si>
  <si>
    <t>00-402-2112428-8</t>
  </si>
  <si>
    <t>00-402-2117232-9</t>
  </si>
  <si>
    <t>COORDINADOR (A) DE INVESTIGAC</t>
  </si>
  <si>
    <t>00-402-2162660-5</t>
  </si>
  <si>
    <t>00-402-2187676-2</t>
  </si>
  <si>
    <t>00-402-2197467-4</t>
  </si>
  <si>
    <t>00-402-2233089-2</t>
  </si>
  <si>
    <t>ADMINISTRADOR DE MONITOREO DE</t>
  </si>
  <si>
    <t>00-402-2256101-7</t>
  </si>
  <si>
    <t>ANALISTA DE REGISTRO Y CONTRO</t>
  </si>
  <si>
    <t>00-402-2258625-3</t>
  </si>
  <si>
    <t>00-402-2313669-4</t>
  </si>
  <si>
    <t>00-402-2421897-0</t>
  </si>
  <si>
    <t>00-402-2425061-9</t>
  </si>
  <si>
    <t>ANALISTA DE INVESTIGACION Y P</t>
  </si>
  <si>
    <t>00-402-2435012-0</t>
  </si>
  <si>
    <t>TÉCNICO DE CALIDAD EN LA GEST</t>
  </si>
  <si>
    <t>00-402-2453452-5</t>
  </si>
  <si>
    <t>TÉCNICO DE CONTABILIDAD</t>
  </si>
  <si>
    <t>00-402-2482735-8</t>
  </si>
  <si>
    <t>00-402-2501015-2</t>
  </si>
  <si>
    <t>00-402-2501237-2</t>
  </si>
  <si>
    <t>TÉCNICO DE PROGRAMACIÓN DE BI</t>
  </si>
  <si>
    <t>00-402-3458089-8</t>
  </si>
  <si>
    <t>00-001-0003414-9</t>
  </si>
  <si>
    <t>00-001-0056490-5</t>
  </si>
  <si>
    <t>00-001-0062699-3</t>
  </si>
  <si>
    <t>00-001-0077907-3</t>
  </si>
  <si>
    <t>00-001-0078518-7</t>
  </si>
  <si>
    <t>00-001-0080015-0</t>
  </si>
  <si>
    <t>00-001-0087771-1</t>
  </si>
  <si>
    <t>00-001-0106227-1</t>
  </si>
  <si>
    <t>00-001-0122899-7</t>
  </si>
  <si>
    <t>00-001-0124862-3</t>
  </si>
  <si>
    <t>00-001-0127235-9</t>
  </si>
  <si>
    <t>00-001-0133931-5</t>
  </si>
  <si>
    <t>00-001-0151316-6</t>
  </si>
  <si>
    <t>00-001-0153948-4</t>
  </si>
  <si>
    <t>00-001-0154158-9</t>
  </si>
  <si>
    <t>00-001-0164774-1</t>
  </si>
  <si>
    <t>00-001-0165565-2</t>
  </si>
  <si>
    <t>00-001-0170620-8</t>
  </si>
  <si>
    <t>00-001-0195821-3</t>
  </si>
  <si>
    <t>00-001-0216073-6</t>
  </si>
  <si>
    <t>00-001-0234421-5</t>
  </si>
  <si>
    <t>00-001-0241768-0</t>
  </si>
  <si>
    <t>00-001-0251429-6</t>
  </si>
  <si>
    <t>00-001-0268779-5</t>
  </si>
  <si>
    <t>00-001-0274852-2</t>
  </si>
  <si>
    <t>00-001-0294162-2</t>
  </si>
  <si>
    <t>00-001-0324074-3</t>
  </si>
  <si>
    <t>00-001-0329083-9</t>
  </si>
  <si>
    <t>00-001-0362729-5</t>
  </si>
  <si>
    <t>00-001-0386324-7</t>
  </si>
  <si>
    <t>00-001-0417363-8</t>
  </si>
  <si>
    <t>00-001-0429134-9</t>
  </si>
  <si>
    <t>00-001-0438290-8</t>
  </si>
  <si>
    <t>00-001-0474707-6</t>
  </si>
  <si>
    <t>00-001-0481492-6</t>
  </si>
  <si>
    <t>00-001-0481816-6</t>
  </si>
  <si>
    <t>00-001-0485972-3</t>
  </si>
  <si>
    <t>00-001-0556938-8</t>
  </si>
  <si>
    <t>00-001-0562008-2</t>
  </si>
  <si>
    <t>00-001-0601403-8</t>
  </si>
  <si>
    <t>00-001-0672206-9</t>
  </si>
  <si>
    <t>00-001-0681238-1</t>
  </si>
  <si>
    <t>00-001-0688658-3</t>
  </si>
  <si>
    <t>00-001-0706347-1</t>
  </si>
  <si>
    <t>00-001-0755673-0</t>
  </si>
  <si>
    <t>00-001-0779512-2</t>
  </si>
  <si>
    <t>00-001-0794390-4</t>
  </si>
  <si>
    <t>00-001-0801684-1</t>
  </si>
  <si>
    <t>00-001-0805731-6</t>
  </si>
  <si>
    <t>00-001-0833680-1</t>
  </si>
  <si>
    <t>00-001-0840281-9</t>
  </si>
  <si>
    <t>00-001-0870312-5</t>
  </si>
  <si>
    <t>00-001-0879088-2</t>
  </si>
  <si>
    <t>00-001-0915492-2</t>
  </si>
  <si>
    <t>00-001-0919538-8</t>
  </si>
  <si>
    <t>00-001-0924593-6</t>
  </si>
  <si>
    <t>00-001-0946173-1</t>
  </si>
  <si>
    <t>00-001-0981033-3</t>
  </si>
  <si>
    <t>00-001-0991240-2</t>
  </si>
  <si>
    <t>00-001-0999288-3</t>
  </si>
  <si>
    <t>00-001-1011859-3</t>
  </si>
  <si>
    <t>00-001-1016020-7</t>
  </si>
  <si>
    <t>00-001-1063172-8</t>
  </si>
  <si>
    <t>00-001-1063486-2</t>
  </si>
  <si>
    <t>00-001-1093368-6</t>
  </si>
  <si>
    <t>00-001-1100325-7</t>
  </si>
  <si>
    <t>00-001-1103400-5</t>
  </si>
  <si>
    <t>00-001-1113631-3</t>
  </si>
  <si>
    <t>00-001-1115014-0</t>
  </si>
  <si>
    <t>00-001-1155863-1</t>
  </si>
  <si>
    <t>00-001-1175511-2</t>
  </si>
  <si>
    <t>00-001-1176484-1</t>
  </si>
  <si>
    <t>00-001-1231329-1</t>
  </si>
  <si>
    <t>00-001-1256890-2</t>
  </si>
  <si>
    <t>00-001-1267330-6</t>
  </si>
  <si>
    <t>00-001-1288851-6</t>
  </si>
  <si>
    <t>00-001-1329256-9</t>
  </si>
  <si>
    <t>00-001-1346702-1</t>
  </si>
  <si>
    <t>00-001-1356591-5</t>
  </si>
  <si>
    <t>00-001-1372693-9</t>
  </si>
  <si>
    <t>00-001-1401813-8</t>
  </si>
  <si>
    <t>00-001-1411867-2</t>
  </si>
  <si>
    <t>00-001-1422204-5</t>
  </si>
  <si>
    <t>00-001-1452488-7</t>
  </si>
  <si>
    <t>00-001-1453877-0</t>
  </si>
  <si>
    <t>00-001-1475902-0</t>
  </si>
  <si>
    <t>00-001-1511496-9</t>
  </si>
  <si>
    <t>00-001-1519603-2</t>
  </si>
  <si>
    <t>00-001-1532639-9</t>
  </si>
  <si>
    <t>00-001-1549242-3</t>
  </si>
  <si>
    <t>00-001-1563929-6</t>
  </si>
  <si>
    <t>00-001-1576106-6</t>
  </si>
  <si>
    <t>00-001-1626052-2</t>
  </si>
  <si>
    <t>00-001-1630570-7</t>
  </si>
  <si>
    <t>00-001-1642899-6</t>
  </si>
  <si>
    <t>00-001-1678276-4</t>
  </si>
  <si>
    <t>00-001-1701747-5</t>
  </si>
  <si>
    <t>00-001-1712790-2</t>
  </si>
  <si>
    <t>00-001-1731056-5</t>
  </si>
  <si>
    <t>00-001-1749203-3</t>
  </si>
  <si>
    <t>00-001-1755194-5</t>
  </si>
  <si>
    <t>00-001-1767299-8</t>
  </si>
  <si>
    <t>00-001-1799158-8</t>
  </si>
  <si>
    <t>00-001-1846345-4</t>
  </si>
  <si>
    <t>00-001-1892162-6</t>
  </si>
  <si>
    <t>00-001-1892428-1</t>
  </si>
  <si>
    <t>00-001-1942475-2</t>
  </si>
  <si>
    <t>00-002-0016950-6</t>
  </si>
  <si>
    <t>00-002-0043697-0</t>
  </si>
  <si>
    <t>00-002-0045008-8</t>
  </si>
  <si>
    <t>00-002-0124629-5</t>
  </si>
  <si>
    <t>00-002-0164369-9</t>
  </si>
  <si>
    <t>00-004-0023191-6</t>
  </si>
  <si>
    <t>00-008-0000214-9</t>
  </si>
  <si>
    <t>00-008-0003552-9</t>
  </si>
  <si>
    <t>00-010-0003684-6</t>
  </si>
  <si>
    <t>00-010-0013826-1</t>
  </si>
  <si>
    <t>00-010-0015963-0</t>
  </si>
  <si>
    <t>00-010-0060890-9</t>
  </si>
  <si>
    <t>00-011-0023161-0</t>
  </si>
  <si>
    <t>00-011-0029644-9</t>
  </si>
  <si>
    <t>00-012-0000424-8</t>
  </si>
  <si>
    <t>00-012-0003619-0</t>
  </si>
  <si>
    <t>00-012-0003665-3</t>
  </si>
  <si>
    <t>00-012-0003796-6</t>
  </si>
  <si>
    <t>00-012-0003848-5</t>
  </si>
  <si>
    <t>00-012-0003896-4</t>
  </si>
  <si>
    <t>00-012-0004395-6</t>
  </si>
  <si>
    <t>00-012-0006681-7</t>
  </si>
  <si>
    <t>00-012-0008019-8</t>
  </si>
  <si>
    <t>00-012-0008343-2</t>
  </si>
  <si>
    <t>00-012-0009495-9</t>
  </si>
  <si>
    <t>00-012-0010280-2</t>
  </si>
  <si>
    <t>00-012-0013413-6</t>
  </si>
  <si>
    <t>00-012-0014609-8</t>
  </si>
  <si>
    <t>00-012-0015849-9</t>
  </si>
  <si>
    <t>00-012-0016167-5</t>
  </si>
  <si>
    <t>00-012-0016264-0</t>
  </si>
  <si>
    <t>00-012-0016560-1</t>
  </si>
  <si>
    <t>00-012-0017608-7</t>
  </si>
  <si>
    <t>00-012-0031485-2</t>
  </si>
  <si>
    <t>00-012-0033810-9</t>
  </si>
  <si>
    <t>00-012-0045889-9</t>
  </si>
  <si>
    <t>00-012-0048952-2</t>
  </si>
  <si>
    <t>00-012-0049223-7</t>
  </si>
  <si>
    <t>00-012-0049489-4</t>
  </si>
  <si>
    <t>00-012-0049619-6</t>
  </si>
  <si>
    <t>00-012-0050084-9</t>
  </si>
  <si>
    <t>00-012-0050131-8</t>
  </si>
  <si>
    <t>00-012-0051307-3</t>
  </si>
  <si>
    <t>00-012-0053638-9</t>
  </si>
  <si>
    <t>00-012-0056397-9</t>
  </si>
  <si>
    <t>00-012-0061019-2</t>
  </si>
  <si>
    <t>00-012-0067286-1</t>
  </si>
  <si>
    <t>00-012-0067314-1</t>
  </si>
  <si>
    <t>00-012-0067777-9</t>
  </si>
  <si>
    <t>00-012-0069705-8</t>
  </si>
  <si>
    <t>00-012-0069919-5</t>
  </si>
  <si>
    <t>00-012-0071450-7</t>
  </si>
  <si>
    <t>00-012-0074310-0</t>
  </si>
  <si>
    <t>00-012-0077811-4</t>
  </si>
  <si>
    <t>00-012-0082395-1</t>
  </si>
  <si>
    <t>00-012-0083811-6</t>
  </si>
  <si>
    <t>00-012-0084245-6</t>
  </si>
  <si>
    <t>00-012-0090958-6</t>
  </si>
  <si>
    <t>00-012-0091144-2</t>
  </si>
  <si>
    <t>00-012-0093936-9</t>
  </si>
  <si>
    <t>00-012-0094248-8</t>
  </si>
  <si>
    <t>00-012-0095657-9</t>
  </si>
  <si>
    <t>00-012-0096613-1</t>
  </si>
  <si>
    <t>00-012-0100333-0</t>
  </si>
  <si>
    <t>00-012-0102325-4</t>
  </si>
  <si>
    <t>00-012-0102445-0</t>
  </si>
  <si>
    <t>00-012-0102793-3</t>
  </si>
  <si>
    <t>00-012-0106970-3</t>
  </si>
  <si>
    <t>00-012-0107462-0</t>
  </si>
  <si>
    <t>00-012-0107673-2</t>
  </si>
  <si>
    <t>00-012-0114494-4</t>
  </si>
  <si>
    <t>00-012-0116233-4</t>
  </si>
  <si>
    <t>00-012-0118672-1</t>
  </si>
  <si>
    <t>00-012-0122139-5</t>
  </si>
  <si>
    <t>00-012-0128582-0</t>
  </si>
  <si>
    <t>00-014-0013163-5</t>
  </si>
  <si>
    <t>00-016-0008031-9</t>
  </si>
  <si>
    <t>00-016-0016377-6</t>
  </si>
  <si>
    <t>00-017-0018741-0</t>
  </si>
  <si>
    <t>00-017-0019337-6</t>
  </si>
  <si>
    <t>00-018-0016590-2</t>
  </si>
  <si>
    <t>00-022-0028019-2</t>
  </si>
  <si>
    <t>00-023-0003706-2</t>
  </si>
  <si>
    <t>00-023-0009384-2</t>
  </si>
  <si>
    <t>00-023-0011322-8</t>
  </si>
  <si>
    <t>00-023-0035319-6</t>
  </si>
  <si>
    <t>00-023-0049829-8</t>
  </si>
  <si>
    <t>00-023-0056202-8</t>
  </si>
  <si>
    <t>00-023-0059043-3</t>
  </si>
  <si>
    <t>00-023-0074549-0</t>
  </si>
  <si>
    <t>00-023-0093320-3</t>
  </si>
  <si>
    <t>00-023-0095856-4</t>
  </si>
  <si>
    <t>00-023-0097300-1</t>
  </si>
  <si>
    <t>00-023-0104177-4</t>
  </si>
  <si>
    <t>00-023-0112504-9</t>
  </si>
  <si>
    <t>00-023-0128444-0</t>
  </si>
  <si>
    <t>00-023-0146650-0</t>
  </si>
  <si>
    <t>00-023-0149123-5</t>
  </si>
  <si>
    <t>00-023-0161321-8</t>
  </si>
  <si>
    <t>00-023-0163002-2</t>
  </si>
  <si>
    <t>00-023-0166811-3</t>
  </si>
  <si>
    <t>00-024-0014280-4</t>
  </si>
  <si>
    <t>00-025-0023507-8</t>
  </si>
  <si>
    <t>00-025-0047012-1</t>
  </si>
  <si>
    <t>00-026-0030309-9</t>
  </si>
  <si>
    <t>00-026-0050186-6</t>
  </si>
  <si>
    <t>00-027-0008840-0</t>
  </si>
  <si>
    <t>00-027-0009227-9</t>
  </si>
  <si>
    <t>00-028-0083078-4</t>
  </si>
  <si>
    <t>00-030-0003896-2</t>
  </si>
  <si>
    <t>00-031-0019275-0</t>
  </si>
  <si>
    <t>00-031-0023640-9</t>
  </si>
  <si>
    <t>00-031-0081755-4</t>
  </si>
  <si>
    <t>00-031-0093496-1</t>
  </si>
  <si>
    <t>00-031-0093578-6</t>
  </si>
  <si>
    <t>00-031-0116636-5</t>
  </si>
  <si>
    <t>00-031-0116802-3</t>
  </si>
  <si>
    <t>00-031-0132064-0</t>
  </si>
  <si>
    <t>00-031-0184330-2</t>
  </si>
  <si>
    <t>00-031-0200177-7</t>
  </si>
  <si>
    <t>00-031-0214068-2</t>
  </si>
  <si>
    <t>00-031-0216040-9</t>
  </si>
  <si>
    <t>00-031-0219173-5</t>
  </si>
  <si>
    <t>00-031-0228209-6</t>
  </si>
  <si>
    <t>00-031-0228801-0</t>
  </si>
  <si>
    <t>00-031-0233628-0</t>
  </si>
  <si>
    <t>00-031-0233755-1</t>
  </si>
  <si>
    <t>00-031-0238152-6</t>
  </si>
  <si>
    <t>00-031-0243285-7</t>
  </si>
  <si>
    <t>00-031-0281052-4</t>
  </si>
  <si>
    <t>00-031-0300479-6</t>
  </si>
  <si>
    <t>00-031-0323970-7</t>
  </si>
  <si>
    <t>00-031-0329734-1</t>
  </si>
  <si>
    <t>00-031-0332292-5</t>
  </si>
  <si>
    <t>00-031-0334695-7</t>
  </si>
  <si>
    <t>00-031-0338726-6</t>
  </si>
  <si>
    <t>00-031-0350304-5</t>
  </si>
  <si>
    <t>00-031-0389263-8</t>
  </si>
  <si>
    <t>00-031-0394449-6</t>
  </si>
  <si>
    <t>00-031-0415467-3</t>
  </si>
  <si>
    <t>00-031-0434595-8</t>
  </si>
  <si>
    <t>00-031-0454320-6</t>
  </si>
  <si>
    <t>00-031-0481480-5</t>
  </si>
  <si>
    <t>00-031-0481669-3</t>
  </si>
  <si>
    <t>00-031-0482238-6</t>
  </si>
  <si>
    <t>00-031-0498167-9</t>
  </si>
  <si>
    <t>00-031-0510810-8</t>
  </si>
  <si>
    <t>00-031-0525084-3</t>
  </si>
  <si>
    <t>00-031-0528880-1</t>
  </si>
  <si>
    <t>00-031-0536324-0</t>
  </si>
  <si>
    <t>00-031-0539732-1</t>
  </si>
  <si>
    <t>00-031-0542267-3</t>
  </si>
  <si>
    <t>00-031-0548063-0</t>
  </si>
  <si>
    <t>00-031-0550884-4</t>
  </si>
  <si>
    <t>00-031-0553707-4</t>
  </si>
  <si>
    <t>00-031-0574257-5</t>
  </si>
  <si>
    <t>00-032-0010852-4</t>
  </si>
  <si>
    <t>00-032-0016918-7</t>
  </si>
  <si>
    <t>00-032-0022657-3</t>
  </si>
  <si>
    <t>00-032-0038863-9</t>
  </si>
  <si>
    <t>00-034-0039957-6</t>
  </si>
  <si>
    <t>00-035-0004930-3</t>
  </si>
  <si>
    <t>00-035-0015442-6</t>
  </si>
  <si>
    <t>00-036-0000796-1</t>
  </si>
  <si>
    <t>00-036-0015169-4</t>
  </si>
  <si>
    <t>00-036-0043416-5</t>
  </si>
  <si>
    <t>00-039-0011276-8</t>
  </si>
  <si>
    <t>00-044-0002216-8</t>
  </si>
  <si>
    <t>00-047-0011310-5</t>
  </si>
  <si>
    <t>00-047-0033027-9</t>
  </si>
  <si>
    <t>00-047-0046568-7</t>
  </si>
  <si>
    <t>00-047-0047834-2</t>
  </si>
  <si>
    <t>00-047-0131345-6</t>
  </si>
  <si>
    <t>00-047-0160080-3</t>
  </si>
  <si>
    <t>00-047-0168527-5</t>
  </si>
  <si>
    <t>00-047-0174841-2</t>
  </si>
  <si>
    <t>00-047-0192775-0</t>
  </si>
  <si>
    <t>00-048-0048876-1</t>
  </si>
  <si>
    <t>00-048-0096445-6</t>
  </si>
  <si>
    <t>00-049-0039882-9</t>
  </si>
  <si>
    <t>00-050-0000213-8</t>
  </si>
  <si>
    <t>00-050-0027838-1</t>
  </si>
  <si>
    <t>00-051-0018111-3</t>
  </si>
  <si>
    <t>00-053-0037056-5</t>
  </si>
  <si>
    <t>00-054-0001465-9</t>
  </si>
  <si>
    <t>00-054-0005595-9</t>
  </si>
  <si>
    <t>00-054-0006121-3</t>
  </si>
  <si>
    <t>00-054-0015814-2</t>
  </si>
  <si>
    <t>00-054-0018007-0</t>
  </si>
  <si>
    <t>00-054-0019530-0</t>
  </si>
  <si>
    <t>00-054-0019670-4</t>
  </si>
  <si>
    <t>00-054-0031924-9</t>
  </si>
  <si>
    <t>00-054-0061075-3</t>
  </si>
  <si>
    <t>00-054-0074399-2</t>
  </si>
  <si>
    <t>00-054-0081636-8</t>
  </si>
  <si>
    <t>00-054-0090184-8</t>
  </si>
  <si>
    <t>00-054-0095219-7</t>
  </si>
  <si>
    <t>00-054-0100243-0</t>
  </si>
  <si>
    <t>00-054-0113010-8</t>
  </si>
  <si>
    <t>00-054-0115541-0</t>
  </si>
  <si>
    <t>00-054-0119562-2</t>
  </si>
  <si>
    <t>00-054-0132573-2</t>
  </si>
  <si>
    <t>00-054-0140015-4</t>
  </si>
  <si>
    <t>00-054-0151591-0</t>
  </si>
  <si>
    <t>00-055-0002838-5</t>
  </si>
  <si>
    <t>00-055-0011191-8</t>
  </si>
  <si>
    <t>00-055-0027386-6</t>
  </si>
  <si>
    <t>00-055-0034154-9</t>
  </si>
  <si>
    <t>00-056-0031280-4</t>
  </si>
  <si>
    <t>00-056-0077107-4</t>
  </si>
  <si>
    <t>00-056-0093711-3</t>
  </si>
  <si>
    <t>00-056-0105154-2</t>
  </si>
  <si>
    <t>00-056-0106510-4</t>
  </si>
  <si>
    <t>00-056-0136589-2</t>
  </si>
  <si>
    <t>00-057-0001846-7</t>
  </si>
  <si>
    <t>00-058-0031584-7</t>
  </si>
  <si>
    <t>00-058-0035159-4</t>
  </si>
  <si>
    <t>00-061-0025702-8</t>
  </si>
  <si>
    <t>00-064-0011543-9</t>
  </si>
  <si>
    <t>00-064-0015149-1</t>
  </si>
  <si>
    <t>00-064-0031267-1</t>
  </si>
  <si>
    <t>00-068-0001270-7</t>
  </si>
  <si>
    <t>00-071-0032148-3</t>
  </si>
  <si>
    <t>00-072-0005961-1</t>
  </si>
  <si>
    <t>00-072-0008107-8</t>
  </si>
  <si>
    <t>00-072-0014354-8</t>
  </si>
  <si>
    <t>00-073-0001975-4</t>
  </si>
  <si>
    <t>00-075-0001460-5</t>
  </si>
  <si>
    <t>00-077-0005390-8</t>
  </si>
  <si>
    <t>00-082-0028502-4</t>
  </si>
  <si>
    <t>00-085-0008956-3</t>
  </si>
  <si>
    <t>00-087-0006119-8</t>
  </si>
  <si>
    <t>00-092-0000792-1</t>
  </si>
  <si>
    <t>00-093-0062091-2</t>
  </si>
  <si>
    <t>00-095-0003078-9</t>
  </si>
  <si>
    <t>00-095-0005090-2</t>
  </si>
  <si>
    <t>00-095-0005442-5</t>
  </si>
  <si>
    <t>00-095-0006139-6</t>
  </si>
  <si>
    <t>00-095-0007587-5</t>
  </si>
  <si>
    <t>00-095-0007756-6</t>
  </si>
  <si>
    <t>00-095-0009088-2</t>
  </si>
  <si>
    <t>00-095-0009395-1</t>
  </si>
  <si>
    <t>00-095-0009613-7</t>
  </si>
  <si>
    <t>00-095-0011608-3</t>
  </si>
  <si>
    <t>00-095-0013165-2</t>
  </si>
  <si>
    <t>00-095-0014783-1</t>
  </si>
  <si>
    <t>00-095-0016373-9</t>
  </si>
  <si>
    <t>00-095-0021746-9</t>
  </si>
  <si>
    <t>00-095-0022921-7</t>
  </si>
  <si>
    <t>00-105-0000193-7</t>
  </si>
  <si>
    <t>00-117-0005675-4</t>
  </si>
  <si>
    <t>00-120-0000369-4</t>
  </si>
  <si>
    <t>00-120-0000698-6</t>
  </si>
  <si>
    <t>00-129-0002778-5</t>
  </si>
  <si>
    <t>00-129-0003022-7</t>
  </si>
  <si>
    <t>00-129-0004773-4</t>
  </si>
  <si>
    <t>00-129-0005351-8</t>
  </si>
  <si>
    <t>00-129-0005391-4</t>
  </si>
  <si>
    <t>00-140-0000854-1</t>
  </si>
  <si>
    <t>00-223-0000039-9</t>
  </si>
  <si>
    <t>00-223-0002020-7</t>
  </si>
  <si>
    <t>00-223-0038021-3</t>
  </si>
  <si>
    <t>00-223-0055892-5</t>
  </si>
  <si>
    <t>00-223-0059399-7</t>
  </si>
  <si>
    <t>00-223-0066676-9</t>
  </si>
  <si>
    <t>00-223-0080511-0</t>
  </si>
  <si>
    <t>00-223-0089306-6</t>
  </si>
  <si>
    <t>00-223-0105382-7</t>
  </si>
  <si>
    <t>00-223-0147482-5</t>
  </si>
  <si>
    <t>00-223-0157100-0</t>
  </si>
  <si>
    <t>00-224-0063660-5</t>
  </si>
  <si>
    <t>00-224-0068817-6</t>
  </si>
  <si>
    <t>00-225-0030856-8</t>
  </si>
  <si>
    <t>00-225-0051042-9</t>
  </si>
  <si>
    <t>00-402-0036609-0</t>
  </si>
  <si>
    <t>00-402-0050832-9</t>
  </si>
  <si>
    <t>00-402-0068529-1</t>
  </si>
  <si>
    <t>00-402-0071669-0</t>
  </si>
  <si>
    <t>00-402-0888390-6</t>
  </si>
  <si>
    <t>00-402-0897310-3</t>
  </si>
  <si>
    <t>00-402-0913150-3</t>
  </si>
  <si>
    <t>00-402-0962666-8</t>
  </si>
  <si>
    <t>00-402-1007062-5</t>
  </si>
  <si>
    <t>00-402-1023101-1</t>
  </si>
  <si>
    <t>00-402-1024827-0</t>
  </si>
  <si>
    <t>00-402-1112415-7</t>
  </si>
  <si>
    <t>00-402-1128431-6</t>
  </si>
  <si>
    <t>00-402-1210146-9</t>
  </si>
  <si>
    <t>00-402-1300456-3</t>
  </si>
  <si>
    <t>00-402-1307845-0</t>
  </si>
  <si>
    <t>00-402-1422097-8</t>
  </si>
  <si>
    <t>00-402-1567017-1</t>
  </si>
  <si>
    <t>00-402-1926272-8</t>
  </si>
  <si>
    <t>00-402-1991308-0</t>
  </si>
  <si>
    <t>00-402-2006850-2</t>
  </si>
  <si>
    <t>00-402-2011688-9</t>
  </si>
  <si>
    <t>00-402-2023823-8</t>
  </si>
  <si>
    <t>00-402-2092312-8</t>
  </si>
  <si>
    <t>00-402-2096522-8</t>
  </si>
  <si>
    <t>00-402-2096659-8</t>
  </si>
  <si>
    <t>00-402-2133267-5</t>
  </si>
  <si>
    <t>00-402-2143956-1</t>
  </si>
  <si>
    <t>00-402-2147061-6</t>
  </si>
  <si>
    <t>00-402-2147801-5</t>
  </si>
  <si>
    <t>00-402-2152227-5</t>
  </si>
  <si>
    <t>00-402-2189192-8</t>
  </si>
  <si>
    <t>00-402-2205804-8</t>
  </si>
  <si>
    <t>00-402-2220583-9</t>
  </si>
  <si>
    <t>00-402-2225347-4</t>
  </si>
  <si>
    <t>00-402-2266895-2</t>
  </si>
  <si>
    <t>00-402-2267378-8</t>
  </si>
  <si>
    <t>00-402-2293365-3</t>
  </si>
  <si>
    <t>00-402-2307469-7</t>
  </si>
  <si>
    <t>00-402-2317769-8</t>
  </si>
  <si>
    <t>00-402-2319815-7</t>
  </si>
  <si>
    <t>00-402-2330649-5</t>
  </si>
  <si>
    <t>00-402-2357132-0</t>
  </si>
  <si>
    <t>00-402-2384561-7</t>
  </si>
  <si>
    <t>00-402-2384768-8</t>
  </si>
  <si>
    <t>00-402-2396122-4</t>
  </si>
  <si>
    <t>00-402-2404676-9</t>
  </si>
  <si>
    <t>00-402-2414221-2</t>
  </si>
  <si>
    <t>00-402-2418629-2</t>
  </si>
  <si>
    <t>00-402-2422240-2</t>
  </si>
  <si>
    <t>00-402-2422356-6</t>
  </si>
  <si>
    <t>00-402-2428351-1</t>
  </si>
  <si>
    <t>00-402-2456092-6</t>
  </si>
  <si>
    <t>00-402-2462832-7</t>
  </si>
  <si>
    <t>00-402-2504852-5</t>
  </si>
  <si>
    <t>00-402-2516201-1</t>
  </si>
  <si>
    <t>00-402-2520087-8</t>
  </si>
  <si>
    <t>00-402-2524255-7</t>
  </si>
  <si>
    <t>00-402-2529221-4</t>
  </si>
  <si>
    <t>00-402-2533444-6</t>
  </si>
  <si>
    <t>00-402-2536290-0</t>
  </si>
  <si>
    <t>00-402-2556973-6</t>
  </si>
  <si>
    <t>00-402-2576305-7</t>
  </si>
  <si>
    <t>00-402-2581482-7</t>
  </si>
  <si>
    <t>00-402-2595658-6</t>
  </si>
  <si>
    <t>00-402-2618635-7</t>
  </si>
  <si>
    <t>00-402-2621227-8</t>
  </si>
  <si>
    <t>00-402-2622087-5</t>
  </si>
  <si>
    <t>00-402-2627418-7</t>
  </si>
  <si>
    <t>00-402-2634305-7</t>
  </si>
  <si>
    <t>00-402-2665329-9</t>
  </si>
  <si>
    <t>00-402-2705709-4</t>
  </si>
  <si>
    <t>00-402-2780861-1</t>
  </si>
  <si>
    <t>00-402-2831212-6</t>
  </si>
  <si>
    <t>00-402-2834968-0</t>
  </si>
  <si>
    <t>00-402-3080468-0</t>
  </si>
  <si>
    <t>00-402-3148142-1</t>
  </si>
  <si>
    <t>00-402-3629466-2</t>
  </si>
  <si>
    <t>00-402-3763080-7</t>
  </si>
  <si>
    <t>00-402-3806476-6</t>
  </si>
  <si>
    <t>00-402-3929918-9</t>
  </si>
  <si>
    <t>00-402-3966306-1</t>
  </si>
  <si>
    <t>00-402-4202252-9</t>
  </si>
  <si>
    <t>00-402-4343494-7</t>
  </si>
  <si>
    <t>00-402-4509124-0</t>
  </si>
  <si>
    <t>00-402-4573371-8</t>
  </si>
  <si>
    <t>00-402-4594144-4</t>
  </si>
  <si>
    <t>00-402-4856827-7</t>
  </si>
  <si>
    <t>00-402-5302536-1</t>
  </si>
  <si>
    <t>Direccion de Planificacion y Desarrollo</t>
  </si>
  <si>
    <t>Nómina Temporal AGOSTO  2023</t>
  </si>
  <si>
    <t>MAYRA VIRGINIA GOMEZ</t>
  </si>
  <si>
    <t>00-002-0080825-1</t>
  </si>
  <si>
    <t>CLEOTILDE ASUNCION NUÑEZ ALIES</t>
  </si>
  <si>
    <t>TECNICO EN COMPRAS Y CONTRATA</t>
  </si>
  <si>
    <t>00-225-0009836-7</t>
  </si>
  <si>
    <t>0108/2023</t>
  </si>
  <si>
    <t>ANALISTA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</si>
</sst>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" fontId="2" fillId="0" borderId="0" xfId="0" applyNumberFormat="1" applyFont="1" applyAlignment="1">
      <alignment horizontal="left"/>
    </xf>
    <xf numFmtId="4" fontId="0" fillId="0" borderId="0" xfId="0" applyNumberForma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7" fillId="3" borderId="3" xfId="0" applyFont="1" applyFill="1" applyBorder="1"/>
    <xf numFmtId="0" fontId="9" fillId="3" borderId="7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7" fillId="0" borderId="0" xfId="0" applyFont="1"/>
    <xf numFmtId="43" fontId="5" fillId="5" borderId="10" xfId="1" applyFont="1" applyFill="1" applyBorder="1" applyAlignment="1">
      <alignment horizontal="center" wrapText="1"/>
    </xf>
    <xf numFmtId="43" fontId="9" fillId="4" borderId="10" xfId="1" applyFont="1" applyFill="1" applyBorder="1" applyAlignment="1">
      <alignment horizontal="center" wrapText="1"/>
    </xf>
    <xf numFmtId="164" fontId="5" fillId="5" borderId="10" xfId="0" applyNumberFormat="1" applyFont="1" applyFill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43" fontId="4" fillId="4" borderId="10" xfId="1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43" fontId="5" fillId="5" borderId="10" xfId="1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4" fontId="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164" fontId="5" fillId="5" borderId="16" xfId="0" applyNumberFormat="1" applyFont="1" applyFill="1" applyBorder="1" applyAlignment="1">
      <alignment horizontal="center" vertical="center" wrapText="1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3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43" fontId="5" fillId="5" borderId="10" xfId="1" applyFont="1" applyFill="1" applyBorder="1" applyAlignment="1">
      <alignment horizontal="center" wrapText="1"/>
    </xf>
    <xf numFmtId="43" fontId="7" fillId="4" borderId="10" xfId="1" applyFont="1" applyFill="1" applyBorder="1" applyAlignment="1">
      <alignment horizontal="center"/>
    </xf>
    <xf numFmtId="43" fontId="9" fillId="4" borderId="10" xfId="1" applyFont="1" applyFill="1" applyBorder="1" applyAlignment="1">
      <alignment horizontal="center" wrapText="1"/>
    </xf>
    <xf numFmtId="43" fontId="5" fillId="5" borderId="10" xfId="1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3" fontId="3" fillId="0" borderId="2" xfId="1" applyFont="1" applyBorder="1" applyAlignment="1">
      <alignment horizontal="center"/>
    </xf>
    <xf numFmtId="0" fontId="7" fillId="3" borderId="7" xfId="0" applyFont="1" applyFill="1" applyBorder="1" applyAlignment="1">
      <alignment horizontal="left"/>
    </xf>
    <xf numFmtId="43" fontId="3" fillId="4" borderId="0" xfId="1" applyFont="1" applyFill="1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0" fontId="0" fillId="0" borderId="0" xfId="0" applyBorder="1"/>
    <xf numFmtId="4" fontId="0" fillId="0" borderId="0" xfId="0" applyNumberFormat="1" applyBorder="1"/>
  </cellXfs>
  <cellStyles count="2">
    <cellStyle name="Millares 2" xfId="1" xr:uid="{A81822A7-FF5D-43E1-BD16-D4E055BFABCC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ACA3A904-3DFF-4B78-A61E-60BD37C2F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015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A52D5-93C9-4154-9C81-DAB6A40C2054}">
  <sheetPr>
    <tabColor rgb="FF92D050"/>
    <pageSetUpPr fitToPage="1"/>
  </sheetPr>
  <dimension ref="A9:AX1221"/>
  <sheetViews>
    <sheetView showGridLines="0" tabSelected="1" zoomScale="90" zoomScaleNormal="90" workbookViewId="0">
      <selection activeCell="D8" sqref="D8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1.28515625" style="5" bestFit="1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5.7109375" style="2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2.28515625" style="1" hidden="1" customWidth="1"/>
    <col min="24" max="24" width="15.28515625" style="1" hidden="1" customWidth="1"/>
    <col min="25" max="25" width="37.28515625" style="1" hidden="1" customWidth="1"/>
    <col min="26" max="26" width="13.7109375" style="1" hidden="1" customWidth="1"/>
    <col min="27" max="27" width="0" style="1" hidden="1" customWidth="1"/>
    <col min="28" max="28" width="17.42578125" style="1" hidden="1" customWidth="1"/>
    <col min="29" max="32" width="0" style="1" hidden="1" customWidth="1"/>
    <col min="33" max="33" width="12.42578125" style="1" hidden="1" customWidth="1"/>
    <col min="34" max="34" width="17.7109375" style="1" hidden="1" customWidth="1"/>
    <col min="35" max="35" width="14.5703125" style="1" hidden="1" customWidth="1"/>
    <col min="36" max="36" width="0" style="1" hidden="1" customWidth="1"/>
    <col min="37" max="37" width="4.42578125" style="1" hidden="1" customWidth="1"/>
    <col min="38" max="38" width="41.140625" style="1" hidden="1" customWidth="1"/>
    <col min="39" max="39" width="35.42578125" style="1" hidden="1" customWidth="1"/>
    <col min="40" max="40" width="17.42578125" style="1" hidden="1" customWidth="1"/>
    <col min="41" max="41" width="9.7109375" style="1" hidden="1" customWidth="1"/>
    <col min="42" max="42" width="13" style="1" hidden="1" customWidth="1"/>
    <col min="43" max="43" width="9.7109375" style="1" hidden="1" customWidth="1"/>
    <col min="44" max="44" width="13" style="1" hidden="1" customWidth="1"/>
    <col min="45" max="45" width="10.5703125" style="1" hidden="1" customWidth="1"/>
    <col min="46" max="46" width="12" style="1" hidden="1" customWidth="1"/>
    <col min="47" max="47" width="10.5703125" style="1" hidden="1" customWidth="1"/>
    <col min="48" max="48" width="11.140625" style="1" hidden="1" customWidth="1"/>
    <col min="49" max="49" width="12" style="1" hidden="1" customWidth="1"/>
    <col min="50" max="50" width="13" style="1" hidden="1" customWidth="1"/>
    <col min="51" max="16384" width="10.85546875" style="1"/>
  </cols>
  <sheetData>
    <row r="9" spans="1:50" ht="15" x14ac:dyDescent="0.3">
      <c r="A9" s="52"/>
      <c r="B9" s="52"/>
      <c r="C9" s="52"/>
      <c r="D9" s="52"/>
      <c r="E9" s="52"/>
      <c r="F9" s="52"/>
      <c r="G9" s="53"/>
      <c r="H9" s="53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</row>
    <row r="10" spans="1:50" ht="18" x14ac:dyDescent="0.25">
      <c r="A10" s="55" t="s">
        <v>198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50" ht="18" customHeight="1" x14ac:dyDescent="0.2">
      <c r="A11" s="56" t="s">
        <v>693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50" ht="18" x14ac:dyDescent="0.25">
      <c r="A12" s="51"/>
      <c r="B12" s="51"/>
      <c r="C12"/>
      <c r="D12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50" ht="15.75" x14ac:dyDescent="0.25">
      <c r="A13" s="57" t="s">
        <v>1335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50" s="6" customFormat="1" ht="14.45" customHeight="1" x14ac:dyDescent="0.2">
      <c r="A14" s="58" t="s">
        <v>692</v>
      </c>
      <c r="B14" s="50"/>
      <c r="C14" s="59" t="s">
        <v>691</v>
      </c>
      <c r="D14" s="59" t="s">
        <v>0</v>
      </c>
      <c r="E14" s="58" t="s">
        <v>690</v>
      </c>
      <c r="F14" s="58" t="s">
        <v>689</v>
      </c>
      <c r="G14" s="60" t="s">
        <v>688</v>
      </c>
      <c r="H14" s="61"/>
      <c r="I14" s="64" t="s">
        <v>687</v>
      </c>
      <c r="J14" s="64" t="s">
        <v>686</v>
      </c>
      <c r="K14" s="64" t="s">
        <v>685</v>
      </c>
      <c r="L14" s="58" t="s">
        <v>684</v>
      </c>
      <c r="M14" s="58"/>
      <c r="N14" s="58"/>
      <c r="O14" s="58"/>
      <c r="P14" s="58"/>
      <c r="Q14" s="58"/>
      <c r="R14" s="58"/>
      <c r="S14" s="49"/>
      <c r="T14" s="67" t="s">
        <v>683</v>
      </c>
      <c r="U14" s="67"/>
      <c r="V14" s="64" t="s">
        <v>682</v>
      </c>
    </row>
    <row r="15" spans="1:50" s="6" customFormat="1" ht="23.25" customHeight="1" x14ac:dyDescent="0.2">
      <c r="A15" s="58"/>
      <c r="B15" s="48"/>
      <c r="C15" s="59"/>
      <c r="D15" s="59"/>
      <c r="E15" s="58"/>
      <c r="F15" s="58"/>
      <c r="G15" s="62"/>
      <c r="H15" s="63"/>
      <c r="I15" s="64"/>
      <c r="J15" s="64"/>
      <c r="K15" s="64"/>
      <c r="L15" s="65" t="s">
        <v>681</v>
      </c>
      <c r="M15" s="65"/>
      <c r="N15" s="47"/>
      <c r="O15" s="65" t="s">
        <v>680</v>
      </c>
      <c r="P15" s="65"/>
      <c r="Q15" s="66" t="s">
        <v>679</v>
      </c>
      <c r="R15" s="66" t="s">
        <v>678</v>
      </c>
      <c r="S15" s="66" t="s">
        <v>677</v>
      </c>
      <c r="T15" s="66" t="s">
        <v>676</v>
      </c>
      <c r="U15" s="66" t="s">
        <v>675</v>
      </c>
      <c r="V15" s="64"/>
    </row>
    <row r="16" spans="1:50" s="42" customFormat="1" ht="24.75" x14ac:dyDescent="0.25">
      <c r="A16" s="58"/>
      <c r="B16" s="46" t="s">
        <v>674</v>
      </c>
      <c r="C16" s="59"/>
      <c r="D16" s="59"/>
      <c r="E16" s="58"/>
      <c r="F16" s="58"/>
      <c r="G16" s="45" t="s">
        <v>673</v>
      </c>
      <c r="H16" s="45" t="s">
        <v>672</v>
      </c>
      <c r="I16" s="64"/>
      <c r="J16" s="64"/>
      <c r="K16" s="64"/>
      <c r="L16" s="43" t="s">
        <v>671</v>
      </c>
      <c r="M16" s="43" t="s">
        <v>670</v>
      </c>
      <c r="N16" s="44" t="s">
        <v>669</v>
      </c>
      <c r="O16" s="43" t="s">
        <v>668</v>
      </c>
      <c r="P16" s="43" t="s">
        <v>667</v>
      </c>
      <c r="Q16" s="66"/>
      <c r="R16" s="66"/>
      <c r="S16" s="66"/>
      <c r="T16" s="66"/>
      <c r="U16" s="66"/>
      <c r="V16" s="64"/>
      <c r="AL16" t="s">
        <v>691</v>
      </c>
      <c r="AM16" t="s">
        <v>0</v>
      </c>
      <c r="AN16" t="s">
        <v>694</v>
      </c>
      <c r="AO16" t="s">
        <v>695</v>
      </c>
      <c r="AP16" t="s">
        <v>696</v>
      </c>
      <c r="AQ16" t="s">
        <v>697</v>
      </c>
      <c r="AR16" t="s">
        <v>698</v>
      </c>
      <c r="AS16" t="s">
        <v>699</v>
      </c>
      <c r="AT16" t="s">
        <v>700</v>
      </c>
      <c r="AU16" t="s">
        <v>701</v>
      </c>
      <c r="AV16" t="s">
        <v>702</v>
      </c>
      <c r="AW16" t="s">
        <v>703</v>
      </c>
      <c r="AX16" t="s">
        <v>704</v>
      </c>
    </row>
    <row r="17" spans="1:50" ht="15" x14ac:dyDescent="0.25">
      <c r="A17" s="41"/>
      <c r="B17" s="40" t="s">
        <v>666</v>
      </c>
      <c r="C17" s="39"/>
      <c r="D17" s="39"/>
      <c r="E17" s="38"/>
      <c r="F17" s="38"/>
      <c r="G17" s="37"/>
      <c r="H17" s="37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5"/>
      <c r="V17" s="34"/>
      <c r="X17" t="s">
        <v>691</v>
      </c>
      <c r="Y17" t="s">
        <v>0</v>
      </c>
      <c r="Z17" t="s">
        <v>694</v>
      </c>
      <c r="AA17" t="s">
        <v>695</v>
      </c>
      <c r="AB17" t="s">
        <v>696</v>
      </c>
      <c r="AC17" t="s">
        <v>697</v>
      </c>
      <c r="AD17" t="s">
        <v>698</v>
      </c>
      <c r="AE17" t="s">
        <v>699</v>
      </c>
      <c r="AF17" t="s">
        <v>700</v>
      </c>
      <c r="AG17" t="s">
        <v>701</v>
      </c>
      <c r="AH17" t="s">
        <v>702</v>
      </c>
      <c r="AI17" t="s">
        <v>703</v>
      </c>
      <c r="AJ17" t="s">
        <v>704</v>
      </c>
    </row>
    <row r="18" spans="1:50" s="6" customFormat="1" ht="15" x14ac:dyDescent="0.25">
      <c r="A18" s="18">
        <v>1</v>
      </c>
      <c r="B18" s="32" t="s">
        <v>663</v>
      </c>
      <c r="C18" s="16" t="s">
        <v>665</v>
      </c>
      <c r="D18" s="16" t="s">
        <v>384</v>
      </c>
      <c r="E18" s="16" t="s">
        <v>4</v>
      </c>
      <c r="F18" s="16" t="s">
        <v>8</v>
      </c>
      <c r="G18" s="15">
        <v>45078</v>
      </c>
      <c r="H18" s="15">
        <v>45260</v>
      </c>
      <c r="I18" s="14">
        <v>45000</v>
      </c>
      <c r="J18" s="14">
        <v>268.64999999999998</v>
      </c>
      <c r="K18" s="14">
        <v>0</v>
      </c>
      <c r="L18" s="14">
        <v>1291.5</v>
      </c>
      <c r="M18" s="14">
        <f>I18*7.1%</f>
        <v>3194.9999999999995</v>
      </c>
      <c r="N18" s="14">
        <f>I18*1.15%</f>
        <v>517.5</v>
      </c>
      <c r="O18" s="14">
        <v>1368</v>
      </c>
      <c r="P18" s="14">
        <f>I18*7.09%</f>
        <v>3190.5</v>
      </c>
      <c r="Q18" s="14">
        <v>0</v>
      </c>
      <c r="R18" s="14">
        <f>L18+M18+N18+O18+P18</f>
        <v>9562.5</v>
      </c>
      <c r="S18" s="14">
        <v>0</v>
      </c>
      <c r="T18" s="14">
        <f>+L18+O18+Q18+S18+J18+K18</f>
        <v>2928.15</v>
      </c>
      <c r="U18" s="14">
        <f>+P18+N18+M18</f>
        <v>6903</v>
      </c>
      <c r="V18" s="14">
        <f>+I18-T18</f>
        <v>42071.85</v>
      </c>
      <c r="W18" s="54">
        <f>+V18-AJ18</f>
        <v>-14659.07</v>
      </c>
      <c r="X18" t="s">
        <v>639</v>
      </c>
      <c r="Y18" t="s">
        <v>636</v>
      </c>
      <c r="Z18" t="s">
        <v>827</v>
      </c>
      <c r="AA18">
        <v>20</v>
      </c>
      <c r="AB18" s="9">
        <v>65000</v>
      </c>
      <c r="AC18">
        <v>0</v>
      </c>
      <c r="AD18" s="9">
        <v>65000</v>
      </c>
      <c r="AE18" s="9">
        <v>1865.5</v>
      </c>
      <c r="AF18" s="9">
        <v>4427.58</v>
      </c>
      <c r="AG18" s="9">
        <v>1976</v>
      </c>
      <c r="AH18">
        <v>0</v>
      </c>
      <c r="AI18" s="9">
        <v>8269.08</v>
      </c>
      <c r="AJ18" s="9">
        <v>56730.92</v>
      </c>
      <c r="AK18" s="54">
        <f>+T18-AW18</f>
        <v>0</v>
      </c>
      <c r="AL18" t="s">
        <v>665</v>
      </c>
      <c r="AM18" t="s">
        <v>384</v>
      </c>
      <c r="AN18" t="s">
        <v>803</v>
      </c>
      <c r="AO18">
        <v>10</v>
      </c>
      <c r="AP18" s="9">
        <v>45000</v>
      </c>
      <c r="AQ18">
        <v>0</v>
      </c>
      <c r="AR18" s="9">
        <v>45000</v>
      </c>
      <c r="AS18" s="9">
        <v>1291.5</v>
      </c>
      <c r="AT18">
        <v>268.64999999999998</v>
      </c>
      <c r="AU18" s="9">
        <v>1368</v>
      </c>
      <c r="AV18">
        <v>0</v>
      </c>
      <c r="AW18" s="9">
        <v>2928.15</v>
      </c>
      <c r="AX18" s="9">
        <v>42071.85</v>
      </c>
    </row>
    <row r="19" spans="1:50" s="6" customFormat="1" ht="15" x14ac:dyDescent="0.25">
      <c r="A19" s="18">
        <f>1+A18</f>
        <v>2</v>
      </c>
      <c r="B19" s="32" t="s">
        <v>663</v>
      </c>
      <c r="C19" s="16" t="s">
        <v>664</v>
      </c>
      <c r="D19" s="16" t="s">
        <v>384</v>
      </c>
      <c r="E19" s="16" t="s">
        <v>4</v>
      </c>
      <c r="F19" s="16" t="s">
        <v>3</v>
      </c>
      <c r="G19" s="15">
        <v>45078</v>
      </c>
      <c r="H19" s="15">
        <v>45260</v>
      </c>
      <c r="I19" s="14">
        <v>50000</v>
      </c>
      <c r="J19" s="14">
        <v>1617.38</v>
      </c>
      <c r="K19" s="14">
        <v>0</v>
      </c>
      <c r="L19" s="14">
        <v>1435</v>
      </c>
      <c r="M19" s="14">
        <f>I19*7.1%</f>
        <v>3549.9999999999995</v>
      </c>
      <c r="N19" s="14">
        <f>I19*1.15%</f>
        <v>575</v>
      </c>
      <c r="O19" s="14">
        <v>1520</v>
      </c>
      <c r="P19" s="14">
        <f>I19*7.09%</f>
        <v>3545.0000000000005</v>
      </c>
      <c r="Q19" s="14">
        <f>1512.45+65</f>
        <v>1577.45</v>
      </c>
      <c r="R19" s="14">
        <f>L19+M19+N19+O19+P19</f>
        <v>10625</v>
      </c>
      <c r="S19" s="14">
        <v>0</v>
      </c>
      <c r="T19" s="14">
        <f>+L19+O19+Q19+S19+J19+K19</f>
        <v>6149.83</v>
      </c>
      <c r="U19" s="14">
        <f>+P19+N19+M19</f>
        <v>7670</v>
      </c>
      <c r="V19" s="14">
        <f>+I19-T19</f>
        <v>43850.17</v>
      </c>
      <c r="W19" s="54">
        <f>+V20-AJ19</f>
        <v>71493.600000000006</v>
      </c>
      <c r="X19" t="s">
        <v>482</v>
      </c>
      <c r="Y19" t="s">
        <v>5</v>
      </c>
      <c r="Z19" t="s">
        <v>1271</v>
      </c>
      <c r="AA19">
        <v>172</v>
      </c>
      <c r="AB19" s="9">
        <v>22400</v>
      </c>
      <c r="AC19">
        <v>0</v>
      </c>
      <c r="AD19" s="9">
        <v>22400</v>
      </c>
      <c r="AE19">
        <v>642.88</v>
      </c>
      <c r="AF19">
        <v>0</v>
      </c>
      <c r="AG19">
        <v>680.96</v>
      </c>
      <c r="AH19">
        <v>0</v>
      </c>
      <c r="AI19" s="9">
        <v>1323.84</v>
      </c>
      <c r="AJ19" s="9">
        <v>21076.16</v>
      </c>
      <c r="AK19" s="54">
        <f>+T19-AW19</f>
        <v>0</v>
      </c>
      <c r="AL19" t="s">
        <v>664</v>
      </c>
      <c r="AM19" t="s">
        <v>384</v>
      </c>
      <c r="AN19" t="s">
        <v>860</v>
      </c>
      <c r="AO19">
        <v>7</v>
      </c>
      <c r="AP19" s="9">
        <v>50000</v>
      </c>
      <c r="AQ19">
        <v>0</v>
      </c>
      <c r="AR19" s="9">
        <v>50000</v>
      </c>
      <c r="AS19" s="9">
        <v>1435</v>
      </c>
      <c r="AT19" s="9">
        <v>1617.38</v>
      </c>
      <c r="AU19" s="9">
        <v>1520</v>
      </c>
      <c r="AV19" s="9">
        <v>1577.45</v>
      </c>
      <c r="AW19" s="9">
        <v>6149.83</v>
      </c>
      <c r="AX19" s="9">
        <v>43850.17</v>
      </c>
    </row>
    <row r="20" spans="1:50" s="6" customFormat="1" ht="15" x14ac:dyDescent="0.25">
      <c r="A20" s="18">
        <f t="shared" ref="A20:A83" si="0">1+A19</f>
        <v>3</v>
      </c>
      <c r="B20" s="32" t="s">
        <v>663</v>
      </c>
      <c r="C20" s="16" t="s">
        <v>662</v>
      </c>
      <c r="D20" s="16" t="s">
        <v>717</v>
      </c>
      <c r="E20" s="16" t="s">
        <v>4</v>
      </c>
      <c r="F20" s="16" t="s">
        <v>8</v>
      </c>
      <c r="G20" s="15">
        <v>45078</v>
      </c>
      <c r="H20" s="15">
        <v>45260</v>
      </c>
      <c r="I20" s="14">
        <v>115000</v>
      </c>
      <c r="J20" s="14">
        <v>15633.74</v>
      </c>
      <c r="K20" s="14"/>
      <c r="L20" s="14">
        <v>3300.5</v>
      </c>
      <c r="M20" s="14">
        <f>I20*7.1%</f>
        <v>8164.9999999999991</v>
      </c>
      <c r="N20" s="14">
        <f>I20*1.15%</f>
        <v>1322.5</v>
      </c>
      <c r="O20" s="14">
        <v>3496</v>
      </c>
      <c r="P20" s="14">
        <f>I20*7.09%</f>
        <v>8153.5000000000009</v>
      </c>
      <c r="Q20" s="14">
        <v>0</v>
      </c>
      <c r="R20" s="14">
        <f>L20+M20+N20+O20+P20</f>
        <v>24437.5</v>
      </c>
      <c r="S20" s="14">
        <v>0</v>
      </c>
      <c r="T20" s="14">
        <f>+L20+O20+Q20+S20+J20+K20</f>
        <v>22430.239999999998</v>
      </c>
      <c r="U20" s="14">
        <f>+P20+N20+M20</f>
        <v>17641</v>
      </c>
      <c r="V20" s="14">
        <f>+I20-T20</f>
        <v>92569.760000000009</v>
      </c>
      <c r="W20" s="54">
        <f>+V21-AJ20</f>
        <v>19537.57</v>
      </c>
      <c r="X20" t="s">
        <v>115</v>
      </c>
      <c r="Y20" t="s">
        <v>5</v>
      </c>
      <c r="Z20" t="s">
        <v>1279</v>
      </c>
      <c r="AA20">
        <v>177</v>
      </c>
      <c r="AB20" s="9">
        <v>40000</v>
      </c>
      <c r="AC20">
        <v>0</v>
      </c>
      <c r="AD20" s="9">
        <v>40000</v>
      </c>
      <c r="AE20" s="9">
        <v>1148</v>
      </c>
      <c r="AF20">
        <v>442.65</v>
      </c>
      <c r="AG20" s="9">
        <v>1216</v>
      </c>
      <c r="AH20">
        <v>0</v>
      </c>
      <c r="AI20" s="9">
        <v>2806.65</v>
      </c>
      <c r="AJ20" s="9">
        <v>37193.35</v>
      </c>
      <c r="AK20" s="54">
        <f>+T20-AW20</f>
        <v>0</v>
      </c>
      <c r="AL20" t="s">
        <v>662</v>
      </c>
      <c r="AM20" t="s">
        <v>717</v>
      </c>
      <c r="AN20" t="s">
        <v>718</v>
      </c>
      <c r="AO20">
        <v>8</v>
      </c>
      <c r="AP20" s="9">
        <v>115000</v>
      </c>
      <c r="AQ20">
        <v>0</v>
      </c>
      <c r="AR20" s="9">
        <v>115000</v>
      </c>
      <c r="AS20" s="9">
        <v>3300.5</v>
      </c>
      <c r="AT20" s="9">
        <v>15633.74</v>
      </c>
      <c r="AU20" s="9">
        <v>3496</v>
      </c>
      <c r="AV20">
        <v>0</v>
      </c>
      <c r="AW20" s="9">
        <v>22430.240000000002</v>
      </c>
      <c r="AX20" s="9">
        <v>92569.76</v>
      </c>
    </row>
    <row r="21" spans="1:50" s="6" customFormat="1" ht="15" x14ac:dyDescent="0.25">
      <c r="A21" s="18">
        <f t="shared" si="0"/>
        <v>4</v>
      </c>
      <c r="B21" s="32" t="s">
        <v>659</v>
      </c>
      <c r="C21" s="16" t="s">
        <v>660</v>
      </c>
      <c r="D21" s="16" t="s">
        <v>742</v>
      </c>
      <c r="E21" s="16" t="s">
        <v>4</v>
      </c>
      <c r="F21" s="16" t="s">
        <v>8</v>
      </c>
      <c r="G21" s="15">
        <v>45017</v>
      </c>
      <c r="H21" s="15">
        <v>45230</v>
      </c>
      <c r="I21" s="14">
        <v>65000</v>
      </c>
      <c r="J21" s="14">
        <v>4427.58</v>
      </c>
      <c r="K21" s="14">
        <v>0</v>
      </c>
      <c r="L21" s="14">
        <v>1865.5</v>
      </c>
      <c r="M21" s="14">
        <f>I21*7.1%</f>
        <v>4615</v>
      </c>
      <c r="N21" s="14">
        <f>I21*1.15%</f>
        <v>747.5</v>
      </c>
      <c r="O21" s="14">
        <v>1976</v>
      </c>
      <c r="P21" s="14">
        <f>I21*7.09%</f>
        <v>4608.5</v>
      </c>
      <c r="Q21" s="14">
        <v>0</v>
      </c>
      <c r="R21" s="14">
        <f>L21+M21+N21+O21+P21</f>
        <v>13812.5</v>
      </c>
      <c r="S21" s="14"/>
      <c r="T21" s="14">
        <f>+L21+O21+Q21+S21+J21+K21</f>
        <v>8269.08</v>
      </c>
      <c r="U21" s="14">
        <f>+P21+N21+M21</f>
        <v>9971</v>
      </c>
      <c r="V21" s="14">
        <f>+I21-T21</f>
        <v>56730.92</v>
      </c>
      <c r="W21" s="54">
        <f>+V22-AJ21</f>
        <v>14193.260000000002</v>
      </c>
      <c r="X21" t="s">
        <v>411</v>
      </c>
      <c r="Y21" t="s">
        <v>5</v>
      </c>
      <c r="Z21" t="s">
        <v>1258</v>
      </c>
      <c r="AA21">
        <v>141</v>
      </c>
      <c r="AB21" s="9">
        <v>52800</v>
      </c>
      <c r="AC21">
        <v>0</v>
      </c>
      <c r="AD21" s="9">
        <v>52800</v>
      </c>
      <c r="AE21" s="9">
        <v>1515.36</v>
      </c>
      <c r="AF21" s="9">
        <v>2249.1799999999998</v>
      </c>
      <c r="AG21" s="9">
        <v>1605.12</v>
      </c>
      <c r="AH21">
        <v>0</v>
      </c>
      <c r="AI21" s="9">
        <v>5369.66</v>
      </c>
      <c r="AJ21" s="9">
        <v>47430.34</v>
      </c>
      <c r="AK21" s="54">
        <f>+T21-AW21</f>
        <v>0</v>
      </c>
      <c r="AL21" t="s">
        <v>660</v>
      </c>
      <c r="AM21" t="s">
        <v>742</v>
      </c>
      <c r="AN21" t="s">
        <v>743</v>
      </c>
      <c r="AO21">
        <v>17</v>
      </c>
      <c r="AP21" s="9">
        <v>65000</v>
      </c>
      <c r="AQ21">
        <v>0</v>
      </c>
      <c r="AR21" s="9">
        <v>65000</v>
      </c>
      <c r="AS21" s="9">
        <v>1865.5</v>
      </c>
      <c r="AT21" s="9">
        <v>4427.58</v>
      </c>
      <c r="AU21" s="9">
        <v>1976</v>
      </c>
      <c r="AV21">
        <v>0</v>
      </c>
      <c r="AW21" s="9">
        <v>8269.08</v>
      </c>
      <c r="AX21" s="9">
        <v>56730.92</v>
      </c>
    </row>
    <row r="22" spans="1:50" s="6" customFormat="1" ht="15" x14ac:dyDescent="0.25">
      <c r="A22" s="18">
        <f t="shared" si="0"/>
        <v>5</v>
      </c>
      <c r="B22" s="32" t="s">
        <v>659</v>
      </c>
      <c r="C22" s="16" t="s">
        <v>658</v>
      </c>
      <c r="D22" s="16" t="s">
        <v>742</v>
      </c>
      <c r="E22" s="16" t="s">
        <v>4</v>
      </c>
      <c r="F22" s="16" t="s">
        <v>8</v>
      </c>
      <c r="G22" s="15">
        <v>45078</v>
      </c>
      <c r="H22" s="15">
        <v>45260</v>
      </c>
      <c r="I22" s="14">
        <v>71500</v>
      </c>
      <c r="J22" s="14">
        <v>5650.75</v>
      </c>
      <c r="K22" s="14">
        <v>0</v>
      </c>
      <c r="L22" s="14">
        <v>2052.0500000000002</v>
      </c>
      <c r="M22" s="14">
        <f>I22*7.1%</f>
        <v>5076.5</v>
      </c>
      <c r="N22" s="14">
        <f>I22*1.15%</f>
        <v>822.25</v>
      </c>
      <c r="O22" s="14">
        <v>2173.6</v>
      </c>
      <c r="P22" s="14">
        <f>I22*7.09%</f>
        <v>5069.3500000000004</v>
      </c>
      <c r="Q22" s="14">
        <v>0</v>
      </c>
      <c r="R22" s="14">
        <f>L22+M22+N22+O22+P22</f>
        <v>15193.75</v>
      </c>
      <c r="S22" s="14">
        <v>0</v>
      </c>
      <c r="T22" s="14">
        <f>+L22+O22+Q22+S22+J22+K22</f>
        <v>9876.4</v>
      </c>
      <c r="U22" s="14">
        <f>+P22+N22+M22</f>
        <v>10968.1</v>
      </c>
      <c r="V22" s="14">
        <f>+I22-T22</f>
        <v>61623.6</v>
      </c>
      <c r="W22" s="54">
        <f>+V24-AJ22</f>
        <v>11811.199999999997</v>
      </c>
      <c r="X22" t="s">
        <v>59</v>
      </c>
      <c r="Y22" t="s">
        <v>5</v>
      </c>
      <c r="Z22" t="s">
        <v>1198</v>
      </c>
      <c r="AA22">
        <v>65</v>
      </c>
      <c r="AB22" s="9">
        <v>46400</v>
      </c>
      <c r="AC22">
        <v>0</v>
      </c>
      <c r="AD22" s="9">
        <v>46400</v>
      </c>
      <c r="AE22" s="9">
        <v>1331.68</v>
      </c>
      <c r="AF22">
        <v>0</v>
      </c>
      <c r="AG22" s="9">
        <v>1410.56</v>
      </c>
      <c r="AH22">
        <v>0</v>
      </c>
      <c r="AI22" s="9">
        <v>2742.24</v>
      </c>
      <c r="AJ22" s="9">
        <v>43657.760000000002</v>
      </c>
      <c r="AK22" s="54">
        <f>+T22-AW22</f>
        <v>0</v>
      </c>
      <c r="AL22" t="s">
        <v>658</v>
      </c>
      <c r="AM22" t="s">
        <v>742</v>
      </c>
      <c r="AN22" t="s">
        <v>821</v>
      </c>
      <c r="AO22">
        <v>7</v>
      </c>
      <c r="AP22" s="9">
        <v>71500</v>
      </c>
      <c r="AQ22">
        <v>0</v>
      </c>
      <c r="AR22" s="9">
        <v>71500</v>
      </c>
      <c r="AS22" s="9">
        <v>2052.0500000000002</v>
      </c>
      <c r="AT22" s="9">
        <v>5650.75</v>
      </c>
      <c r="AU22" s="9">
        <v>2173.6</v>
      </c>
      <c r="AV22">
        <v>0</v>
      </c>
      <c r="AW22" s="9">
        <v>9876.4</v>
      </c>
      <c r="AX22" s="9">
        <v>61623.6</v>
      </c>
    </row>
    <row r="23" spans="1:50" s="6" customFormat="1" ht="15" x14ac:dyDescent="0.25">
      <c r="A23" s="18">
        <f t="shared" si="0"/>
        <v>6</v>
      </c>
      <c r="B23" s="32" t="s">
        <v>654</v>
      </c>
      <c r="C23" s="16" t="s">
        <v>657</v>
      </c>
      <c r="D23" s="16" t="s">
        <v>655</v>
      </c>
      <c r="E23" s="16" t="s">
        <v>4</v>
      </c>
      <c r="F23" s="16" t="s">
        <v>8</v>
      </c>
      <c r="G23" s="15">
        <v>45078</v>
      </c>
      <c r="H23" s="15">
        <v>45260</v>
      </c>
      <c r="I23" s="14">
        <v>75000</v>
      </c>
      <c r="J23" s="14">
        <v>6309.38</v>
      </c>
      <c r="K23" s="14">
        <v>0</v>
      </c>
      <c r="L23" s="14">
        <v>2152.5</v>
      </c>
      <c r="M23" s="14">
        <f>I23*7.1%</f>
        <v>5324.9999999999991</v>
      </c>
      <c r="N23" s="14">
        <f>I23*1.15%</f>
        <v>862.5</v>
      </c>
      <c r="O23" s="14">
        <v>2280</v>
      </c>
      <c r="P23" s="14">
        <f>I23*7.09%</f>
        <v>5317.5</v>
      </c>
      <c r="Q23" s="14">
        <v>0</v>
      </c>
      <c r="R23" s="14">
        <f>L23+M23+N23+O23+P23</f>
        <v>15937.5</v>
      </c>
      <c r="S23" s="14">
        <v>0</v>
      </c>
      <c r="T23" s="14">
        <f>+L23+O23+Q23+S23+J23+K23</f>
        <v>10741.880000000001</v>
      </c>
      <c r="U23" s="14">
        <f>+P23+N23+M23</f>
        <v>11505</v>
      </c>
      <c r="V23" s="14">
        <f>+I23-T23</f>
        <v>64258.119999999995</v>
      </c>
      <c r="W23" s="54">
        <f>+V23-AJ23</f>
        <v>7527.1999999999971</v>
      </c>
      <c r="X23" t="s">
        <v>564</v>
      </c>
      <c r="Y23" t="s">
        <v>563</v>
      </c>
      <c r="Z23" t="s">
        <v>766</v>
      </c>
      <c r="AA23">
        <v>3</v>
      </c>
      <c r="AB23" s="9">
        <v>65000</v>
      </c>
      <c r="AC23">
        <v>0</v>
      </c>
      <c r="AD23" s="9">
        <v>65000</v>
      </c>
      <c r="AE23" s="9">
        <v>1865.5</v>
      </c>
      <c r="AF23" s="9">
        <v>4427.58</v>
      </c>
      <c r="AG23" s="9">
        <v>1976</v>
      </c>
      <c r="AH23">
        <v>0</v>
      </c>
      <c r="AI23" s="9">
        <v>8269.08</v>
      </c>
      <c r="AJ23" s="9">
        <v>56730.92</v>
      </c>
      <c r="AK23" s="54">
        <f>+T23-AW23</f>
        <v>0</v>
      </c>
      <c r="AL23" t="s">
        <v>657</v>
      </c>
      <c r="AM23" t="s">
        <v>655</v>
      </c>
      <c r="AN23" t="s">
        <v>853</v>
      </c>
      <c r="AO23">
        <v>8</v>
      </c>
      <c r="AP23" s="9">
        <v>75000</v>
      </c>
      <c r="AQ23">
        <v>0</v>
      </c>
      <c r="AR23" s="9">
        <v>75000</v>
      </c>
      <c r="AS23" s="9">
        <v>2152.5</v>
      </c>
      <c r="AT23" s="9">
        <v>6309.38</v>
      </c>
      <c r="AU23" s="9">
        <v>2280</v>
      </c>
      <c r="AV23">
        <v>0</v>
      </c>
      <c r="AW23" s="9">
        <v>10741.88</v>
      </c>
      <c r="AX23" s="9">
        <v>64258.12</v>
      </c>
    </row>
    <row r="24" spans="1:50" s="6" customFormat="1" ht="15" x14ac:dyDescent="0.25">
      <c r="A24" s="18">
        <f t="shared" si="0"/>
        <v>7</v>
      </c>
      <c r="B24" s="32" t="s">
        <v>654</v>
      </c>
      <c r="C24" s="16" t="s">
        <v>656</v>
      </c>
      <c r="D24" s="16" t="s">
        <v>655</v>
      </c>
      <c r="E24" s="16" t="s">
        <v>4</v>
      </c>
      <c r="F24" s="16" t="s">
        <v>8</v>
      </c>
      <c r="G24" s="15">
        <v>45170</v>
      </c>
      <c r="H24" s="15">
        <v>45351</v>
      </c>
      <c r="I24" s="14">
        <v>65000</v>
      </c>
      <c r="J24" s="14">
        <v>4112.09</v>
      </c>
      <c r="K24" s="14">
        <v>0</v>
      </c>
      <c r="L24" s="14">
        <v>1865.5</v>
      </c>
      <c r="M24" s="14">
        <f>I24*7.1%</f>
        <v>4615</v>
      </c>
      <c r="N24" s="14">
        <f>I24*1.15%</f>
        <v>747.5</v>
      </c>
      <c r="O24" s="14">
        <v>1976</v>
      </c>
      <c r="P24" s="14">
        <f>I24*7.09%</f>
        <v>4608.5</v>
      </c>
      <c r="Q24" s="14">
        <f>1512.45+65</f>
        <v>1577.45</v>
      </c>
      <c r="R24" s="14">
        <f>L24+M24+N24+O24+P24</f>
        <v>13812.5</v>
      </c>
      <c r="S24" s="14">
        <v>0</v>
      </c>
      <c r="T24" s="14">
        <f>+L24+O24+Q24+S24+J24+K24</f>
        <v>9531.0400000000009</v>
      </c>
      <c r="U24" s="14">
        <f>+P24+N24+M24</f>
        <v>9971</v>
      </c>
      <c r="V24" s="14">
        <f>+I24-T24</f>
        <v>55468.959999999999</v>
      </c>
      <c r="W24" s="54">
        <f>+V25-AJ24</f>
        <v>12645.700000000012</v>
      </c>
      <c r="X24" t="s">
        <v>239</v>
      </c>
      <c r="Y24" t="s">
        <v>5</v>
      </c>
      <c r="Z24" t="s">
        <v>1054</v>
      </c>
      <c r="AA24">
        <v>39</v>
      </c>
      <c r="AB24" s="9">
        <v>102080</v>
      </c>
      <c r="AC24">
        <v>0</v>
      </c>
      <c r="AD24" s="9">
        <v>102080</v>
      </c>
      <c r="AE24" s="9">
        <v>2929.7</v>
      </c>
      <c r="AF24" s="9">
        <v>12594.64</v>
      </c>
      <c r="AG24" s="9">
        <v>3103.23</v>
      </c>
      <c r="AH24">
        <v>0</v>
      </c>
      <c r="AI24" s="9">
        <v>18627.57</v>
      </c>
      <c r="AJ24" s="9">
        <v>83452.429999999993</v>
      </c>
      <c r="AK24" s="54">
        <f>+T24-AW24</f>
        <v>0</v>
      </c>
      <c r="AL24" t="s">
        <v>656</v>
      </c>
      <c r="AM24" t="s">
        <v>655</v>
      </c>
      <c r="AN24" t="s">
        <v>780</v>
      </c>
      <c r="AO24">
        <v>9</v>
      </c>
      <c r="AP24" s="9">
        <v>65000</v>
      </c>
      <c r="AQ24">
        <v>0</v>
      </c>
      <c r="AR24" s="9">
        <v>65000</v>
      </c>
      <c r="AS24" s="9">
        <v>1865.5</v>
      </c>
      <c r="AT24" s="9">
        <v>4112.09</v>
      </c>
      <c r="AU24" s="9">
        <v>1976</v>
      </c>
      <c r="AV24" s="9">
        <v>1577.45</v>
      </c>
      <c r="AW24" s="9">
        <v>9531.0400000000009</v>
      </c>
      <c r="AX24" s="9">
        <v>55468.959999999999</v>
      </c>
    </row>
    <row r="25" spans="1:50" s="6" customFormat="1" ht="15" x14ac:dyDescent="0.25">
      <c r="A25" s="18">
        <f t="shared" si="0"/>
        <v>8</v>
      </c>
      <c r="B25" s="32" t="s">
        <v>654</v>
      </c>
      <c r="C25" s="16" t="s">
        <v>653</v>
      </c>
      <c r="D25" s="16" t="s">
        <v>729</v>
      </c>
      <c r="E25" s="16" t="s">
        <v>4</v>
      </c>
      <c r="F25" s="16" t="s">
        <v>8</v>
      </c>
      <c r="G25" s="15">
        <v>45078</v>
      </c>
      <c r="H25" s="15">
        <v>45260</v>
      </c>
      <c r="I25" s="14">
        <v>120000</v>
      </c>
      <c r="J25" s="14">
        <v>16809.87</v>
      </c>
      <c r="K25" s="14">
        <v>0</v>
      </c>
      <c r="L25" s="14">
        <v>3444</v>
      </c>
      <c r="M25" s="14">
        <f>I25*7.1%</f>
        <v>8520</v>
      </c>
      <c r="N25" s="14">
        <f>I25*1.15%</f>
        <v>1380</v>
      </c>
      <c r="O25" s="14">
        <v>3648</v>
      </c>
      <c r="P25" s="14">
        <f>I25*7.09%</f>
        <v>8508</v>
      </c>
      <c r="Q25" s="14">
        <v>0</v>
      </c>
      <c r="R25" s="14">
        <f>L25+M25+N25+O25+P25</f>
        <v>25500</v>
      </c>
      <c r="S25" s="14">
        <v>0</v>
      </c>
      <c r="T25" s="14">
        <f>+L25+O25+Q25+S25+J25+K25</f>
        <v>23901.87</v>
      </c>
      <c r="U25" s="14">
        <f>+P25+N25+M25</f>
        <v>18408</v>
      </c>
      <c r="V25" s="14">
        <f>+I25-T25</f>
        <v>96098.13</v>
      </c>
      <c r="W25" s="54">
        <f>+V25-AJ25</f>
        <v>40629.170000000006</v>
      </c>
      <c r="X25" t="s">
        <v>621</v>
      </c>
      <c r="Y25" t="s">
        <v>822</v>
      </c>
      <c r="Z25" t="s">
        <v>823</v>
      </c>
      <c r="AA25">
        <v>3</v>
      </c>
      <c r="AB25" s="9">
        <v>65000</v>
      </c>
      <c r="AC25">
        <v>0</v>
      </c>
      <c r="AD25" s="9">
        <v>65000</v>
      </c>
      <c r="AE25" s="9">
        <v>1865.5</v>
      </c>
      <c r="AF25" s="9">
        <v>4112.09</v>
      </c>
      <c r="AG25" s="9">
        <v>1976</v>
      </c>
      <c r="AH25" s="9">
        <v>1577.45</v>
      </c>
      <c r="AI25" s="9">
        <v>9531.0400000000009</v>
      </c>
      <c r="AJ25" s="9">
        <v>55468.959999999999</v>
      </c>
      <c r="AK25" s="54">
        <f>+T25-AW25</f>
        <v>0</v>
      </c>
      <c r="AL25" t="s">
        <v>653</v>
      </c>
      <c r="AM25" t="s">
        <v>729</v>
      </c>
      <c r="AN25" t="s">
        <v>730</v>
      </c>
      <c r="AO25">
        <v>8</v>
      </c>
      <c r="AP25" s="9">
        <v>120000</v>
      </c>
      <c r="AQ25">
        <v>0</v>
      </c>
      <c r="AR25" s="9">
        <v>120000</v>
      </c>
      <c r="AS25" s="9">
        <v>3444</v>
      </c>
      <c r="AT25" s="9">
        <v>16809.87</v>
      </c>
      <c r="AU25" s="9">
        <v>3648</v>
      </c>
      <c r="AV25">
        <v>0</v>
      </c>
      <c r="AW25" s="9">
        <v>23901.87</v>
      </c>
      <c r="AX25" s="9">
        <v>96098.13</v>
      </c>
    </row>
    <row r="26" spans="1:50" s="6" customFormat="1" ht="12" customHeight="1" x14ac:dyDescent="0.25">
      <c r="A26" s="18">
        <f t="shared" si="0"/>
        <v>9</v>
      </c>
      <c r="B26" s="32" t="s">
        <v>654</v>
      </c>
      <c r="C26" s="16" t="s">
        <v>737</v>
      </c>
      <c r="D26" s="16" t="s">
        <v>738</v>
      </c>
      <c r="E26" s="16" t="s">
        <v>4</v>
      </c>
      <c r="F26" s="16" t="s">
        <v>8</v>
      </c>
      <c r="G26" s="15">
        <v>45109</v>
      </c>
      <c r="H26" s="15">
        <v>45291</v>
      </c>
      <c r="I26" s="14">
        <v>75000</v>
      </c>
      <c r="J26" s="14">
        <v>6309.38</v>
      </c>
      <c r="K26" s="14">
        <v>0</v>
      </c>
      <c r="L26" s="14">
        <f>+I26*2.87%</f>
        <v>2152.5</v>
      </c>
      <c r="M26" s="14">
        <f>I26*7.1%</f>
        <v>5324.9999999999991</v>
      </c>
      <c r="N26" s="14">
        <f>I26*1.15%</f>
        <v>862.5</v>
      </c>
      <c r="O26" s="14">
        <f>+I26*3.04%</f>
        <v>2280</v>
      </c>
      <c r="P26" s="14">
        <f>I26*7.09%</f>
        <v>5317.5</v>
      </c>
      <c r="Q26" s="14">
        <v>0</v>
      </c>
      <c r="R26" s="14">
        <f>L26+M26+N26+O26+P26</f>
        <v>15937.5</v>
      </c>
      <c r="S26" s="14">
        <v>0</v>
      </c>
      <c r="T26" s="14">
        <f>+L26+O26+Q26+S26+J26+K26</f>
        <v>10741.880000000001</v>
      </c>
      <c r="U26" s="14">
        <f>+P26+N26+M26</f>
        <v>11505</v>
      </c>
      <c r="V26" s="14">
        <f>+I26-T26</f>
        <v>64258.119999999995</v>
      </c>
      <c r="W26" s="54">
        <f>+V27-AJ26</f>
        <v>34902.039999999994</v>
      </c>
      <c r="X26" t="s">
        <v>267</v>
      </c>
      <c r="Y26" t="s">
        <v>5</v>
      </c>
      <c r="Z26" t="s">
        <v>1051</v>
      </c>
      <c r="AA26">
        <v>360</v>
      </c>
      <c r="AB26" s="9">
        <v>23200</v>
      </c>
      <c r="AC26">
        <v>0</v>
      </c>
      <c r="AD26" s="9">
        <v>23200</v>
      </c>
      <c r="AE26">
        <v>665.84</v>
      </c>
      <c r="AF26">
        <v>0</v>
      </c>
      <c r="AG26">
        <v>705.28</v>
      </c>
      <c r="AH26">
        <v>0</v>
      </c>
      <c r="AI26" s="9">
        <v>1371.12</v>
      </c>
      <c r="AJ26" s="9">
        <v>21828.880000000001</v>
      </c>
      <c r="AK26" s="54">
        <f>+T26-AW26</f>
        <v>0</v>
      </c>
      <c r="AL26" t="s">
        <v>737</v>
      </c>
      <c r="AM26" t="s">
        <v>738</v>
      </c>
      <c r="AN26" t="s">
        <v>739</v>
      </c>
      <c r="AO26">
        <v>18</v>
      </c>
      <c r="AP26" s="9">
        <v>75000</v>
      </c>
      <c r="AQ26">
        <v>0</v>
      </c>
      <c r="AR26" s="9">
        <v>75000</v>
      </c>
      <c r="AS26" s="9">
        <v>2152.5</v>
      </c>
      <c r="AT26" s="9">
        <v>6309.38</v>
      </c>
      <c r="AU26" s="9">
        <v>2280</v>
      </c>
      <c r="AV26">
        <v>0</v>
      </c>
      <c r="AW26" s="9">
        <v>10741.88</v>
      </c>
      <c r="AX26" s="9">
        <v>64258.12</v>
      </c>
    </row>
    <row r="27" spans="1:50" s="6" customFormat="1" ht="15" x14ac:dyDescent="0.25">
      <c r="A27" s="18">
        <f t="shared" si="0"/>
        <v>10</v>
      </c>
      <c r="B27" s="32" t="s">
        <v>652</v>
      </c>
      <c r="C27" s="16" t="s">
        <v>651</v>
      </c>
      <c r="D27" s="16" t="s">
        <v>650</v>
      </c>
      <c r="E27" s="16" t="s">
        <v>4</v>
      </c>
      <c r="F27" s="16" t="s">
        <v>3</v>
      </c>
      <c r="G27" s="15">
        <v>45078</v>
      </c>
      <c r="H27" s="15">
        <v>45260</v>
      </c>
      <c r="I27" s="14">
        <v>65000</v>
      </c>
      <c r="J27" s="14">
        <v>4427.58</v>
      </c>
      <c r="K27" s="14">
        <v>0</v>
      </c>
      <c r="L27" s="14">
        <v>1865.5</v>
      </c>
      <c r="M27" s="14">
        <f>I27*7.1%</f>
        <v>4615</v>
      </c>
      <c r="N27" s="14">
        <f>I27*1.15%</f>
        <v>747.5</v>
      </c>
      <c r="O27" s="14">
        <v>1976</v>
      </c>
      <c r="P27" s="14">
        <f>I27*7.09%</f>
        <v>4608.5</v>
      </c>
      <c r="Q27" s="14">
        <v>0</v>
      </c>
      <c r="R27" s="14">
        <f>L27+M27+N27+O27+P27</f>
        <v>13812.5</v>
      </c>
      <c r="S27" s="14">
        <v>0</v>
      </c>
      <c r="T27" s="14">
        <f>+L27+O27+Q27+S27+J27+K27</f>
        <v>8269.08</v>
      </c>
      <c r="U27" s="14">
        <f>+P27+N27+M27</f>
        <v>9971</v>
      </c>
      <c r="V27" s="14">
        <f>+I27-T27</f>
        <v>56730.92</v>
      </c>
      <c r="W27" s="54">
        <f>+V29-AJ27</f>
        <v>71248.959999999992</v>
      </c>
      <c r="X27" t="s">
        <v>388</v>
      </c>
      <c r="Y27" t="s">
        <v>5</v>
      </c>
      <c r="Z27" t="s">
        <v>1259</v>
      </c>
      <c r="AA27">
        <v>207</v>
      </c>
      <c r="AB27" s="9">
        <v>30160</v>
      </c>
      <c r="AC27">
        <v>0</v>
      </c>
      <c r="AD27" s="9">
        <v>30160</v>
      </c>
      <c r="AE27">
        <v>865.59</v>
      </c>
      <c r="AF27">
        <v>0</v>
      </c>
      <c r="AG27">
        <v>916.86</v>
      </c>
      <c r="AH27">
        <v>0</v>
      </c>
      <c r="AI27" s="9">
        <v>1782.45</v>
      </c>
      <c r="AJ27" s="9">
        <v>28377.55</v>
      </c>
      <c r="AK27" s="54">
        <f>+T27-AW27</f>
        <v>0</v>
      </c>
      <c r="AL27" t="s">
        <v>651</v>
      </c>
      <c r="AM27" t="s">
        <v>650</v>
      </c>
      <c r="AN27" t="s">
        <v>808</v>
      </c>
      <c r="AO27">
        <v>6</v>
      </c>
      <c r="AP27" s="9">
        <v>65000</v>
      </c>
      <c r="AQ27">
        <v>0</v>
      </c>
      <c r="AR27" s="9">
        <v>65000</v>
      </c>
      <c r="AS27" s="9">
        <v>1865.5</v>
      </c>
      <c r="AT27" s="9">
        <v>4427.58</v>
      </c>
      <c r="AU27" s="9">
        <v>1976</v>
      </c>
      <c r="AV27">
        <v>0</v>
      </c>
      <c r="AW27" s="9">
        <v>8269.08</v>
      </c>
      <c r="AX27" s="9">
        <v>56730.92</v>
      </c>
    </row>
    <row r="28" spans="1:50" s="6" customFormat="1" ht="12" customHeight="1" x14ac:dyDescent="0.25">
      <c r="A28" s="18">
        <f t="shared" si="0"/>
        <v>11</v>
      </c>
      <c r="B28" s="32" t="s">
        <v>652</v>
      </c>
      <c r="C28" s="16" t="s">
        <v>1336</v>
      </c>
      <c r="D28" s="16" t="s">
        <v>650</v>
      </c>
      <c r="E28" s="16" t="s">
        <v>4</v>
      </c>
      <c r="F28" s="16" t="s">
        <v>8</v>
      </c>
      <c r="G28" s="15" t="s">
        <v>1341</v>
      </c>
      <c r="H28" s="15">
        <v>45322</v>
      </c>
      <c r="I28" s="14">
        <v>65000</v>
      </c>
      <c r="J28" s="14">
        <v>4427.58</v>
      </c>
      <c r="K28" s="14"/>
      <c r="L28" s="14">
        <f>+I28*2.87%</f>
        <v>1865.5</v>
      </c>
      <c r="M28" s="14">
        <f>I28*7.1%</f>
        <v>4615</v>
      </c>
      <c r="N28" s="14">
        <f>I28*1.15%</f>
        <v>747.5</v>
      </c>
      <c r="O28" s="14">
        <f>+I28*3.04%</f>
        <v>1976</v>
      </c>
      <c r="P28" s="14">
        <f>I28*7.09%</f>
        <v>4608.5</v>
      </c>
      <c r="Q28" s="14"/>
      <c r="R28" s="14">
        <f>L28+M28+N28+O28+P28</f>
        <v>13812.5</v>
      </c>
      <c r="S28" s="14">
        <v>0</v>
      </c>
      <c r="T28" s="14">
        <f>+L28+O28+Q28+S28+J28+K28</f>
        <v>8269.08</v>
      </c>
      <c r="U28" s="14">
        <f>+P28+N28+M28</f>
        <v>9971</v>
      </c>
      <c r="V28" s="14">
        <f>+I28-T28</f>
        <v>56730.92</v>
      </c>
      <c r="W28" s="54">
        <f>+V630-AJ28</f>
        <v>-19645.990000000002</v>
      </c>
      <c r="X28" t="s">
        <v>223</v>
      </c>
      <c r="Y28" t="s">
        <v>5</v>
      </c>
      <c r="Z28" t="s">
        <v>1060</v>
      </c>
      <c r="AA28">
        <v>60</v>
      </c>
      <c r="AB28" s="9">
        <v>20880</v>
      </c>
      <c r="AC28">
        <v>0</v>
      </c>
      <c r="AD28" s="9">
        <v>20880</v>
      </c>
      <c r="AE28">
        <v>599.26</v>
      </c>
      <c r="AF28">
        <v>0</v>
      </c>
      <c r="AG28">
        <v>634.75</v>
      </c>
      <c r="AH28">
        <v>0</v>
      </c>
      <c r="AI28" s="9">
        <v>1234.01</v>
      </c>
      <c r="AJ28" s="9">
        <v>19645.990000000002</v>
      </c>
      <c r="AK28" s="54">
        <f>+T28-AW28</f>
        <v>0</v>
      </c>
      <c r="AL28" t="s">
        <v>1336</v>
      </c>
      <c r="AM28" t="s">
        <v>650</v>
      </c>
      <c r="AN28" t="s">
        <v>1337</v>
      </c>
      <c r="AO28">
        <v>8</v>
      </c>
      <c r="AP28" s="9">
        <v>65000</v>
      </c>
      <c r="AQ28">
        <v>0</v>
      </c>
      <c r="AR28" s="9">
        <v>65000</v>
      </c>
      <c r="AS28" s="9">
        <v>1865.5</v>
      </c>
      <c r="AT28" s="9">
        <v>4427.58</v>
      </c>
      <c r="AU28" s="9">
        <v>1976</v>
      </c>
      <c r="AV28">
        <v>0</v>
      </c>
      <c r="AW28" s="9">
        <v>8269.08</v>
      </c>
      <c r="AX28" s="9">
        <v>56730.92</v>
      </c>
    </row>
    <row r="29" spans="1:50" s="6" customFormat="1" ht="15" x14ac:dyDescent="0.25">
      <c r="A29" s="18">
        <f t="shared" si="0"/>
        <v>12</v>
      </c>
      <c r="B29" s="32" t="s">
        <v>647</v>
      </c>
      <c r="C29" s="16" t="s">
        <v>648</v>
      </c>
      <c r="D29" s="16" t="s">
        <v>746</v>
      </c>
      <c r="E29" s="16" t="s">
        <v>4</v>
      </c>
      <c r="F29" s="16" t="s">
        <v>3</v>
      </c>
      <c r="G29" s="15">
        <v>45078</v>
      </c>
      <c r="H29" s="15">
        <v>45260</v>
      </c>
      <c r="I29" s="14">
        <v>125000</v>
      </c>
      <c r="J29" s="14">
        <v>17985.990000000002</v>
      </c>
      <c r="K29" s="14">
        <v>0</v>
      </c>
      <c r="L29" s="14">
        <v>3587.5</v>
      </c>
      <c r="M29" s="14">
        <f>I29*7.1%</f>
        <v>8875</v>
      </c>
      <c r="N29" s="14">
        <f>I29*1.15%</f>
        <v>1437.5</v>
      </c>
      <c r="O29" s="14">
        <v>3800</v>
      </c>
      <c r="P29" s="14">
        <f>I29*7.09%</f>
        <v>8862.5</v>
      </c>
      <c r="Q29" s="14">
        <v>0</v>
      </c>
      <c r="R29" s="14">
        <f>L29+M29+N29+O29+P29</f>
        <v>26562.5</v>
      </c>
      <c r="S29" s="14">
        <v>0</v>
      </c>
      <c r="T29" s="14">
        <f>+L29+O29+Q29+S29+J29+K29</f>
        <v>25373.49</v>
      </c>
      <c r="U29" s="14">
        <f>+P29+N29+M29</f>
        <v>19175</v>
      </c>
      <c r="V29" s="14">
        <f>+I29-T29</f>
        <v>99626.51</v>
      </c>
      <c r="W29" s="54">
        <f>+V31-AJ29</f>
        <v>8072.489999999998</v>
      </c>
      <c r="X29" t="s">
        <v>210</v>
      </c>
      <c r="Y29" t="s">
        <v>5</v>
      </c>
      <c r="Z29" t="s">
        <v>1263</v>
      </c>
      <c r="AA29">
        <v>103</v>
      </c>
      <c r="AB29" s="9">
        <v>35200</v>
      </c>
      <c r="AC29">
        <v>0</v>
      </c>
      <c r="AD29" s="9">
        <v>35200</v>
      </c>
      <c r="AE29" s="9">
        <v>1010.24</v>
      </c>
      <c r="AF29">
        <v>0</v>
      </c>
      <c r="AG29" s="9">
        <v>1070.08</v>
      </c>
      <c r="AH29">
        <v>0</v>
      </c>
      <c r="AI29" s="9">
        <v>2080.3200000000002</v>
      </c>
      <c r="AJ29" s="9">
        <v>33119.68</v>
      </c>
      <c r="AK29" s="54">
        <f>+T29-AW29</f>
        <v>0</v>
      </c>
      <c r="AL29" t="s">
        <v>648</v>
      </c>
      <c r="AM29" t="s">
        <v>746</v>
      </c>
      <c r="AN29" t="s">
        <v>747</v>
      </c>
      <c r="AO29">
        <v>2</v>
      </c>
      <c r="AP29" s="9">
        <v>125000</v>
      </c>
      <c r="AQ29">
        <v>0</v>
      </c>
      <c r="AR29" s="9">
        <v>125000</v>
      </c>
      <c r="AS29" s="9">
        <v>3587.5</v>
      </c>
      <c r="AT29" s="9">
        <v>17985.990000000002</v>
      </c>
      <c r="AU29" s="9">
        <v>3800</v>
      </c>
      <c r="AV29">
        <v>0</v>
      </c>
      <c r="AW29" s="9">
        <v>25373.49</v>
      </c>
      <c r="AX29" s="9">
        <v>99626.51</v>
      </c>
    </row>
    <row r="30" spans="1:50" s="6" customFormat="1" ht="15" x14ac:dyDescent="0.25">
      <c r="A30" s="18">
        <f t="shared" si="0"/>
        <v>13</v>
      </c>
      <c r="B30" s="32" t="s">
        <v>647</v>
      </c>
      <c r="C30" s="16" t="s">
        <v>646</v>
      </c>
      <c r="D30" s="16" t="s">
        <v>645</v>
      </c>
      <c r="E30" s="16" t="s">
        <v>4</v>
      </c>
      <c r="F30" s="16" t="s">
        <v>8</v>
      </c>
      <c r="G30" s="15">
        <v>45078</v>
      </c>
      <c r="H30" s="15">
        <v>45260</v>
      </c>
      <c r="I30" s="14">
        <v>65000</v>
      </c>
      <c r="J30" s="14">
        <v>4427.58</v>
      </c>
      <c r="K30" s="14">
        <v>0</v>
      </c>
      <c r="L30" s="14">
        <v>1865.5</v>
      </c>
      <c r="M30" s="14">
        <f>I30*7.1%</f>
        <v>4615</v>
      </c>
      <c r="N30" s="14">
        <f>I30*1.15%</f>
        <v>747.5</v>
      </c>
      <c r="O30" s="14">
        <v>1976</v>
      </c>
      <c r="P30" s="14">
        <f>I30*7.09%</f>
        <v>4608.5</v>
      </c>
      <c r="Q30" s="14">
        <v>0</v>
      </c>
      <c r="R30" s="14">
        <f>L30+M30+N30+O30+P30</f>
        <v>13812.5</v>
      </c>
      <c r="S30" s="14">
        <v>0</v>
      </c>
      <c r="T30" s="14">
        <f>+L30+O30+Q30+S30+J30+K30</f>
        <v>8269.08</v>
      </c>
      <c r="U30" s="14">
        <f>+P30+N30+M30</f>
        <v>9971</v>
      </c>
      <c r="V30" s="14">
        <f>+I30-T30</f>
        <v>56730.92</v>
      </c>
      <c r="W30" s="54">
        <f>+V32-AJ30</f>
        <v>19363.289999999997</v>
      </c>
      <c r="X30" t="s">
        <v>50</v>
      </c>
      <c r="Y30" t="s">
        <v>5</v>
      </c>
      <c r="Z30" t="s">
        <v>994</v>
      </c>
      <c r="AA30">
        <v>80</v>
      </c>
      <c r="AB30" s="9">
        <v>23200</v>
      </c>
      <c r="AC30">
        <v>0</v>
      </c>
      <c r="AD30" s="9">
        <v>23200</v>
      </c>
      <c r="AE30">
        <v>665.84</v>
      </c>
      <c r="AF30">
        <v>0</v>
      </c>
      <c r="AG30">
        <v>705.28</v>
      </c>
      <c r="AH30">
        <v>0</v>
      </c>
      <c r="AI30" s="9">
        <v>1371.12</v>
      </c>
      <c r="AJ30" s="9">
        <v>21828.880000000001</v>
      </c>
      <c r="AK30" s="54">
        <f>+T30-AW30</f>
        <v>0</v>
      </c>
      <c r="AL30" t="s">
        <v>646</v>
      </c>
      <c r="AM30" t="s">
        <v>645</v>
      </c>
      <c r="AN30" t="s">
        <v>705</v>
      </c>
      <c r="AO30">
        <v>1</v>
      </c>
      <c r="AP30" s="9">
        <v>65000</v>
      </c>
      <c r="AQ30">
        <v>0</v>
      </c>
      <c r="AR30" s="9">
        <v>65000</v>
      </c>
      <c r="AS30" s="9">
        <v>1865.5</v>
      </c>
      <c r="AT30" s="9">
        <v>4427.58</v>
      </c>
      <c r="AU30" s="9">
        <v>1976</v>
      </c>
      <c r="AV30">
        <v>0</v>
      </c>
      <c r="AW30" s="9">
        <v>8269.08</v>
      </c>
      <c r="AX30" s="9">
        <v>56730.92</v>
      </c>
    </row>
    <row r="31" spans="1:50" s="6" customFormat="1" ht="15" x14ac:dyDescent="0.25">
      <c r="A31" s="18">
        <f t="shared" si="0"/>
        <v>14</v>
      </c>
      <c r="B31" s="32" t="s">
        <v>641</v>
      </c>
      <c r="C31" s="16" t="s">
        <v>644</v>
      </c>
      <c r="D31" s="16" t="s">
        <v>539</v>
      </c>
      <c r="E31" s="16" t="s">
        <v>4</v>
      </c>
      <c r="F31" s="16" t="s">
        <v>3</v>
      </c>
      <c r="G31" s="15">
        <v>45078</v>
      </c>
      <c r="H31" s="15">
        <v>45260</v>
      </c>
      <c r="I31" s="14">
        <v>45000</v>
      </c>
      <c r="J31" s="14">
        <v>1148.33</v>
      </c>
      <c r="K31" s="14">
        <v>0</v>
      </c>
      <c r="L31" s="14">
        <v>1291.5</v>
      </c>
      <c r="M31" s="14">
        <f>I31*7.1%</f>
        <v>3194.9999999999995</v>
      </c>
      <c r="N31" s="14">
        <f>I31*1.15%</f>
        <v>517.5</v>
      </c>
      <c r="O31" s="14">
        <v>1368</v>
      </c>
      <c r="P31" s="14">
        <f>I31*7.09%</f>
        <v>3190.5</v>
      </c>
      <c r="Q31" s="14">
        <v>0</v>
      </c>
      <c r="R31" s="14">
        <f>L31+M31+N31+O31+P31</f>
        <v>9562.5</v>
      </c>
      <c r="S31" s="14">
        <v>0</v>
      </c>
      <c r="T31" s="14">
        <f>+L31+O31+Q31+S31+J31+K31</f>
        <v>3807.83</v>
      </c>
      <c r="U31" s="14">
        <f>+P31+N31+M31</f>
        <v>6903</v>
      </c>
      <c r="V31" s="14">
        <f>+I31-T31</f>
        <v>41192.17</v>
      </c>
      <c r="W31" s="54">
        <f>+V32-AJ31</f>
        <v>-24240.200000000004</v>
      </c>
      <c r="X31" t="s">
        <v>426</v>
      </c>
      <c r="Y31" t="s">
        <v>5</v>
      </c>
      <c r="Z31" t="s">
        <v>1094</v>
      </c>
      <c r="AA31">
        <v>80</v>
      </c>
      <c r="AB31" s="9">
        <v>76560</v>
      </c>
      <c r="AC31">
        <v>0</v>
      </c>
      <c r="AD31" s="9">
        <v>76560</v>
      </c>
      <c r="AE31" s="9">
        <v>2197.27</v>
      </c>
      <c r="AF31" s="9">
        <v>6602.94</v>
      </c>
      <c r="AG31" s="9">
        <v>2327.42</v>
      </c>
      <c r="AH31">
        <v>0</v>
      </c>
      <c r="AI31" s="9">
        <v>11127.63</v>
      </c>
      <c r="AJ31" s="9">
        <v>65432.37</v>
      </c>
      <c r="AK31" s="54">
        <f>+T31-AW31</f>
        <v>0</v>
      </c>
      <c r="AL31" t="s">
        <v>644</v>
      </c>
      <c r="AM31" t="s">
        <v>539</v>
      </c>
      <c r="AN31" t="s">
        <v>799</v>
      </c>
      <c r="AO31">
        <v>4</v>
      </c>
      <c r="AP31" s="9">
        <v>45000</v>
      </c>
      <c r="AQ31">
        <v>0</v>
      </c>
      <c r="AR31" s="9">
        <v>45000</v>
      </c>
      <c r="AS31" s="9">
        <v>1291.5</v>
      </c>
      <c r="AT31" s="9">
        <v>1148.33</v>
      </c>
      <c r="AU31" s="9">
        <v>1368</v>
      </c>
      <c r="AV31">
        <v>0</v>
      </c>
      <c r="AW31" s="9">
        <v>3807.83</v>
      </c>
      <c r="AX31" s="9">
        <v>41192.17</v>
      </c>
    </row>
    <row r="32" spans="1:50" s="6" customFormat="1" ht="15" x14ac:dyDescent="0.25">
      <c r="A32" s="18">
        <f t="shared" si="0"/>
        <v>15</v>
      </c>
      <c r="B32" s="32" t="s">
        <v>641</v>
      </c>
      <c r="C32" s="16" t="s">
        <v>643</v>
      </c>
      <c r="D32" s="16" t="s">
        <v>104</v>
      </c>
      <c r="E32" s="16" t="s">
        <v>4</v>
      </c>
      <c r="F32" s="16" t="s">
        <v>8</v>
      </c>
      <c r="G32" s="15">
        <v>45078</v>
      </c>
      <c r="H32" s="15">
        <v>45260</v>
      </c>
      <c r="I32" s="14">
        <v>45000</v>
      </c>
      <c r="J32" s="14">
        <v>1148.33</v>
      </c>
      <c r="K32" s="14">
        <v>0</v>
      </c>
      <c r="L32" s="14">
        <v>1291.5</v>
      </c>
      <c r="M32" s="14">
        <f>I32*7.1%</f>
        <v>3194.9999999999995</v>
      </c>
      <c r="N32" s="14">
        <f>I32*1.15%</f>
        <v>517.5</v>
      </c>
      <c r="O32" s="14">
        <v>1368</v>
      </c>
      <c r="P32" s="14">
        <f>I32*7.09%</f>
        <v>3190.5</v>
      </c>
      <c r="Q32" s="14">
        <v>0</v>
      </c>
      <c r="R32" s="14">
        <f>L32+M32+N32+O32+P32</f>
        <v>9562.5</v>
      </c>
      <c r="S32" s="14">
        <v>0</v>
      </c>
      <c r="T32" s="14">
        <f>+L32+O32+Q32+S32+J32+K32</f>
        <v>3807.83</v>
      </c>
      <c r="U32" s="14">
        <f>+P32+N32+M32</f>
        <v>6903</v>
      </c>
      <c r="V32" s="14">
        <f>+I32-T32</f>
        <v>41192.17</v>
      </c>
      <c r="W32" s="54">
        <f>+V33-AJ32</f>
        <v>50916.11</v>
      </c>
      <c r="X32" t="s">
        <v>508</v>
      </c>
      <c r="Y32" t="s">
        <v>5</v>
      </c>
      <c r="Z32" t="s">
        <v>1204</v>
      </c>
      <c r="AA32">
        <v>63</v>
      </c>
      <c r="AB32" s="9">
        <v>25520</v>
      </c>
      <c r="AC32">
        <v>0</v>
      </c>
      <c r="AD32" s="9">
        <v>25520</v>
      </c>
      <c r="AE32">
        <v>732.42</v>
      </c>
      <c r="AF32">
        <v>0</v>
      </c>
      <c r="AG32">
        <v>775.81</v>
      </c>
      <c r="AH32">
        <v>0</v>
      </c>
      <c r="AI32" s="9">
        <v>1508.23</v>
      </c>
      <c r="AJ32" s="9">
        <v>24011.77</v>
      </c>
      <c r="AK32" s="54">
        <f>+T32-AW32</f>
        <v>0</v>
      </c>
      <c r="AL32" t="s">
        <v>643</v>
      </c>
      <c r="AM32" t="s">
        <v>104</v>
      </c>
      <c r="AN32" t="s">
        <v>777</v>
      </c>
      <c r="AO32">
        <v>10</v>
      </c>
      <c r="AP32" s="9">
        <v>45000</v>
      </c>
      <c r="AQ32">
        <v>0</v>
      </c>
      <c r="AR32" s="9">
        <v>45000</v>
      </c>
      <c r="AS32" s="9">
        <v>1291.5</v>
      </c>
      <c r="AT32" s="9">
        <v>1148.33</v>
      </c>
      <c r="AU32" s="9">
        <v>1368</v>
      </c>
      <c r="AV32">
        <v>0</v>
      </c>
      <c r="AW32" s="9">
        <v>3807.83</v>
      </c>
      <c r="AX32" s="9">
        <v>41192.17</v>
      </c>
    </row>
    <row r="33" spans="1:50" s="6" customFormat="1" ht="15" x14ac:dyDescent="0.25">
      <c r="A33" s="18">
        <f t="shared" si="0"/>
        <v>16</v>
      </c>
      <c r="B33" s="32" t="s">
        <v>641</v>
      </c>
      <c r="C33" s="16" t="s">
        <v>642</v>
      </c>
      <c r="D33" s="16" t="s">
        <v>733</v>
      </c>
      <c r="E33" s="16" t="s">
        <v>4</v>
      </c>
      <c r="F33" s="16" t="s">
        <v>3</v>
      </c>
      <c r="G33" s="15">
        <v>45078</v>
      </c>
      <c r="H33" s="15">
        <v>45260</v>
      </c>
      <c r="I33" s="14">
        <v>90000</v>
      </c>
      <c r="J33" s="14">
        <v>9753.1200000000008</v>
      </c>
      <c r="K33" s="14">
        <v>0</v>
      </c>
      <c r="L33" s="14">
        <v>2583</v>
      </c>
      <c r="M33" s="14">
        <f>I33*7.1%</f>
        <v>6389.9999999999991</v>
      </c>
      <c r="N33" s="14">
        <f>I33*1.15%</f>
        <v>1035</v>
      </c>
      <c r="O33" s="14">
        <v>2736</v>
      </c>
      <c r="P33" s="14">
        <f>I33*7.09%</f>
        <v>6381</v>
      </c>
      <c r="Q33" s="14">
        <v>0</v>
      </c>
      <c r="R33" s="14">
        <f>L33+M33+N33+O33+P33</f>
        <v>19125</v>
      </c>
      <c r="S33" s="14">
        <v>0</v>
      </c>
      <c r="T33" s="14">
        <f>+L33+O33+Q33+S33+J33+K33</f>
        <v>15072.12</v>
      </c>
      <c r="U33" s="14">
        <f>+P33+N33+M33</f>
        <v>13806</v>
      </c>
      <c r="V33" s="14">
        <f>+I33-T33</f>
        <v>74927.88</v>
      </c>
      <c r="W33" s="54">
        <f>+V35-AJ33</f>
        <v>-34709.759999999995</v>
      </c>
      <c r="X33" t="s">
        <v>63</v>
      </c>
      <c r="Y33" t="s">
        <v>5</v>
      </c>
      <c r="Z33" t="s">
        <v>1151</v>
      </c>
      <c r="AA33">
        <v>60</v>
      </c>
      <c r="AB33" s="9">
        <v>113400</v>
      </c>
      <c r="AC33">
        <v>0</v>
      </c>
      <c r="AD33" s="9">
        <v>113400</v>
      </c>
      <c r="AE33" s="9">
        <v>3254.58</v>
      </c>
      <c r="AF33" s="9">
        <v>15257.38</v>
      </c>
      <c r="AG33" s="9">
        <v>3447.36</v>
      </c>
      <c r="AH33">
        <v>0</v>
      </c>
      <c r="AI33" s="9">
        <v>21959.32</v>
      </c>
      <c r="AJ33" s="9">
        <v>91440.68</v>
      </c>
      <c r="AK33" s="54">
        <f>+T33-AW33</f>
        <v>0</v>
      </c>
      <c r="AL33" t="s">
        <v>642</v>
      </c>
      <c r="AM33" t="s">
        <v>733</v>
      </c>
      <c r="AN33" t="s">
        <v>734</v>
      </c>
      <c r="AO33">
        <v>2</v>
      </c>
      <c r="AP33" s="9">
        <v>90000</v>
      </c>
      <c r="AQ33">
        <v>0</v>
      </c>
      <c r="AR33" s="9">
        <v>90000</v>
      </c>
      <c r="AS33" s="9">
        <v>2583</v>
      </c>
      <c r="AT33" s="9">
        <v>9753.1200000000008</v>
      </c>
      <c r="AU33" s="9">
        <v>2736</v>
      </c>
      <c r="AV33">
        <v>0</v>
      </c>
      <c r="AW33" s="9">
        <v>15072.12</v>
      </c>
      <c r="AX33" s="9">
        <v>74927.88</v>
      </c>
    </row>
    <row r="34" spans="1:50" s="6" customFormat="1" ht="15" x14ac:dyDescent="0.25">
      <c r="A34" s="18">
        <f t="shared" si="0"/>
        <v>17</v>
      </c>
      <c r="B34" s="32" t="s">
        <v>641</v>
      </c>
      <c r="C34" s="16" t="s">
        <v>640</v>
      </c>
      <c r="D34" s="16" t="s">
        <v>563</v>
      </c>
      <c r="E34" s="16" t="s">
        <v>4</v>
      </c>
      <c r="F34" s="16" t="s">
        <v>8</v>
      </c>
      <c r="G34" s="15">
        <v>45078</v>
      </c>
      <c r="H34" s="15">
        <v>45260</v>
      </c>
      <c r="I34" s="14">
        <v>65000</v>
      </c>
      <c r="J34" s="14">
        <v>4427.58</v>
      </c>
      <c r="K34" s="14">
        <v>0</v>
      </c>
      <c r="L34" s="14">
        <v>1865.5</v>
      </c>
      <c r="M34" s="14">
        <f>I34*7.1%</f>
        <v>4615</v>
      </c>
      <c r="N34" s="14">
        <f>I34*1.15%</f>
        <v>747.5</v>
      </c>
      <c r="O34" s="14">
        <v>1976</v>
      </c>
      <c r="P34" s="14">
        <f>I34*7.09%</f>
        <v>4608.5</v>
      </c>
      <c r="Q34" s="14"/>
      <c r="R34" s="14">
        <f>L34+M34+N34+O34+P34</f>
        <v>13812.5</v>
      </c>
      <c r="S34" s="14"/>
      <c r="T34" s="14">
        <f>+L34+O34+Q34+S34+J34+K34</f>
        <v>8269.08</v>
      </c>
      <c r="U34" s="14">
        <f>+P34+N34+M34</f>
        <v>9971</v>
      </c>
      <c r="V34" s="14">
        <f>+I34-T34</f>
        <v>56730.92</v>
      </c>
      <c r="W34" s="54">
        <f>+V36-AJ34</f>
        <v>-24.169999999998254</v>
      </c>
      <c r="X34" t="s">
        <v>162</v>
      </c>
      <c r="Y34" t="s">
        <v>5</v>
      </c>
      <c r="Z34" t="s">
        <v>1218</v>
      </c>
      <c r="AA34">
        <v>73</v>
      </c>
      <c r="AB34" s="9">
        <v>60320</v>
      </c>
      <c r="AC34">
        <v>0</v>
      </c>
      <c r="AD34" s="9">
        <v>60320</v>
      </c>
      <c r="AE34" s="9">
        <v>1731.18</v>
      </c>
      <c r="AF34">
        <v>0</v>
      </c>
      <c r="AG34" s="9">
        <v>1833.73</v>
      </c>
      <c r="AH34">
        <v>0</v>
      </c>
      <c r="AI34" s="9">
        <v>3564.91</v>
      </c>
      <c r="AJ34" s="9">
        <v>56755.09</v>
      </c>
      <c r="AK34" s="54">
        <f>+T34-AW34</f>
        <v>0</v>
      </c>
      <c r="AL34" t="s">
        <v>640</v>
      </c>
      <c r="AM34" t="s">
        <v>563</v>
      </c>
      <c r="AN34" t="s">
        <v>826</v>
      </c>
      <c r="AO34">
        <v>6</v>
      </c>
      <c r="AP34" s="9">
        <v>65000</v>
      </c>
      <c r="AQ34">
        <v>0</v>
      </c>
      <c r="AR34" s="9">
        <v>65000</v>
      </c>
      <c r="AS34" s="9">
        <v>1865.5</v>
      </c>
      <c r="AT34" s="9">
        <v>4427.58</v>
      </c>
      <c r="AU34" s="9">
        <v>1976</v>
      </c>
      <c r="AV34">
        <v>0</v>
      </c>
      <c r="AW34" s="9">
        <v>8269.08</v>
      </c>
      <c r="AX34" s="9">
        <v>56730.92</v>
      </c>
    </row>
    <row r="35" spans="1:50" s="6" customFormat="1" ht="15" x14ac:dyDescent="0.25">
      <c r="A35" s="18">
        <f t="shared" si="0"/>
        <v>18</v>
      </c>
      <c r="B35" s="30" t="s">
        <v>635</v>
      </c>
      <c r="C35" s="16" t="s">
        <v>639</v>
      </c>
      <c r="D35" s="16" t="s">
        <v>636</v>
      </c>
      <c r="E35" s="16" t="s">
        <v>4</v>
      </c>
      <c r="F35" s="16" t="s">
        <v>3</v>
      </c>
      <c r="G35" s="15">
        <v>45078</v>
      </c>
      <c r="H35" s="15">
        <v>45260</v>
      </c>
      <c r="I35" s="14">
        <v>65000</v>
      </c>
      <c r="J35" s="14">
        <v>4427.58</v>
      </c>
      <c r="K35" s="14">
        <v>0</v>
      </c>
      <c r="L35" s="14">
        <v>1865.5</v>
      </c>
      <c r="M35" s="14">
        <v>4615</v>
      </c>
      <c r="N35" s="14">
        <v>747.5</v>
      </c>
      <c r="O35" s="14">
        <v>1976</v>
      </c>
      <c r="P35" s="14">
        <v>4608.5</v>
      </c>
      <c r="Q35" s="14">
        <v>0</v>
      </c>
      <c r="R35" s="14">
        <v>13812.5</v>
      </c>
      <c r="S35" s="14">
        <v>0</v>
      </c>
      <c r="T35" s="14">
        <v>8269.08</v>
      </c>
      <c r="U35" s="14">
        <v>9971</v>
      </c>
      <c r="V35" s="14">
        <v>56730.92</v>
      </c>
      <c r="W35" s="54">
        <f>+V36-AJ35</f>
        <v>19537.57</v>
      </c>
      <c r="X35" t="s">
        <v>522</v>
      </c>
      <c r="Y35" t="s">
        <v>5</v>
      </c>
      <c r="Z35" t="s">
        <v>1276</v>
      </c>
      <c r="AA35">
        <v>23</v>
      </c>
      <c r="AB35" s="9">
        <v>40000</v>
      </c>
      <c r="AC35">
        <v>0</v>
      </c>
      <c r="AD35" s="9">
        <v>40000</v>
      </c>
      <c r="AE35" s="9">
        <v>1148</v>
      </c>
      <c r="AF35">
        <v>442.65</v>
      </c>
      <c r="AG35" s="9">
        <v>1216</v>
      </c>
      <c r="AH35">
        <v>0</v>
      </c>
      <c r="AI35" s="9">
        <v>2806.65</v>
      </c>
      <c r="AJ35" s="9">
        <v>37193.35</v>
      </c>
      <c r="AK35" s="54">
        <f>+T35-AW35</f>
        <v>0</v>
      </c>
      <c r="AL35" t="s">
        <v>639</v>
      </c>
      <c r="AM35" t="s">
        <v>636</v>
      </c>
      <c r="AN35" t="s">
        <v>827</v>
      </c>
      <c r="AO35">
        <v>20</v>
      </c>
      <c r="AP35" s="9">
        <v>65000</v>
      </c>
      <c r="AQ35">
        <v>0</v>
      </c>
      <c r="AR35" s="9">
        <v>65000</v>
      </c>
      <c r="AS35" s="9">
        <v>1865.5</v>
      </c>
      <c r="AT35" s="9">
        <v>4427.58</v>
      </c>
      <c r="AU35" s="9">
        <v>1976</v>
      </c>
      <c r="AV35">
        <v>0</v>
      </c>
      <c r="AW35" s="9">
        <v>8269.08</v>
      </c>
      <c r="AX35" s="9">
        <v>56730.92</v>
      </c>
    </row>
    <row r="36" spans="1:50" s="6" customFormat="1" ht="12" customHeight="1" x14ac:dyDescent="0.25">
      <c r="A36" s="18">
        <f t="shared" si="0"/>
        <v>19</v>
      </c>
      <c r="B36" s="17" t="s">
        <v>635</v>
      </c>
      <c r="C36" s="16" t="s">
        <v>638</v>
      </c>
      <c r="D36" s="16" t="s">
        <v>636</v>
      </c>
      <c r="E36" s="16" t="s">
        <v>4</v>
      </c>
      <c r="F36" s="16" t="s">
        <v>3</v>
      </c>
      <c r="G36" s="15">
        <v>45078</v>
      </c>
      <c r="H36" s="15">
        <v>45260</v>
      </c>
      <c r="I36" s="14">
        <v>65000</v>
      </c>
      <c r="J36" s="14">
        <v>4427.58</v>
      </c>
      <c r="K36" s="14">
        <v>0</v>
      </c>
      <c r="L36" s="14">
        <v>1865.5</v>
      </c>
      <c r="M36" s="14">
        <v>4615</v>
      </c>
      <c r="N36" s="14">
        <v>747.5</v>
      </c>
      <c r="O36" s="14">
        <v>1976</v>
      </c>
      <c r="P36" s="14">
        <v>4608.5</v>
      </c>
      <c r="Q36" s="14">
        <v>0</v>
      </c>
      <c r="R36" s="14">
        <v>13812.5</v>
      </c>
      <c r="S36" s="14">
        <v>0</v>
      </c>
      <c r="T36" s="14">
        <v>8269.08</v>
      </c>
      <c r="U36" s="14">
        <v>9971</v>
      </c>
      <c r="V36" s="14">
        <v>56730.92</v>
      </c>
      <c r="W36" s="54">
        <f>+V37-AJ36</f>
        <v>-26721.509999999995</v>
      </c>
      <c r="X36" t="s">
        <v>449</v>
      </c>
      <c r="Y36" t="s">
        <v>5</v>
      </c>
      <c r="Z36" t="s">
        <v>1305</v>
      </c>
      <c r="AA36">
        <v>37</v>
      </c>
      <c r="AB36" s="9">
        <v>102080</v>
      </c>
      <c r="AC36">
        <v>0</v>
      </c>
      <c r="AD36" s="9">
        <v>102080</v>
      </c>
      <c r="AE36" s="9">
        <v>2929.7</v>
      </c>
      <c r="AF36" s="9">
        <v>12594.64</v>
      </c>
      <c r="AG36" s="9">
        <v>3103.23</v>
      </c>
      <c r="AH36">
        <v>0</v>
      </c>
      <c r="AI36" s="9">
        <v>18627.57</v>
      </c>
      <c r="AJ36" s="9">
        <v>83452.429999999993</v>
      </c>
      <c r="AK36" s="54">
        <f>+T36-AW36</f>
        <v>0</v>
      </c>
      <c r="AL36" t="s">
        <v>638</v>
      </c>
      <c r="AM36" t="s">
        <v>636</v>
      </c>
      <c r="AN36" t="s">
        <v>831</v>
      </c>
      <c r="AO36">
        <v>24</v>
      </c>
      <c r="AP36" s="9">
        <v>65000</v>
      </c>
      <c r="AQ36">
        <v>0</v>
      </c>
      <c r="AR36" s="9">
        <v>65000</v>
      </c>
      <c r="AS36" s="9">
        <v>1865.5</v>
      </c>
      <c r="AT36" s="9">
        <v>4427.58</v>
      </c>
      <c r="AU36" s="9">
        <v>1976</v>
      </c>
      <c r="AV36">
        <v>0</v>
      </c>
      <c r="AW36" s="9">
        <v>8269.08</v>
      </c>
      <c r="AX36" s="9">
        <v>56730.92</v>
      </c>
    </row>
    <row r="37" spans="1:50" s="6" customFormat="1" ht="12" customHeight="1" x14ac:dyDescent="0.25">
      <c r="A37" s="18">
        <f t="shared" si="0"/>
        <v>20</v>
      </c>
      <c r="B37" s="17" t="s">
        <v>635</v>
      </c>
      <c r="C37" s="16" t="s">
        <v>637</v>
      </c>
      <c r="D37" s="16" t="s">
        <v>636</v>
      </c>
      <c r="E37" s="16" t="s">
        <v>4</v>
      </c>
      <c r="F37" s="16" t="s">
        <v>3</v>
      </c>
      <c r="G37" s="15">
        <v>45078</v>
      </c>
      <c r="H37" s="15">
        <v>45260</v>
      </c>
      <c r="I37" s="14">
        <v>65000</v>
      </c>
      <c r="J37" s="14">
        <v>4427.58</v>
      </c>
      <c r="K37" s="14">
        <v>0</v>
      </c>
      <c r="L37" s="14">
        <v>1865.5</v>
      </c>
      <c r="M37" s="14">
        <v>4615</v>
      </c>
      <c r="N37" s="14">
        <v>747.5</v>
      </c>
      <c r="O37" s="14">
        <v>1976</v>
      </c>
      <c r="P37" s="14">
        <v>4608.5</v>
      </c>
      <c r="Q37" s="14">
        <v>0</v>
      </c>
      <c r="R37" s="14">
        <v>13812.5</v>
      </c>
      <c r="S37" s="14">
        <v>0</v>
      </c>
      <c r="T37" s="14">
        <v>8269.08</v>
      </c>
      <c r="U37" s="14">
        <v>9971</v>
      </c>
      <c r="V37" s="14">
        <v>56730.92</v>
      </c>
      <c r="W37" s="54">
        <f>+V38-AJ37</f>
        <v>9300.5800000000017</v>
      </c>
      <c r="X37" t="s">
        <v>389</v>
      </c>
      <c r="Y37" t="s">
        <v>5</v>
      </c>
      <c r="Z37" t="s">
        <v>1126</v>
      </c>
      <c r="AA37">
        <v>199</v>
      </c>
      <c r="AB37" s="9">
        <v>52800</v>
      </c>
      <c r="AC37">
        <v>0</v>
      </c>
      <c r="AD37" s="9">
        <v>52800</v>
      </c>
      <c r="AE37" s="9">
        <v>1515.36</v>
      </c>
      <c r="AF37" s="9">
        <v>2249.1799999999998</v>
      </c>
      <c r="AG37" s="9">
        <v>1605.12</v>
      </c>
      <c r="AH37">
        <v>0</v>
      </c>
      <c r="AI37" s="9">
        <v>5369.66</v>
      </c>
      <c r="AJ37" s="9">
        <v>47430.34</v>
      </c>
      <c r="AK37" s="54">
        <f>+T37-AW37</f>
        <v>0</v>
      </c>
      <c r="AL37" t="s">
        <v>637</v>
      </c>
      <c r="AM37" t="s">
        <v>636</v>
      </c>
      <c r="AN37" t="s">
        <v>830</v>
      </c>
      <c r="AO37">
        <v>22</v>
      </c>
      <c r="AP37" s="9">
        <v>65000</v>
      </c>
      <c r="AQ37">
        <v>0</v>
      </c>
      <c r="AR37" s="9">
        <v>65000</v>
      </c>
      <c r="AS37" s="9">
        <v>1865.5</v>
      </c>
      <c r="AT37" s="9">
        <v>4427.58</v>
      </c>
      <c r="AU37" s="9">
        <v>1976</v>
      </c>
      <c r="AV37">
        <v>0</v>
      </c>
      <c r="AW37" s="9">
        <v>8269.08</v>
      </c>
      <c r="AX37" s="9">
        <v>56730.92</v>
      </c>
    </row>
    <row r="38" spans="1:50" s="6" customFormat="1" ht="12" customHeight="1" x14ac:dyDescent="0.25">
      <c r="A38" s="18">
        <f t="shared" si="0"/>
        <v>21</v>
      </c>
      <c r="B38" s="17" t="s">
        <v>635</v>
      </c>
      <c r="C38" s="16" t="s">
        <v>634</v>
      </c>
      <c r="D38" s="16" t="s">
        <v>563</v>
      </c>
      <c r="E38" s="16" t="s">
        <v>4</v>
      </c>
      <c r="F38" s="16" t="s">
        <v>3</v>
      </c>
      <c r="G38" s="15">
        <v>45078</v>
      </c>
      <c r="H38" s="15">
        <v>45260</v>
      </c>
      <c r="I38" s="14">
        <v>65000</v>
      </c>
      <c r="J38" s="14">
        <v>4427.58</v>
      </c>
      <c r="K38" s="14">
        <v>0</v>
      </c>
      <c r="L38" s="14">
        <v>1865.5</v>
      </c>
      <c r="M38" s="14">
        <v>4615</v>
      </c>
      <c r="N38" s="14">
        <v>747.5</v>
      </c>
      <c r="O38" s="14">
        <v>1976</v>
      </c>
      <c r="P38" s="14">
        <v>4608.5</v>
      </c>
      <c r="Q38" s="14">
        <v>0</v>
      </c>
      <c r="R38" s="14">
        <v>13812.5</v>
      </c>
      <c r="S38" s="14">
        <v>0</v>
      </c>
      <c r="T38" s="14">
        <v>8269.08</v>
      </c>
      <c r="U38" s="14">
        <v>9971</v>
      </c>
      <c r="V38" s="14">
        <v>56730.92</v>
      </c>
      <c r="W38" s="54">
        <f>+V39-AJ38</f>
        <v>20384.75</v>
      </c>
      <c r="X38" t="s">
        <v>381</v>
      </c>
      <c r="Y38" t="s">
        <v>706</v>
      </c>
      <c r="Z38" t="s">
        <v>720</v>
      </c>
      <c r="AA38">
        <v>4</v>
      </c>
      <c r="AB38" s="9">
        <v>45000</v>
      </c>
      <c r="AC38">
        <v>0</v>
      </c>
      <c r="AD38" s="9">
        <v>45000</v>
      </c>
      <c r="AE38" s="9">
        <v>1291.5</v>
      </c>
      <c r="AF38" s="9">
        <v>1148.33</v>
      </c>
      <c r="AG38" s="9">
        <v>1368</v>
      </c>
      <c r="AH38" s="9">
        <v>4846</v>
      </c>
      <c r="AI38" s="9">
        <v>8653.83</v>
      </c>
      <c r="AJ38" s="9">
        <v>36346.17</v>
      </c>
      <c r="AK38" s="54">
        <f>+T38-AW38</f>
        <v>0</v>
      </c>
      <c r="AL38" t="s">
        <v>634</v>
      </c>
      <c r="AM38" t="s">
        <v>563</v>
      </c>
      <c r="AN38" t="s">
        <v>861</v>
      </c>
      <c r="AO38">
        <v>18</v>
      </c>
      <c r="AP38" s="9">
        <v>65000</v>
      </c>
      <c r="AQ38">
        <v>0</v>
      </c>
      <c r="AR38" s="9">
        <v>65000</v>
      </c>
      <c r="AS38" s="9">
        <v>1865.5</v>
      </c>
      <c r="AT38" s="9">
        <v>4427.58</v>
      </c>
      <c r="AU38" s="9">
        <v>1976</v>
      </c>
      <c r="AV38">
        <v>0</v>
      </c>
      <c r="AW38" s="9">
        <v>8269.08</v>
      </c>
      <c r="AX38" s="9">
        <v>56730.92</v>
      </c>
    </row>
    <row r="39" spans="1:50" s="6" customFormat="1" ht="12" customHeight="1" x14ac:dyDescent="0.25">
      <c r="A39" s="18">
        <f t="shared" si="0"/>
        <v>22</v>
      </c>
      <c r="B39" s="31" t="s">
        <v>632</v>
      </c>
      <c r="C39" s="16" t="s">
        <v>633</v>
      </c>
      <c r="D39" s="16" t="s">
        <v>806</v>
      </c>
      <c r="E39" s="16" t="s">
        <v>4</v>
      </c>
      <c r="F39" s="16" t="s">
        <v>8</v>
      </c>
      <c r="G39" s="15">
        <v>45078</v>
      </c>
      <c r="H39" s="15">
        <v>45260</v>
      </c>
      <c r="I39" s="14">
        <v>65000</v>
      </c>
      <c r="J39" s="14">
        <v>4427.58</v>
      </c>
      <c r="K39" s="14">
        <v>0</v>
      </c>
      <c r="L39" s="14">
        <v>1865.5</v>
      </c>
      <c r="M39" s="14">
        <f>I39*7.1%</f>
        <v>4615</v>
      </c>
      <c r="N39" s="14">
        <f>I39*1.15%</f>
        <v>747.5</v>
      </c>
      <c r="O39" s="14">
        <v>1976</v>
      </c>
      <c r="P39" s="14">
        <f>I39*7.09%</f>
        <v>4608.5</v>
      </c>
      <c r="Q39" s="14">
        <v>0</v>
      </c>
      <c r="R39" s="14">
        <f>L39+M39+N39+O39+P39</f>
        <v>13812.5</v>
      </c>
      <c r="S39" s="14">
        <v>0</v>
      </c>
      <c r="T39" s="14">
        <f>+L39+O39+Q39+S39+J39+K39</f>
        <v>8269.08</v>
      </c>
      <c r="U39" s="14">
        <f>+P39+N39+M39</f>
        <v>9971</v>
      </c>
      <c r="V39" s="14">
        <f>+I39-T39</f>
        <v>56730.92</v>
      </c>
      <c r="W39" s="54">
        <f>+V40-AJ39</f>
        <v>-21810.020000000004</v>
      </c>
      <c r="X39" t="s">
        <v>253</v>
      </c>
      <c r="Y39" t="s">
        <v>5</v>
      </c>
      <c r="Z39" t="s">
        <v>896</v>
      </c>
      <c r="AA39">
        <v>7</v>
      </c>
      <c r="AB39" s="9">
        <v>95120</v>
      </c>
      <c r="AC39">
        <v>0</v>
      </c>
      <c r="AD39" s="9">
        <v>95120</v>
      </c>
      <c r="AE39" s="9">
        <v>2729.94</v>
      </c>
      <c r="AF39" s="9">
        <v>10957.47</v>
      </c>
      <c r="AG39" s="9">
        <v>2891.65</v>
      </c>
      <c r="AH39">
        <v>0</v>
      </c>
      <c r="AI39" s="9">
        <v>16579.060000000001</v>
      </c>
      <c r="AJ39" s="9">
        <v>78540.94</v>
      </c>
      <c r="AK39" s="54">
        <f>+T39-AW39</f>
        <v>0</v>
      </c>
      <c r="AL39" t="s">
        <v>633</v>
      </c>
      <c r="AM39" t="s">
        <v>806</v>
      </c>
      <c r="AN39" t="s">
        <v>807</v>
      </c>
      <c r="AO39">
        <v>3</v>
      </c>
      <c r="AP39" s="9">
        <v>65000</v>
      </c>
      <c r="AQ39">
        <v>0</v>
      </c>
      <c r="AR39" s="9">
        <v>65000</v>
      </c>
      <c r="AS39" s="9">
        <v>1865.5</v>
      </c>
      <c r="AT39" s="9">
        <v>4427.58</v>
      </c>
      <c r="AU39" s="9">
        <v>1976</v>
      </c>
      <c r="AV39">
        <v>0</v>
      </c>
      <c r="AW39" s="9">
        <v>8269.08</v>
      </c>
      <c r="AX39" s="9">
        <v>56730.92</v>
      </c>
    </row>
    <row r="40" spans="1:50" s="6" customFormat="1" ht="15" x14ac:dyDescent="0.25">
      <c r="A40" s="18">
        <f t="shared" si="0"/>
        <v>23</v>
      </c>
      <c r="B40" s="32" t="s">
        <v>632</v>
      </c>
      <c r="C40" s="16" t="s">
        <v>631</v>
      </c>
      <c r="D40" s="16" t="s">
        <v>630</v>
      </c>
      <c r="E40" s="16" t="s">
        <v>4</v>
      </c>
      <c r="F40" s="16" t="s">
        <v>8</v>
      </c>
      <c r="G40" s="15">
        <v>45017</v>
      </c>
      <c r="H40" s="15">
        <v>45199</v>
      </c>
      <c r="I40" s="14">
        <v>65000</v>
      </c>
      <c r="J40" s="14">
        <v>4427.58</v>
      </c>
      <c r="K40" s="14">
        <v>0</v>
      </c>
      <c r="L40" s="14">
        <v>1865.5</v>
      </c>
      <c r="M40" s="14">
        <f>I40*7.1%</f>
        <v>4615</v>
      </c>
      <c r="N40" s="14">
        <f>I40*1.15%</f>
        <v>747.5</v>
      </c>
      <c r="O40" s="14">
        <v>1976</v>
      </c>
      <c r="P40" s="14">
        <f>I40*7.09%</f>
        <v>4608.5</v>
      </c>
      <c r="Q40" s="14">
        <v>0</v>
      </c>
      <c r="R40" s="14">
        <f>L40+M40+N40+O40+P40</f>
        <v>13812.5</v>
      </c>
      <c r="S40" s="14">
        <v>0</v>
      </c>
      <c r="T40" s="14">
        <f>+L40+O40+Q40+S40+J40+K40</f>
        <v>8269.08</v>
      </c>
      <c r="U40" s="14">
        <f>+P40+N40+M40</f>
        <v>9971</v>
      </c>
      <c r="V40" s="14">
        <f>+I40-T40</f>
        <v>56730.92</v>
      </c>
      <c r="W40" s="54">
        <f>+V41-AJ40</f>
        <v>35654.759999999995</v>
      </c>
      <c r="X40" t="s">
        <v>240</v>
      </c>
      <c r="Y40" t="s">
        <v>5</v>
      </c>
      <c r="Z40" t="s">
        <v>1283</v>
      </c>
      <c r="AA40">
        <v>35</v>
      </c>
      <c r="AB40" s="9">
        <v>22400</v>
      </c>
      <c r="AC40">
        <v>0</v>
      </c>
      <c r="AD40" s="9">
        <v>22400</v>
      </c>
      <c r="AE40">
        <v>642.88</v>
      </c>
      <c r="AF40">
        <v>0</v>
      </c>
      <c r="AG40">
        <v>680.96</v>
      </c>
      <c r="AH40">
        <v>0</v>
      </c>
      <c r="AI40" s="9">
        <v>1323.84</v>
      </c>
      <c r="AJ40" s="9">
        <v>21076.16</v>
      </c>
      <c r="AK40" s="54">
        <f>+T40-AW40</f>
        <v>0</v>
      </c>
      <c r="AL40" t="s">
        <v>631</v>
      </c>
      <c r="AM40" t="s">
        <v>630</v>
      </c>
      <c r="AN40" t="s">
        <v>851</v>
      </c>
      <c r="AO40">
        <v>11</v>
      </c>
      <c r="AP40" s="9">
        <v>65000</v>
      </c>
      <c r="AQ40">
        <v>0</v>
      </c>
      <c r="AR40" s="9">
        <v>65000</v>
      </c>
      <c r="AS40" s="9">
        <v>1865.5</v>
      </c>
      <c r="AT40" s="9">
        <v>4427.58</v>
      </c>
      <c r="AU40" s="9">
        <v>1976</v>
      </c>
      <c r="AV40">
        <v>0</v>
      </c>
      <c r="AW40" s="9">
        <v>8269.08</v>
      </c>
      <c r="AX40" s="9">
        <v>56730.92</v>
      </c>
    </row>
    <row r="41" spans="1:50" s="6" customFormat="1" ht="15" x14ac:dyDescent="0.25">
      <c r="A41" s="18">
        <f t="shared" si="0"/>
        <v>24</v>
      </c>
      <c r="B41" s="32" t="s">
        <v>628</v>
      </c>
      <c r="C41" s="16" t="s">
        <v>629</v>
      </c>
      <c r="D41" s="16" t="s">
        <v>839</v>
      </c>
      <c r="E41" s="16" t="s">
        <v>4</v>
      </c>
      <c r="F41" s="16" t="s">
        <v>8</v>
      </c>
      <c r="G41" s="15">
        <v>45078</v>
      </c>
      <c r="H41" s="15">
        <v>45260</v>
      </c>
      <c r="I41" s="14">
        <v>65000</v>
      </c>
      <c r="J41" s="14">
        <v>4427.58</v>
      </c>
      <c r="K41" s="14">
        <v>0</v>
      </c>
      <c r="L41" s="14">
        <v>1865.5</v>
      </c>
      <c r="M41" s="14">
        <f>I41*7.1%</f>
        <v>4615</v>
      </c>
      <c r="N41" s="14">
        <f>I41*1.15%</f>
        <v>747.5</v>
      </c>
      <c r="O41" s="14">
        <v>1976</v>
      </c>
      <c r="P41" s="14">
        <f>I41*7.09%</f>
        <v>4608.5</v>
      </c>
      <c r="Q41" s="14">
        <v>0</v>
      </c>
      <c r="R41" s="14">
        <f>L41+M41+N41+O41+P41</f>
        <v>13812.5</v>
      </c>
      <c r="S41" s="14">
        <v>0</v>
      </c>
      <c r="T41" s="14">
        <f>+L41+O41+Q41+S41+J41+K41</f>
        <v>8269.08</v>
      </c>
      <c r="U41" s="14">
        <f>+P41+N41+M41</f>
        <v>9971</v>
      </c>
      <c r="V41" s="14">
        <f>+I41-T41</f>
        <v>56730.92</v>
      </c>
      <c r="W41" s="54">
        <f>+V41-AJ41</f>
        <v>-3763.5999999999985</v>
      </c>
      <c r="X41" t="s">
        <v>606</v>
      </c>
      <c r="Y41" t="s">
        <v>837</v>
      </c>
      <c r="Z41" t="s">
        <v>838</v>
      </c>
      <c r="AA41">
        <v>12</v>
      </c>
      <c r="AB41" s="9">
        <v>70000</v>
      </c>
      <c r="AC41">
        <v>0</v>
      </c>
      <c r="AD41" s="9">
        <v>70000</v>
      </c>
      <c r="AE41" s="9">
        <v>2009</v>
      </c>
      <c r="AF41" s="9">
        <v>5368.48</v>
      </c>
      <c r="AG41" s="9">
        <v>2128</v>
      </c>
      <c r="AH41">
        <v>0</v>
      </c>
      <c r="AI41" s="9">
        <v>9505.48</v>
      </c>
      <c r="AJ41" s="9">
        <v>60494.52</v>
      </c>
      <c r="AK41" s="54">
        <f>+T41-AW41</f>
        <v>0</v>
      </c>
      <c r="AL41" t="s">
        <v>629</v>
      </c>
      <c r="AM41" t="s">
        <v>839</v>
      </c>
      <c r="AN41" t="s">
        <v>840</v>
      </c>
      <c r="AO41">
        <v>3</v>
      </c>
      <c r="AP41" s="9">
        <v>65000</v>
      </c>
      <c r="AQ41">
        <v>0</v>
      </c>
      <c r="AR41" s="9">
        <v>65000</v>
      </c>
      <c r="AS41" s="9">
        <v>1865.5</v>
      </c>
      <c r="AT41" s="9">
        <v>4427.58</v>
      </c>
      <c r="AU41" s="9">
        <v>1976</v>
      </c>
      <c r="AV41">
        <v>0</v>
      </c>
      <c r="AW41" s="9">
        <v>8269.08</v>
      </c>
      <c r="AX41" s="9">
        <v>56730.92</v>
      </c>
    </row>
    <row r="42" spans="1:50" s="6" customFormat="1" ht="15" x14ac:dyDescent="0.25">
      <c r="A42" s="18">
        <f t="shared" si="0"/>
        <v>25</v>
      </c>
      <c r="B42" s="32" t="s">
        <v>628</v>
      </c>
      <c r="C42" s="16" t="s">
        <v>627</v>
      </c>
      <c r="D42" s="16" t="s">
        <v>819</v>
      </c>
      <c r="E42" s="16" t="s">
        <v>4</v>
      </c>
      <c r="F42" s="16" t="s">
        <v>8</v>
      </c>
      <c r="G42" s="15">
        <v>45078</v>
      </c>
      <c r="H42" s="15">
        <v>45260</v>
      </c>
      <c r="I42" s="14">
        <v>115000</v>
      </c>
      <c r="J42" s="14">
        <v>15633.74</v>
      </c>
      <c r="K42" s="14">
        <v>0</v>
      </c>
      <c r="L42" s="14">
        <v>3300.5</v>
      </c>
      <c r="M42" s="14">
        <f>I42*7.1%</f>
        <v>8164.9999999999991</v>
      </c>
      <c r="N42" s="14">
        <f>I42*1.15%</f>
        <v>1322.5</v>
      </c>
      <c r="O42" s="14">
        <v>3496</v>
      </c>
      <c r="P42" s="14">
        <f>I42*7.09%</f>
        <v>8153.5000000000009</v>
      </c>
      <c r="Q42" s="14">
        <v>0</v>
      </c>
      <c r="R42" s="14">
        <f>L42+M42+N42+O42+P42</f>
        <v>24437.5</v>
      </c>
      <c r="S42" s="14">
        <v>4250.78</v>
      </c>
      <c r="T42" s="14">
        <f>+L42+O42+Q42+S42+J42+K42</f>
        <v>26681.019999999997</v>
      </c>
      <c r="U42" s="14">
        <f>+P42+N42+M42</f>
        <v>17641</v>
      </c>
      <c r="V42" s="14">
        <f>+I42-T42</f>
        <v>88318.98000000001</v>
      </c>
      <c r="W42" s="54">
        <f>+V42-AJ42</f>
        <v>31588.060000000012</v>
      </c>
      <c r="X42" t="s">
        <v>588</v>
      </c>
      <c r="Y42" t="s">
        <v>710</v>
      </c>
      <c r="Z42" t="s">
        <v>711</v>
      </c>
      <c r="AA42">
        <v>9</v>
      </c>
      <c r="AB42" s="9">
        <v>65000</v>
      </c>
      <c r="AC42">
        <v>0</v>
      </c>
      <c r="AD42" s="9">
        <v>65000</v>
      </c>
      <c r="AE42" s="9">
        <v>1865.5</v>
      </c>
      <c r="AF42" s="9">
        <v>4427.58</v>
      </c>
      <c r="AG42" s="9">
        <v>1976</v>
      </c>
      <c r="AH42">
        <v>0</v>
      </c>
      <c r="AI42" s="9">
        <v>8269.08</v>
      </c>
      <c r="AJ42" s="9">
        <v>56730.92</v>
      </c>
      <c r="AK42" s="54">
        <f>+T42-AW42</f>
        <v>0</v>
      </c>
      <c r="AL42" t="s">
        <v>627</v>
      </c>
      <c r="AM42" t="s">
        <v>819</v>
      </c>
      <c r="AN42" t="s">
        <v>820</v>
      </c>
      <c r="AO42">
        <v>2</v>
      </c>
      <c r="AP42" s="9">
        <v>115000</v>
      </c>
      <c r="AQ42">
        <v>0</v>
      </c>
      <c r="AR42" s="9">
        <v>115000</v>
      </c>
      <c r="AS42" s="9">
        <v>3300.5</v>
      </c>
      <c r="AT42" s="9">
        <v>15633.74</v>
      </c>
      <c r="AU42" s="9">
        <v>3496</v>
      </c>
      <c r="AV42" s="9">
        <v>4250.78</v>
      </c>
      <c r="AW42" s="9">
        <v>26681.02</v>
      </c>
      <c r="AX42" s="9">
        <v>88318.98</v>
      </c>
    </row>
    <row r="43" spans="1:50" s="6" customFormat="1" ht="15" x14ac:dyDescent="0.25">
      <c r="A43" s="18">
        <f t="shared" si="0"/>
        <v>26</v>
      </c>
      <c r="B43" s="32" t="s">
        <v>625</v>
      </c>
      <c r="C43" s="16" t="s">
        <v>626</v>
      </c>
      <c r="D43" s="16" t="s">
        <v>623</v>
      </c>
      <c r="E43" s="16" t="s">
        <v>4</v>
      </c>
      <c r="F43" s="16" t="s">
        <v>8</v>
      </c>
      <c r="G43" s="15">
        <v>45078</v>
      </c>
      <c r="H43" s="15">
        <v>45260</v>
      </c>
      <c r="I43" s="14">
        <v>75000</v>
      </c>
      <c r="J43" s="14">
        <v>5993.89</v>
      </c>
      <c r="K43" s="14">
        <v>0</v>
      </c>
      <c r="L43" s="14">
        <v>2152.5</v>
      </c>
      <c r="M43" s="14">
        <f>I43*7.1%</f>
        <v>5324.9999999999991</v>
      </c>
      <c r="N43" s="14">
        <f>I43*1.15%</f>
        <v>862.5</v>
      </c>
      <c r="O43" s="14">
        <v>2280</v>
      </c>
      <c r="P43" s="14">
        <f>I43*7.09%</f>
        <v>5317.5</v>
      </c>
      <c r="Q43" s="14">
        <f>1512.45+65</f>
        <v>1577.45</v>
      </c>
      <c r="R43" s="14">
        <f>L43+M43+N43+O43+P43</f>
        <v>15937.5</v>
      </c>
      <c r="S43" s="14">
        <v>0</v>
      </c>
      <c r="T43" s="14">
        <f>+L43+O43+Q43+S43+J43+K43</f>
        <v>12003.84</v>
      </c>
      <c r="U43" s="14">
        <f>+P43+N43+M43</f>
        <v>11505</v>
      </c>
      <c r="V43" s="14">
        <f>+I43-T43</f>
        <v>62996.160000000003</v>
      </c>
      <c r="W43" s="54">
        <f>+V44-AJ43</f>
        <v>53936.399999999994</v>
      </c>
      <c r="X43" t="s">
        <v>329</v>
      </c>
      <c r="Y43" t="s">
        <v>5</v>
      </c>
      <c r="Z43" t="s">
        <v>962</v>
      </c>
      <c r="AA43">
        <v>127</v>
      </c>
      <c r="AB43" s="9">
        <v>18560</v>
      </c>
      <c r="AC43">
        <v>0</v>
      </c>
      <c r="AD43" s="9">
        <v>18560</v>
      </c>
      <c r="AE43">
        <v>532.66999999999996</v>
      </c>
      <c r="AF43">
        <v>0</v>
      </c>
      <c r="AG43">
        <v>564.22</v>
      </c>
      <c r="AH43">
        <v>0</v>
      </c>
      <c r="AI43" s="9">
        <v>1096.8900000000001</v>
      </c>
      <c r="AJ43" s="9">
        <v>17463.11</v>
      </c>
      <c r="AK43" s="54">
        <f>+T43-AW43</f>
        <v>0</v>
      </c>
      <c r="AL43" t="s">
        <v>626</v>
      </c>
      <c r="AM43" t="s">
        <v>623</v>
      </c>
      <c r="AN43" t="s">
        <v>792</v>
      </c>
      <c r="AO43">
        <v>7</v>
      </c>
      <c r="AP43" s="9">
        <v>75000</v>
      </c>
      <c r="AQ43">
        <v>0</v>
      </c>
      <c r="AR43" s="9">
        <v>75000</v>
      </c>
      <c r="AS43" s="9">
        <v>2152.5</v>
      </c>
      <c r="AT43" s="9">
        <v>5993.89</v>
      </c>
      <c r="AU43" s="9">
        <v>2280</v>
      </c>
      <c r="AV43" s="9">
        <v>1577.45</v>
      </c>
      <c r="AW43" s="9">
        <v>12003.84</v>
      </c>
      <c r="AX43" s="9">
        <v>62996.160000000003</v>
      </c>
    </row>
    <row r="44" spans="1:50" s="6" customFormat="1" ht="15" x14ac:dyDescent="0.25">
      <c r="A44" s="18">
        <f t="shared" si="0"/>
        <v>27</v>
      </c>
      <c r="B44" s="32" t="s">
        <v>625</v>
      </c>
      <c r="C44" s="16" t="s">
        <v>624</v>
      </c>
      <c r="D44" s="16" t="s">
        <v>623</v>
      </c>
      <c r="E44" s="16" t="s">
        <v>4</v>
      </c>
      <c r="F44" s="16" t="s">
        <v>3</v>
      </c>
      <c r="G44" s="15">
        <v>45078</v>
      </c>
      <c r="H44" s="15">
        <v>45260</v>
      </c>
      <c r="I44" s="14">
        <v>85000</v>
      </c>
      <c r="J44" s="14">
        <v>8576.99</v>
      </c>
      <c r="K44" s="14">
        <v>0</v>
      </c>
      <c r="L44" s="14">
        <v>2439.5</v>
      </c>
      <c r="M44" s="14">
        <f>I44*7.1%</f>
        <v>6034.9999999999991</v>
      </c>
      <c r="N44" s="14">
        <f>I44*1.15%</f>
        <v>977.5</v>
      </c>
      <c r="O44" s="14">
        <v>2584</v>
      </c>
      <c r="P44" s="14">
        <f>I44*7.09%</f>
        <v>6026.5</v>
      </c>
      <c r="Q44" s="14">
        <v>0</v>
      </c>
      <c r="R44" s="14">
        <f>L44+M44+N44+O44+P44</f>
        <v>18062.5</v>
      </c>
      <c r="S44" s="14">
        <v>0</v>
      </c>
      <c r="T44" s="14">
        <f>+L44+O44+Q44+S44+J44+K44</f>
        <v>13600.49</v>
      </c>
      <c r="U44" s="14">
        <f>+P44+N44+M44</f>
        <v>13039</v>
      </c>
      <c r="V44" s="14">
        <f>+I44-T44</f>
        <v>71399.509999999995</v>
      </c>
      <c r="W44" s="54">
        <f>+V45-AJ44</f>
        <v>19902.940000000002</v>
      </c>
      <c r="X44" t="s">
        <v>370</v>
      </c>
      <c r="Y44" t="s">
        <v>5</v>
      </c>
      <c r="Z44" t="s">
        <v>971</v>
      </c>
      <c r="AA44">
        <v>19</v>
      </c>
      <c r="AB44" s="9">
        <v>37800</v>
      </c>
      <c r="AC44">
        <v>0</v>
      </c>
      <c r="AD44" s="9">
        <v>37800</v>
      </c>
      <c r="AE44" s="9">
        <v>1084.8599999999999</v>
      </c>
      <c r="AF44">
        <v>0</v>
      </c>
      <c r="AG44" s="9">
        <v>1149.1199999999999</v>
      </c>
      <c r="AH44">
        <v>0</v>
      </c>
      <c r="AI44" s="9">
        <v>2233.98</v>
      </c>
      <c r="AJ44" s="9">
        <v>35566.019999999997</v>
      </c>
      <c r="AK44" s="54">
        <f>+T44-AW44</f>
        <v>0</v>
      </c>
      <c r="AL44" t="s">
        <v>624</v>
      </c>
      <c r="AM44" t="s">
        <v>623</v>
      </c>
      <c r="AN44" t="s">
        <v>844</v>
      </c>
      <c r="AO44">
        <v>6</v>
      </c>
      <c r="AP44" s="9">
        <v>85000</v>
      </c>
      <c r="AQ44">
        <v>0</v>
      </c>
      <c r="AR44" s="9">
        <v>85000</v>
      </c>
      <c r="AS44" s="9">
        <v>2439.5</v>
      </c>
      <c r="AT44" s="9">
        <v>8576.99</v>
      </c>
      <c r="AU44" s="9">
        <v>2584</v>
      </c>
      <c r="AV44">
        <v>0</v>
      </c>
      <c r="AW44" s="9">
        <v>13600.49</v>
      </c>
      <c r="AX44" s="9">
        <v>71399.509999999995</v>
      </c>
    </row>
    <row r="45" spans="1:50" s="6" customFormat="1" ht="15" x14ac:dyDescent="0.25">
      <c r="A45" s="18">
        <f t="shared" si="0"/>
        <v>28</v>
      </c>
      <c r="B45" s="32" t="s">
        <v>622</v>
      </c>
      <c r="C45" s="16" t="s">
        <v>621</v>
      </c>
      <c r="D45" s="16" t="s">
        <v>822</v>
      </c>
      <c r="E45" s="16" t="s">
        <v>4</v>
      </c>
      <c r="F45" s="16" t="s">
        <v>8</v>
      </c>
      <c r="G45" s="15">
        <v>45078</v>
      </c>
      <c r="H45" s="15">
        <v>45260</v>
      </c>
      <c r="I45" s="14">
        <v>65000</v>
      </c>
      <c r="J45" s="14">
        <v>4112.09</v>
      </c>
      <c r="K45" s="14">
        <v>0</v>
      </c>
      <c r="L45" s="14">
        <v>1865.5</v>
      </c>
      <c r="M45" s="14">
        <f>I45*7.1%</f>
        <v>4615</v>
      </c>
      <c r="N45" s="14">
        <f>I45*1.15%</f>
        <v>747.5</v>
      </c>
      <c r="O45" s="14">
        <v>1976</v>
      </c>
      <c r="P45" s="14">
        <f>I45*7.09%</f>
        <v>4608.5</v>
      </c>
      <c r="Q45" s="14">
        <f>1512.45+65</f>
        <v>1577.45</v>
      </c>
      <c r="R45" s="14">
        <f>L45+M45+N45+O45+P45</f>
        <v>13812.5</v>
      </c>
      <c r="S45" s="14">
        <v>0</v>
      </c>
      <c r="T45" s="14">
        <f>+L45+O45+Q45+S45+J45+K45</f>
        <v>9531.0400000000009</v>
      </c>
      <c r="U45" s="14">
        <f>+P45+N45+M45</f>
        <v>9971</v>
      </c>
      <c r="V45" s="14">
        <f>+I45-T45</f>
        <v>55468.959999999999</v>
      </c>
      <c r="W45" s="54">
        <f>+V46-AJ45</f>
        <v>18610.57</v>
      </c>
      <c r="X45" t="s">
        <v>317</v>
      </c>
      <c r="Y45" t="s">
        <v>5</v>
      </c>
      <c r="Z45" t="s">
        <v>882</v>
      </c>
      <c r="AA45">
        <v>205</v>
      </c>
      <c r="AB45" s="9">
        <v>24000</v>
      </c>
      <c r="AC45">
        <v>0</v>
      </c>
      <c r="AD45" s="9">
        <v>24000</v>
      </c>
      <c r="AE45">
        <v>688.8</v>
      </c>
      <c r="AF45">
        <v>0</v>
      </c>
      <c r="AG45">
        <v>729.6</v>
      </c>
      <c r="AH45">
        <v>0</v>
      </c>
      <c r="AI45" s="9">
        <v>1418.4</v>
      </c>
      <c r="AJ45" s="9">
        <v>22581.599999999999</v>
      </c>
      <c r="AK45" s="54">
        <f>+T45-AW45</f>
        <v>0</v>
      </c>
      <c r="AL45" t="s">
        <v>621</v>
      </c>
      <c r="AM45" t="s">
        <v>822</v>
      </c>
      <c r="AN45" t="s">
        <v>823</v>
      </c>
      <c r="AO45">
        <v>3</v>
      </c>
      <c r="AP45" s="9">
        <v>65000</v>
      </c>
      <c r="AQ45">
        <v>0</v>
      </c>
      <c r="AR45" s="9">
        <v>65000</v>
      </c>
      <c r="AS45" s="9">
        <v>1865.5</v>
      </c>
      <c r="AT45" s="9">
        <v>4112.09</v>
      </c>
      <c r="AU45" s="9">
        <v>1976</v>
      </c>
      <c r="AV45" s="9">
        <v>1577.45</v>
      </c>
      <c r="AW45" s="9">
        <v>9531.0400000000009</v>
      </c>
      <c r="AX45" s="9">
        <v>55468.959999999999</v>
      </c>
    </row>
    <row r="46" spans="1:50" s="6" customFormat="1" ht="15" x14ac:dyDescent="0.25">
      <c r="A46" s="18">
        <f t="shared" si="0"/>
        <v>29</v>
      </c>
      <c r="B46" s="32" t="s">
        <v>622</v>
      </c>
      <c r="C46" s="16" t="s">
        <v>828</v>
      </c>
      <c r="D46" s="16" t="s">
        <v>101</v>
      </c>
      <c r="E46" s="16" t="s">
        <v>4</v>
      </c>
      <c r="F46" s="16" t="s">
        <v>8</v>
      </c>
      <c r="G46" s="15">
        <v>45108</v>
      </c>
      <c r="H46" s="15">
        <v>45291</v>
      </c>
      <c r="I46" s="14">
        <v>45000</v>
      </c>
      <c r="J46" s="14">
        <v>1148.33</v>
      </c>
      <c r="K46" s="14">
        <v>0</v>
      </c>
      <c r="L46" s="14">
        <f>+I46*2.87%</f>
        <v>1291.5</v>
      </c>
      <c r="M46" s="14">
        <f>I46*7.1%</f>
        <v>3194.9999999999995</v>
      </c>
      <c r="N46" s="14">
        <f>I46*1.15%</f>
        <v>517.5</v>
      </c>
      <c r="O46" s="14">
        <f>+I46*3.04%</f>
        <v>1368</v>
      </c>
      <c r="P46" s="14">
        <f>I46*7.09%</f>
        <v>3190.5</v>
      </c>
      <c r="Q46" s="14">
        <v>0</v>
      </c>
      <c r="R46" s="14">
        <f>L46+M46+N46+O46+P46</f>
        <v>9562.5</v>
      </c>
      <c r="S46" s="14">
        <v>0</v>
      </c>
      <c r="T46" s="14">
        <f>+L46+O46+Q46+S46+J46+K46</f>
        <v>3807.83</v>
      </c>
      <c r="U46" s="14">
        <f>+P46+N46+M46</f>
        <v>6903</v>
      </c>
      <c r="V46" s="14">
        <f>+I46-T46</f>
        <v>41192.17</v>
      </c>
      <c r="W46" s="54">
        <f>+V47-AJ46</f>
        <v>44654.420000000006</v>
      </c>
      <c r="X46" t="s">
        <v>327</v>
      </c>
      <c r="Y46" t="s">
        <v>5</v>
      </c>
      <c r="Z46" t="s">
        <v>967</v>
      </c>
      <c r="AA46">
        <v>154</v>
      </c>
      <c r="AB46" s="9">
        <v>34800</v>
      </c>
      <c r="AC46">
        <v>0</v>
      </c>
      <c r="AD46" s="9">
        <v>34800</v>
      </c>
      <c r="AE46">
        <v>998.76</v>
      </c>
      <c r="AF46">
        <v>0</v>
      </c>
      <c r="AG46" s="9">
        <v>1057.92</v>
      </c>
      <c r="AH46">
        <v>0</v>
      </c>
      <c r="AI46" s="9">
        <v>2056.6799999999998</v>
      </c>
      <c r="AJ46" s="9">
        <v>32743.32</v>
      </c>
      <c r="AK46" s="54">
        <f>+T46-AW46</f>
        <v>0</v>
      </c>
      <c r="AL46" t="s">
        <v>828</v>
      </c>
      <c r="AM46" t="s">
        <v>101</v>
      </c>
      <c r="AN46" t="s">
        <v>829</v>
      </c>
      <c r="AO46">
        <v>10</v>
      </c>
      <c r="AP46" s="9">
        <v>45000</v>
      </c>
      <c r="AQ46">
        <v>0</v>
      </c>
      <c r="AR46" s="9">
        <v>45000</v>
      </c>
      <c r="AS46" s="9">
        <v>1291.5</v>
      </c>
      <c r="AT46" s="9">
        <v>1148.33</v>
      </c>
      <c r="AU46" s="9">
        <v>1368</v>
      </c>
      <c r="AV46">
        <v>0</v>
      </c>
      <c r="AW46" s="9">
        <v>3807.83</v>
      </c>
      <c r="AX46" s="9">
        <v>41192.17</v>
      </c>
    </row>
    <row r="47" spans="1:50" s="6" customFormat="1" ht="12" customHeight="1" x14ac:dyDescent="0.25">
      <c r="A47" s="18">
        <f t="shared" si="0"/>
        <v>30</v>
      </c>
      <c r="B47" s="32" t="s">
        <v>552</v>
      </c>
      <c r="C47" s="16" t="s">
        <v>620</v>
      </c>
      <c r="D47" s="16" t="s">
        <v>708</v>
      </c>
      <c r="E47" s="16" t="s">
        <v>4</v>
      </c>
      <c r="F47" s="16" t="s">
        <v>8</v>
      </c>
      <c r="G47" s="15">
        <v>45078</v>
      </c>
      <c r="H47" s="15">
        <v>45260</v>
      </c>
      <c r="I47" s="14">
        <v>93500</v>
      </c>
      <c r="J47" s="14">
        <v>10576.41</v>
      </c>
      <c r="K47" s="14">
        <v>0</v>
      </c>
      <c r="L47" s="14">
        <v>2683.45</v>
      </c>
      <c r="M47" s="14">
        <f>I47*7.1%</f>
        <v>6638.4999999999991</v>
      </c>
      <c r="N47" s="14">
        <f>I47*1.15%</f>
        <v>1075.25</v>
      </c>
      <c r="O47" s="14">
        <v>2842.4</v>
      </c>
      <c r="P47" s="14">
        <f>I47*7.09%</f>
        <v>6629.1500000000005</v>
      </c>
      <c r="Q47" s="14">
        <v>0</v>
      </c>
      <c r="R47" s="14">
        <f>L47+M47+N47+O47+P47</f>
        <v>19868.75</v>
      </c>
      <c r="S47" s="14">
        <v>0</v>
      </c>
      <c r="T47" s="14">
        <f>+L47+O47+Q47+S47+J47+K47</f>
        <v>16102.26</v>
      </c>
      <c r="U47" s="14">
        <f>+P47+N47+M47</f>
        <v>14342.9</v>
      </c>
      <c r="V47" s="14">
        <f>+I47-T47</f>
        <v>77397.740000000005</v>
      </c>
      <c r="W47" s="54">
        <f>+V49-AJ47</f>
        <v>75432.109999999986</v>
      </c>
      <c r="X47" t="s">
        <v>66</v>
      </c>
      <c r="Y47" t="s">
        <v>5</v>
      </c>
      <c r="Z47" t="s">
        <v>1015</v>
      </c>
      <c r="AA47">
        <v>57</v>
      </c>
      <c r="AB47" s="9">
        <v>46400</v>
      </c>
      <c r="AC47">
        <v>0</v>
      </c>
      <c r="AD47" s="9">
        <v>46400</v>
      </c>
      <c r="AE47" s="9">
        <v>1331.68</v>
      </c>
      <c r="AF47" s="9">
        <v>1345.91</v>
      </c>
      <c r="AG47" s="9">
        <v>1410.56</v>
      </c>
      <c r="AH47">
        <v>0</v>
      </c>
      <c r="AI47" s="9">
        <v>4088.15</v>
      </c>
      <c r="AJ47" s="9">
        <v>42311.85</v>
      </c>
      <c r="AK47" s="54">
        <f>+T47-AW47</f>
        <v>0</v>
      </c>
      <c r="AL47" t="s">
        <v>620</v>
      </c>
      <c r="AM47" t="s">
        <v>708</v>
      </c>
      <c r="AN47" t="s">
        <v>716</v>
      </c>
      <c r="AO47">
        <v>4</v>
      </c>
      <c r="AP47" s="9">
        <v>93500</v>
      </c>
      <c r="AQ47">
        <v>0</v>
      </c>
      <c r="AR47" s="9">
        <v>93500</v>
      </c>
      <c r="AS47" s="9">
        <v>2683.45</v>
      </c>
      <c r="AT47" s="9">
        <v>10576.41</v>
      </c>
      <c r="AU47" s="9">
        <v>2842.4</v>
      </c>
      <c r="AV47">
        <v>0</v>
      </c>
      <c r="AW47" s="9">
        <v>16102.26</v>
      </c>
      <c r="AX47" s="9">
        <v>77397.740000000005</v>
      </c>
    </row>
    <row r="48" spans="1:50" s="6" customFormat="1" ht="15" x14ac:dyDescent="0.25">
      <c r="A48" s="18">
        <f t="shared" si="0"/>
        <v>31</v>
      </c>
      <c r="B48" s="32" t="s">
        <v>552</v>
      </c>
      <c r="C48" s="16" t="s">
        <v>619</v>
      </c>
      <c r="D48" s="16" t="s">
        <v>862</v>
      </c>
      <c r="E48" s="16" t="s">
        <v>4</v>
      </c>
      <c r="F48" s="16" t="s">
        <v>8</v>
      </c>
      <c r="G48" s="15">
        <v>45017</v>
      </c>
      <c r="H48" s="15">
        <v>45230</v>
      </c>
      <c r="I48" s="14">
        <v>45000</v>
      </c>
      <c r="J48" s="14">
        <v>1148.33</v>
      </c>
      <c r="K48" s="14">
        <v>0</v>
      </c>
      <c r="L48" s="14">
        <v>1291.5</v>
      </c>
      <c r="M48" s="14">
        <f>I48*7.1%</f>
        <v>3194.9999999999995</v>
      </c>
      <c r="N48" s="14">
        <f>I48*1.15%</f>
        <v>517.5</v>
      </c>
      <c r="O48" s="14">
        <v>1368</v>
      </c>
      <c r="P48" s="14">
        <f>I48*7.09%</f>
        <v>3190.5</v>
      </c>
      <c r="Q48" s="14"/>
      <c r="R48" s="14">
        <f>L48+M48+N48+O48+P48</f>
        <v>9562.5</v>
      </c>
      <c r="S48" s="14"/>
      <c r="T48" s="14">
        <f>+L48+O48+Q48+S48+J48+K48</f>
        <v>3807.83</v>
      </c>
      <c r="U48" s="14">
        <f>+P48+N48+M48</f>
        <v>6903</v>
      </c>
      <c r="V48" s="14">
        <f>+I48-T48</f>
        <v>41192.17</v>
      </c>
      <c r="W48" s="54">
        <f>+V50-AJ48</f>
        <v>19537.57</v>
      </c>
      <c r="X48" t="s">
        <v>193</v>
      </c>
      <c r="Y48" t="s">
        <v>5</v>
      </c>
      <c r="Z48" t="s">
        <v>1114</v>
      </c>
      <c r="AA48">
        <v>18</v>
      </c>
      <c r="AB48" s="9">
        <v>40000</v>
      </c>
      <c r="AC48">
        <v>0</v>
      </c>
      <c r="AD48" s="9">
        <v>40000</v>
      </c>
      <c r="AE48" s="9">
        <v>1148</v>
      </c>
      <c r="AF48">
        <v>442.65</v>
      </c>
      <c r="AG48" s="9">
        <v>1216</v>
      </c>
      <c r="AH48">
        <v>0</v>
      </c>
      <c r="AI48" s="9">
        <v>2806.65</v>
      </c>
      <c r="AJ48" s="9">
        <v>37193.35</v>
      </c>
      <c r="AK48" s="54">
        <f>+T48-AW48</f>
        <v>0</v>
      </c>
      <c r="AL48" t="s">
        <v>619</v>
      </c>
      <c r="AM48" t="s">
        <v>862</v>
      </c>
      <c r="AN48" t="s">
        <v>863</v>
      </c>
      <c r="AO48">
        <v>9</v>
      </c>
      <c r="AP48" s="9">
        <v>45000</v>
      </c>
      <c r="AQ48">
        <v>0</v>
      </c>
      <c r="AR48" s="9">
        <v>45000</v>
      </c>
      <c r="AS48" s="9">
        <v>1291.5</v>
      </c>
      <c r="AT48" s="9">
        <v>1148.33</v>
      </c>
      <c r="AU48" s="9">
        <v>1368</v>
      </c>
      <c r="AV48">
        <v>0</v>
      </c>
      <c r="AW48" s="9">
        <v>3807.83</v>
      </c>
      <c r="AX48" s="9">
        <v>41192.17</v>
      </c>
    </row>
    <row r="49" spans="1:50" s="6" customFormat="1" ht="15" x14ac:dyDescent="0.25">
      <c r="A49" s="18">
        <f t="shared" si="0"/>
        <v>32</v>
      </c>
      <c r="B49" s="32" t="s">
        <v>616</v>
      </c>
      <c r="C49" s="16" t="s">
        <v>618</v>
      </c>
      <c r="D49" s="16" t="s">
        <v>721</v>
      </c>
      <c r="E49" s="16" t="s">
        <v>4</v>
      </c>
      <c r="F49" s="16" t="s">
        <v>8</v>
      </c>
      <c r="G49" s="15">
        <v>45139</v>
      </c>
      <c r="H49" s="15">
        <v>45322</v>
      </c>
      <c r="I49" s="14">
        <v>155000</v>
      </c>
      <c r="J49" s="14">
        <v>25042.74</v>
      </c>
      <c r="K49" s="14">
        <v>0</v>
      </c>
      <c r="L49" s="14">
        <v>4448.5</v>
      </c>
      <c r="M49" s="14">
        <f>I49*7.1%</f>
        <v>11004.999999999998</v>
      </c>
      <c r="N49" s="14">
        <f>I49*1.15%</f>
        <v>1782.5</v>
      </c>
      <c r="O49" s="14">
        <v>4712</v>
      </c>
      <c r="P49" s="14">
        <f>I49*7.09%</f>
        <v>10989.5</v>
      </c>
      <c r="Q49" s="14">
        <f>1651.4+1401.4</f>
        <v>3052.8</v>
      </c>
      <c r="R49" s="14">
        <f>L49+M49+N49+O49+P49</f>
        <v>32937.5</v>
      </c>
      <c r="S49" s="14">
        <v>0</v>
      </c>
      <c r="T49" s="14">
        <f>+L49+O49+Q49+S49+J49+K49</f>
        <v>37256.04</v>
      </c>
      <c r="U49" s="14">
        <f>+P49+N49+M49</f>
        <v>23777</v>
      </c>
      <c r="V49" s="14">
        <f>+I49-T49</f>
        <v>117743.95999999999</v>
      </c>
      <c r="W49" s="54">
        <f>+V51-AJ49</f>
        <v>8448.8499999999985</v>
      </c>
      <c r="X49" t="s">
        <v>224</v>
      </c>
      <c r="Y49" t="s">
        <v>5</v>
      </c>
      <c r="Z49" t="s">
        <v>1077</v>
      </c>
      <c r="AA49">
        <v>59</v>
      </c>
      <c r="AB49" s="9">
        <v>34800</v>
      </c>
      <c r="AC49">
        <v>0</v>
      </c>
      <c r="AD49" s="9">
        <v>34800</v>
      </c>
      <c r="AE49">
        <v>998.76</v>
      </c>
      <c r="AF49">
        <v>0</v>
      </c>
      <c r="AG49" s="9">
        <v>1057.92</v>
      </c>
      <c r="AH49">
        <v>0</v>
      </c>
      <c r="AI49" s="9">
        <v>2056.6799999999998</v>
      </c>
      <c r="AJ49" s="9">
        <v>32743.32</v>
      </c>
      <c r="AK49" s="54">
        <f>+T49-AW49</f>
        <v>0</v>
      </c>
      <c r="AL49" t="s">
        <v>618</v>
      </c>
      <c r="AM49" t="s">
        <v>721</v>
      </c>
      <c r="AN49" t="s">
        <v>722</v>
      </c>
      <c r="AO49">
        <v>6</v>
      </c>
      <c r="AP49" s="9">
        <v>155000</v>
      </c>
      <c r="AQ49">
        <v>0</v>
      </c>
      <c r="AR49" s="9">
        <v>155000</v>
      </c>
      <c r="AS49" s="9">
        <v>4448.5</v>
      </c>
      <c r="AT49" s="9">
        <v>25042.74</v>
      </c>
      <c r="AU49" s="9">
        <v>4712</v>
      </c>
      <c r="AV49" s="9">
        <v>3052.8</v>
      </c>
      <c r="AW49" s="9">
        <v>37256.04</v>
      </c>
      <c r="AX49" s="9">
        <v>117743.96</v>
      </c>
    </row>
    <row r="50" spans="1:50" s="6" customFormat="1" ht="15" x14ac:dyDescent="0.25">
      <c r="A50" s="18">
        <f t="shared" si="0"/>
        <v>33</v>
      </c>
      <c r="B50" s="32" t="s">
        <v>616</v>
      </c>
      <c r="C50" s="16" t="s">
        <v>617</v>
      </c>
      <c r="D50" s="16" t="s">
        <v>849</v>
      </c>
      <c r="E50" s="16" t="s">
        <v>4</v>
      </c>
      <c r="F50" s="16" t="s">
        <v>3</v>
      </c>
      <c r="G50" s="15">
        <v>45078</v>
      </c>
      <c r="H50" s="15">
        <v>45260</v>
      </c>
      <c r="I50" s="14">
        <v>65000</v>
      </c>
      <c r="J50" s="14">
        <v>4427.58</v>
      </c>
      <c r="K50" s="14">
        <v>0</v>
      </c>
      <c r="L50" s="14">
        <v>1865.5</v>
      </c>
      <c r="M50" s="14">
        <f>I50*7.1%</f>
        <v>4615</v>
      </c>
      <c r="N50" s="14">
        <f>I50*1.15%</f>
        <v>747.5</v>
      </c>
      <c r="O50" s="14">
        <v>1976</v>
      </c>
      <c r="P50" s="14">
        <f>I50*7.09%</f>
        <v>4608.5</v>
      </c>
      <c r="Q50" s="14">
        <v>0</v>
      </c>
      <c r="R50" s="14">
        <f>L50+M50+N50+O50+P50</f>
        <v>13812.5</v>
      </c>
      <c r="S50" s="14">
        <v>0</v>
      </c>
      <c r="T50" s="14">
        <f>+L50+O50+Q50+S50+J50+K50</f>
        <v>8269.08</v>
      </c>
      <c r="U50" s="14">
        <f>+P50+N50+M50</f>
        <v>9971</v>
      </c>
      <c r="V50" s="14">
        <f>+I50-T50</f>
        <v>56730.92</v>
      </c>
      <c r="W50" s="54">
        <f>+V51-AJ50</f>
        <v>8448.8499999999985</v>
      </c>
      <c r="X50" t="s">
        <v>371</v>
      </c>
      <c r="Y50" t="s">
        <v>5</v>
      </c>
      <c r="Z50" t="s">
        <v>906</v>
      </c>
      <c r="AA50">
        <v>17</v>
      </c>
      <c r="AB50" s="9">
        <v>34800</v>
      </c>
      <c r="AC50">
        <v>0</v>
      </c>
      <c r="AD50" s="9">
        <v>34800</v>
      </c>
      <c r="AE50">
        <v>998.76</v>
      </c>
      <c r="AF50">
        <v>0</v>
      </c>
      <c r="AG50" s="9">
        <v>1057.92</v>
      </c>
      <c r="AH50">
        <v>0</v>
      </c>
      <c r="AI50" s="9">
        <v>2056.6799999999998</v>
      </c>
      <c r="AJ50" s="9">
        <v>32743.32</v>
      </c>
      <c r="AK50" s="54">
        <f>+T50-AW50</f>
        <v>0</v>
      </c>
      <c r="AL50" t="s">
        <v>617</v>
      </c>
      <c r="AM50" t="s">
        <v>849</v>
      </c>
      <c r="AN50" t="s">
        <v>850</v>
      </c>
      <c r="AO50">
        <v>7</v>
      </c>
      <c r="AP50" s="9">
        <v>65000</v>
      </c>
      <c r="AQ50">
        <v>0</v>
      </c>
      <c r="AR50" s="9">
        <v>65000</v>
      </c>
      <c r="AS50" s="9">
        <v>1865.5</v>
      </c>
      <c r="AT50" s="9">
        <v>4427.58</v>
      </c>
      <c r="AU50" s="9">
        <v>1976</v>
      </c>
      <c r="AV50">
        <v>0</v>
      </c>
      <c r="AW50" s="9">
        <v>8269.08</v>
      </c>
      <c r="AX50" s="9">
        <v>56730.92</v>
      </c>
    </row>
    <row r="51" spans="1:50" s="6" customFormat="1" ht="12" customHeight="1" x14ac:dyDescent="0.25">
      <c r="A51" s="18">
        <f t="shared" si="0"/>
        <v>34</v>
      </c>
      <c r="B51" s="32" t="s">
        <v>616</v>
      </c>
      <c r="C51" s="16" t="s">
        <v>615</v>
      </c>
      <c r="D51" s="16" t="s">
        <v>614</v>
      </c>
      <c r="E51" s="16" t="s">
        <v>4</v>
      </c>
      <c r="F51" s="16" t="s">
        <v>3</v>
      </c>
      <c r="G51" s="15">
        <v>45078</v>
      </c>
      <c r="H51" s="15">
        <v>45260</v>
      </c>
      <c r="I51" s="14">
        <v>45000</v>
      </c>
      <c r="J51" s="14">
        <v>1148.33</v>
      </c>
      <c r="K51" s="14"/>
      <c r="L51" s="14">
        <v>1291.5</v>
      </c>
      <c r="M51" s="14">
        <f>I51*7.1%</f>
        <v>3194.9999999999995</v>
      </c>
      <c r="N51" s="14">
        <f>I51*1.15%</f>
        <v>517.5</v>
      </c>
      <c r="O51" s="14">
        <v>1368</v>
      </c>
      <c r="P51" s="14">
        <f>I51*7.09%</f>
        <v>3190.5</v>
      </c>
      <c r="Q51" s="14"/>
      <c r="R51" s="14">
        <f>L51+M51+N51+O51+P51</f>
        <v>9562.5</v>
      </c>
      <c r="S51" s="14">
        <v>0</v>
      </c>
      <c r="T51" s="14">
        <f>+L51+O51+Q51+S51+J51+K51</f>
        <v>3807.83</v>
      </c>
      <c r="U51" s="14">
        <f>+P51+N51+M51</f>
        <v>6903</v>
      </c>
      <c r="V51" s="14">
        <f>+I51-T51</f>
        <v>41192.17</v>
      </c>
      <c r="W51" s="54">
        <f>+V52-AJ51</f>
        <v>8448.8499999999985</v>
      </c>
      <c r="X51" t="s">
        <v>345</v>
      </c>
      <c r="Y51" t="s">
        <v>5</v>
      </c>
      <c r="Z51" t="s">
        <v>950</v>
      </c>
      <c r="AA51">
        <v>70</v>
      </c>
      <c r="AB51" s="9">
        <v>34800</v>
      </c>
      <c r="AC51">
        <v>0</v>
      </c>
      <c r="AD51" s="9">
        <v>34800</v>
      </c>
      <c r="AE51">
        <v>998.76</v>
      </c>
      <c r="AF51">
        <v>0</v>
      </c>
      <c r="AG51" s="9">
        <v>1057.92</v>
      </c>
      <c r="AH51">
        <v>0</v>
      </c>
      <c r="AI51" s="9">
        <v>2056.6799999999998</v>
      </c>
      <c r="AJ51" s="9">
        <v>32743.32</v>
      </c>
      <c r="AK51" s="54">
        <f>+T51-AW51</f>
        <v>0</v>
      </c>
      <c r="AL51" t="s">
        <v>615</v>
      </c>
      <c r="AM51" t="s">
        <v>614</v>
      </c>
      <c r="AN51" t="s">
        <v>832</v>
      </c>
      <c r="AO51">
        <v>14</v>
      </c>
      <c r="AP51" s="9">
        <v>45000</v>
      </c>
      <c r="AQ51">
        <v>0</v>
      </c>
      <c r="AR51" s="9">
        <v>45000</v>
      </c>
      <c r="AS51" s="9">
        <v>1291.5</v>
      </c>
      <c r="AT51" s="9">
        <v>1148.33</v>
      </c>
      <c r="AU51" s="9">
        <v>1368</v>
      </c>
      <c r="AV51">
        <v>0</v>
      </c>
      <c r="AW51" s="9">
        <v>3807.83</v>
      </c>
      <c r="AX51" s="9">
        <v>41192.17</v>
      </c>
    </row>
    <row r="52" spans="1:50" s="6" customFormat="1" ht="15" x14ac:dyDescent="0.25">
      <c r="A52" s="18">
        <f t="shared" si="0"/>
        <v>35</v>
      </c>
      <c r="B52" s="32" t="s">
        <v>613</v>
      </c>
      <c r="C52" s="16" t="s">
        <v>612</v>
      </c>
      <c r="D52" s="16" t="s">
        <v>384</v>
      </c>
      <c r="E52" s="16" t="s">
        <v>4</v>
      </c>
      <c r="F52" s="16" t="s">
        <v>8</v>
      </c>
      <c r="G52" s="15">
        <v>45078</v>
      </c>
      <c r="H52" s="15">
        <v>45260</v>
      </c>
      <c r="I52" s="14">
        <v>45000</v>
      </c>
      <c r="J52" s="14">
        <v>1148.33</v>
      </c>
      <c r="K52" s="14">
        <v>0</v>
      </c>
      <c r="L52" s="14">
        <v>1291.5</v>
      </c>
      <c r="M52" s="14">
        <f>I52*7.1%</f>
        <v>3194.9999999999995</v>
      </c>
      <c r="N52" s="14">
        <f>I52*1.15%</f>
        <v>517.5</v>
      </c>
      <c r="O52" s="14">
        <v>1368</v>
      </c>
      <c r="P52" s="14">
        <f>I52*7.09%</f>
        <v>3190.5</v>
      </c>
      <c r="Q52" s="14">
        <v>0</v>
      </c>
      <c r="R52" s="14">
        <f>L52+M52+N52+O52+P52</f>
        <v>9562.5</v>
      </c>
      <c r="S52" s="14">
        <v>0</v>
      </c>
      <c r="T52" s="14">
        <f>+L52+O52+Q52+S52+J52+K52</f>
        <v>3807.83</v>
      </c>
      <c r="U52" s="14">
        <f>+P52+N52+M52</f>
        <v>6903</v>
      </c>
      <c r="V52" s="14">
        <f>+I52-T52</f>
        <v>41192.17</v>
      </c>
      <c r="W52" s="54">
        <f>+V53-AJ52</f>
        <v>109882.31999999999</v>
      </c>
      <c r="X52" t="s">
        <v>328</v>
      </c>
      <c r="Y52" t="s">
        <v>5</v>
      </c>
      <c r="Z52" t="s">
        <v>749</v>
      </c>
      <c r="AA52">
        <v>135</v>
      </c>
      <c r="AB52" s="9">
        <v>11600</v>
      </c>
      <c r="AC52">
        <v>0</v>
      </c>
      <c r="AD52" s="9">
        <v>11600</v>
      </c>
      <c r="AE52">
        <v>332.92</v>
      </c>
      <c r="AF52">
        <v>0</v>
      </c>
      <c r="AG52">
        <v>352.64</v>
      </c>
      <c r="AH52">
        <v>0</v>
      </c>
      <c r="AI52">
        <v>685.56</v>
      </c>
      <c r="AJ52" s="9">
        <v>10914.44</v>
      </c>
      <c r="AK52" s="54">
        <f>+T52-AW52</f>
        <v>0</v>
      </c>
      <c r="AL52" t="s">
        <v>612</v>
      </c>
      <c r="AM52" t="s">
        <v>384</v>
      </c>
      <c r="AN52" t="s">
        <v>824</v>
      </c>
      <c r="AO52">
        <v>5</v>
      </c>
      <c r="AP52" s="9">
        <v>45000</v>
      </c>
      <c r="AQ52">
        <v>0</v>
      </c>
      <c r="AR52" s="9">
        <v>45000</v>
      </c>
      <c r="AS52" s="9">
        <v>1291.5</v>
      </c>
      <c r="AT52" s="9">
        <v>1148.33</v>
      </c>
      <c r="AU52" s="9">
        <v>1368</v>
      </c>
      <c r="AV52">
        <v>0</v>
      </c>
      <c r="AW52" s="9">
        <v>3807.83</v>
      </c>
      <c r="AX52" s="9">
        <v>41192.17</v>
      </c>
    </row>
    <row r="53" spans="1:50" s="6" customFormat="1" ht="15" x14ac:dyDescent="0.25">
      <c r="A53" s="18">
        <f t="shared" si="0"/>
        <v>36</v>
      </c>
      <c r="B53" s="32" t="s">
        <v>611</v>
      </c>
      <c r="C53" s="16" t="s">
        <v>610</v>
      </c>
      <c r="D53" s="16" t="s">
        <v>744</v>
      </c>
      <c r="E53" s="16" t="s">
        <v>4</v>
      </c>
      <c r="F53" s="16" t="s">
        <v>8</v>
      </c>
      <c r="G53" s="15">
        <v>45170</v>
      </c>
      <c r="H53" s="15">
        <v>45351</v>
      </c>
      <c r="I53" s="14">
        <v>155000</v>
      </c>
      <c r="J53" s="14">
        <v>25042.74</v>
      </c>
      <c r="K53" s="14">
        <v>0</v>
      </c>
      <c r="L53" s="14">
        <v>4448.5</v>
      </c>
      <c r="M53" s="14">
        <f>I53*7.1%</f>
        <v>11004.999999999998</v>
      </c>
      <c r="N53" s="14">
        <f>I53*1.15%</f>
        <v>1782.5</v>
      </c>
      <c r="O53" s="14">
        <v>4712</v>
      </c>
      <c r="P53" s="14">
        <f>I53*7.09%</f>
        <v>10989.5</v>
      </c>
      <c r="Q53" s="14">
        <v>0</v>
      </c>
      <c r="R53" s="14">
        <f>L53+M53+N53+O53+P53</f>
        <v>32937.5</v>
      </c>
      <c r="S53" s="14">
        <v>0</v>
      </c>
      <c r="T53" s="14">
        <f>+L53+O53+Q53+S53+J53+K53</f>
        <v>34203.240000000005</v>
      </c>
      <c r="U53" s="14">
        <f>+P53+N53+M53</f>
        <v>23777</v>
      </c>
      <c r="V53" s="14">
        <f>+I53-T53</f>
        <v>120796.76</v>
      </c>
      <c r="W53" s="54">
        <f>+V55-AJ53</f>
        <v>32116.970000000005</v>
      </c>
      <c r="X53" t="s">
        <v>16</v>
      </c>
      <c r="Y53" t="s">
        <v>5</v>
      </c>
      <c r="Z53" t="s">
        <v>1026</v>
      </c>
      <c r="AA53">
        <v>166</v>
      </c>
      <c r="AB53" s="9">
        <v>30160</v>
      </c>
      <c r="AC53">
        <v>0</v>
      </c>
      <c r="AD53" s="9">
        <v>30160</v>
      </c>
      <c r="AE53">
        <v>865.59</v>
      </c>
      <c r="AF53">
        <v>0</v>
      </c>
      <c r="AG53">
        <v>916.86</v>
      </c>
      <c r="AH53">
        <v>0</v>
      </c>
      <c r="AI53" s="9">
        <v>1782.45</v>
      </c>
      <c r="AJ53" s="9">
        <v>28377.55</v>
      </c>
      <c r="AK53" s="54">
        <f>+T53-AW53</f>
        <v>0</v>
      </c>
      <c r="AL53" t="s">
        <v>610</v>
      </c>
      <c r="AM53" t="s">
        <v>744</v>
      </c>
      <c r="AN53" t="s">
        <v>745</v>
      </c>
      <c r="AO53">
        <v>3</v>
      </c>
      <c r="AP53" s="9">
        <v>155000</v>
      </c>
      <c r="AQ53">
        <v>0</v>
      </c>
      <c r="AR53" s="9">
        <v>155000</v>
      </c>
      <c r="AS53" s="9">
        <v>4448.5</v>
      </c>
      <c r="AT53" s="9">
        <v>25042.74</v>
      </c>
      <c r="AU53" s="9">
        <v>4712</v>
      </c>
      <c r="AV53">
        <v>0</v>
      </c>
      <c r="AW53" s="9">
        <v>34203.24</v>
      </c>
      <c r="AX53" s="9">
        <v>120796.76</v>
      </c>
    </row>
    <row r="54" spans="1:50" s="6" customFormat="1" ht="15" x14ac:dyDescent="0.25">
      <c r="A54" s="18">
        <f t="shared" si="0"/>
        <v>37</v>
      </c>
      <c r="B54" s="32" t="s">
        <v>607</v>
      </c>
      <c r="C54" s="16" t="s">
        <v>609</v>
      </c>
      <c r="D54" s="16" t="s">
        <v>842</v>
      </c>
      <c r="E54" s="16" t="s">
        <v>4</v>
      </c>
      <c r="F54" s="16" t="s">
        <v>8</v>
      </c>
      <c r="G54" s="15">
        <v>45170</v>
      </c>
      <c r="H54" s="15">
        <v>45351</v>
      </c>
      <c r="I54" s="14">
        <v>75000</v>
      </c>
      <c r="J54" s="14">
        <v>5993.89</v>
      </c>
      <c r="K54" s="14">
        <v>0</v>
      </c>
      <c r="L54" s="14">
        <v>2152.5</v>
      </c>
      <c r="M54" s="14">
        <f>I54*7.1%</f>
        <v>5324.9999999999991</v>
      </c>
      <c r="N54" s="14">
        <f>I54*1.15%</f>
        <v>862.5</v>
      </c>
      <c r="O54" s="14">
        <v>2280</v>
      </c>
      <c r="P54" s="14">
        <f>I54*7.09%</f>
        <v>5317.5</v>
      </c>
      <c r="Q54" s="14">
        <f>1512.45+65</f>
        <v>1577.45</v>
      </c>
      <c r="R54" s="14">
        <f>L54+M54+N54+O54+P54</f>
        <v>15937.5</v>
      </c>
      <c r="S54" s="14">
        <v>0</v>
      </c>
      <c r="T54" s="14">
        <f>+L54+O54+Q54+S54+J54+K54</f>
        <v>12003.84</v>
      </c>
      <c r="U54" s="14">
        <f>+P54+N54+M54</f>
        <v>11505</v>
      </c>
      <c r="V54" s="14">
        <f>+I54-T54</f>
        <v>62996.160000000003</v>
      </c>
      <c r="W54" s="54">
        <f>+V56-AJ54</f>
        <v>51085.520000000004</v>
      </c>
      <c r="X54" t="s">
        <v>24</v>
      </c>
      <c r="Y54" t="s">
        <v>5</v>
      </c>
      <c r="Z54" t="s">
        <v>1324</v>
      </c>
      <c r="AA54">
        <v>146</v>
      </c>
      <c r="AB54" s="9">
        <v>10000</v>
      </c>
      <c r="AC54">
        <v>0</v>
      </c>
      <c r="AD54" s="9">
        <v>10000</v>
      </c>
      <c r="AE54">
        <v>287</v>
      </c>
      <c r="AF54">
        <v>0</v>
      </c>
      <c r="AG54">
        <v>304</v>
      </c>
      <c r="AH54">
        <v>0</v>
      </c>
      <c r="AI54">
        <v>591</v>
      </c>
      <c r="AJ54" s="9">
        <v>9409</v>
      </c>
      <c r="AK54" s="54">
        <f>+T54-AW54</f>
        <v>0</v>
      </c>
      <c r="AL54" t="s">
        <v>609</v>
      </c>
      <c r="AM54" t="s">
        <v>842</v>
      </c>
      <c r="AN54" t="s">
        <v>843</v>
      </c>
      <c r="AO54">
        <v>10</v>
      </c>
      <c r="AP54" s="9">
        <v>75000</v>
      </c>
      <c r="AQ54">
        <v>0</v>
      </c>
      <c r="AR54" s="9">
        <v>75000</v>
      </c>
      <c r="AS54" s="9">
        <v>2152.5</v>
      </c>
      <c r="AT54" s="9">
        <v>5993.89</v>
      </c>
      <c r="AU54" s="9">
        <v>2280</v>
      </c>
      <c r="AV54" s="9">
        <v>1577.45</v>
      </c>
      <c r="AW54" s="9">
        <v>12003.84</v>
      </c>
      <c r="AX54" s="9">
        <v>62996.160000000003</v>
      </c>
    </row>
    <row r="55" spans="1:50" s="6" customFormat="1" ht="15" x14ac:dyDescent="0.25">
      <c r="A55" s="18">
        <f t="shared" si="0"/>
        <v>38</v>
      </c>
      <c r="B55" s="32" t="s">
        <v>607</v>
      </c>
      <c r="C55" s="16" t="s">
        <v>608</v>
      </c>
      <c r="D55" s="16" t="s">
        <v>854</v>
      </c>
      <c r="E55" s="16" t="s">
        <v>4</v>
      </c>
      <c r="F55" s="16" t="s">
        <v>3</v>
      </c>
      <c r="G55" s="15">
        <v>45170</v>
      </c>
      <c r="H55" s="15">
        <v>45351</v>
      </c>
      <c r="I55" s="14">
        <v>70000</v>
      </c>
      <c r="J55" s="14">
        <v>5368.48</v>
      </c>
      <c r="K55" s="14">
        <v>0</v>
      </c>
      <c r="L55" s="14">
        <v>2009</v>
      </c>
      <c r="M55" s="14">
        <f>I55*7.1%</f>
        <v>4970</v>
      </c>
      <c r="N55" s="14">
        <f>I55*1.15%</f>
        <v>805</v>
      </c>
      <c r="O55" s="14">
        <v>2128</v>
      </c>
      <c r="P55" s="14">
        <f>I55*7.09%</f>
        <v>4963</v>
      </c>
      <c r="Q55" s="14">
        <v>0</v>
      </c>
      <c r="R55" s="14">
        <f>L55+M55+N55+O55+P55</f>
        <v>14875</v>
      </c>
      <c r="S55" s="14">
        <v>0</v>
      </c>
      <c r="T55" s="14">
        <f>+L55+O55+Q55+S55+J55+K55</f>
        <v>9505.48</v>
      </c>
      <c r="U55" s="14">
        <f>+P55+N55+M55</f>
        <v>10738</v>
      </c>
      <c r="V55" s="14">
        <f>+I55-T55</f>
        <v>60494.520000000004</v>
      </c>
      <c r="W55" s="54">
        <f>+V56-AJ55</f>
        <v>-24595.08</v>
      </c>
      <c r="X55" t="s">
        <v>502</v>
      </c>
      <c r="Y55" t="s">
        <v>5</v>
      </c>
      <c r="Z55" t="s">
        <v>982</v>
      </c>
      <c r="AA55">
        <v>86</v>
      </c>
      <c r="AB55" s="9">
        <v>104400</v>
      </c>
      <c r="AC55">
        <v>0</v>
      </c>
      <c r="AD55" s="9">
        <v>104400</v>
      </c>
      <c r="AE55" s="9">
        <v>2996.28</v>
      </c>
      <c r="AF55" s="9">
        <v>13140.36</v>
      </c>
      <c r="AG55" s="9">
        <v>3173.76</v>
      </c>
      <c r="AH55">
        <v>0</v>
      </c>
      <c r="AI55" s="9">
        <v>19310.400000000001</v>
      </c>
      <c r="AJ55" s="9">
        <v>85089.600000000006</v>
      </c>
      <c r="AK55" s="54">
        <f>+T55-AW55</f>
        <v>0</v>
      </c>
      <c r="AL55" t="s">
        <v>608</v>
      </c>
      <c r="AM55" t="s">
        <v>854</v>
      </c>
      <c r="AN55" t="s">
        <v>855</v>
      </c>
      <c r="AO55">
        <v>2</v>
      </c>
      <c r="AP55" s="9">
        <v>70000</v>
      </c>
      <c r="AQ55">
        <v>0</v>
      </c>
      <c r="AR55" s="9">
        <v>70000</v>
      </c>
      <c r="AS55" s="9">
        <v>2009</v>
      </c>
      <c r="AT55" s="9">
        <v>5368.48</v>
      </c>
      <c r="AU55" s="9">
        <v>2128</v>
      </c>
      <c r="AV55">
        <v>0</v>
      </c>
      <c r="AW55" s="9">
        <v>9505.48</v>
      </c>
      <c r="AX55" s="9">
        <v>60494.52</v>
      </c>
    </row>
    <row r="56" spans="1:50" s="6" customFormat="1" ht="15" x14ac:dyDescent="0.25">
      <c r="A56" s="18">
        <f t="shared" si="0"/>
        <v>39</v>
      </c>
      <c r="B56" s="32" t="s">
        <v>607</v>
      </c>
      <c r="C56" s="16" t="s">
        <v>606</v>
      </c>
      <c r="D56" s="16" t="s">
        <v>837</v>
      </c>
      <c r="E56" s="16" t="s">
        <v>4</v>
      </c>
      <c r="F56" s="16" t="s">
        <v>3</v>
      </c>
      <c r="G56" s="15">
        <v>45017</v>
      </c>
      <c r="H56" s="15">
        <v>45230</v>
      </c>
      <c r="I56" s="14">
        <v>70000</v>
      </c>
      <c r="J56" s="14">
        <v>5368.48</v>
      </c>
      <c r="K56" s="14">
        <v>0</v>
      </c>
      <c r="L56" s="14">
        <v>2009</v>
      </c>
      <c r="M56" s="14">
        <f>I56*7.1%</f>
        <v>4970</v>
      </c>
      <c r="N56" s="14">
        <f>I56*1.15%</f>
        <v>805</v>
      </c>
      <c r="O56" s="14">
        <v>2128</v>
      </c>
      <c r="P56" s="14">
        <f>I56*7.09%</f>
        <v>4963</v>
      </c>
      <c r="Q56" s="14">
        <v>0</v>
      </c>
      <c r="R56" s="14">
        <f>L56+M56+N56+O56+P56</f>
        <v>14875</v>
      </c>
      <c r="S56" s="14">
        <v>0</v>
      </c>
      <c r="T56" s="14">
        <f>+L56+O56+Q56+S56+J56+K56</f>
        <v>9505.48</v>
      </c>
      <c r="U56" s="14">
        <f>+P56+N56+M56</f>
        <v>10738</v>
      </c>
      <c r="V56" s="14">
        <f>+I56-T56</f>
        <v>60494.520000000004</v>
      </c>
      <c r="W56" s="54">
        <f>+V58-AJ56</f>
        <v>32374.699999999997</v>
      </c>
      <c r="X56" t="s">
        <v>425</v>
      </c>
      <c r="Y56" t="s">
        <v>5</v>
      </c>
      <c r="Z56" t="s">
        <v>1116</v>
      </c>
      <c r="AA56">
        <v>84</v>
      </c>
      <c r="AB56" s="9">
        <v>26400</v>
      </c>
      <c r="AC56">
        <v>0</v>
      </c>
      <c r="AD56" s="9">
        <v>26400</v>
      </c>
      <c r="AE56">
        <v>757.68</v>
      </c>
      <c r="AF56">
        <v>0</v>
      </c>
      <c r="AG56">
        <v>802.56</v>
      </c>
      <c r="AH56">
        <v>483.54</v>
      </c>
      <c r="AI56" s="9">
        <v>2043.78</v>
      </c>
      <c r="AJ56" s="9">
        <v>24356.22</v>
      </c>
      <c r="AK56" s="54">
        <f>+T56-AW56</f>
        <v>0</v>
      </c>
      <c r="AL56" t="s">
        <v>606</v>
      </c>
      <c r="AM56" t="s">
        <v>837</v>
      </c>
      <c r="AN56" t="s">
        <v>838</v>
      </c>
      <c r="AO56">
        <v>12</v>
      </c>
      <c r="AP56" s="9">
        <v>70000</v>
      </c>
      <c r="AQ56">
        <v>0</v>
      </c>
      <c r="AR56" s="9">
        <v>70000</v>
      </c>
      <c r="AS56" s="9">
        <v>2009</v>
      </c>
      <c r="AT56" s="9">
        <v>5368.48</v>
      </c>
      <c r="AU56" s="9">
        <v>2128</v>
      </c>
      <c r="AV56">
        <v>0</v>
      </c>
      <c r="AW56" s="9">
        <v>9505.48</v>
      </c>
      <c r="AX56" s="9">
        <v>60494.52</v>
      </c>
    </row>
    <row r="57" spans="1:50" s="6" customFormat="1" ht="15" x14ac:dyDescent="0.25">
      <c r="A57" s="18">
        <f t="shared" si="0"/>
        <v>40</v>
      </c>
      <c r="B57" s="32" t="s">
        <v>607</v>
      </c>
      <c r="C57" s="16" t="s">
        <v>661</v>
      </c>
      <c r="D57" s="16" t="s">
        <v>1342</v>
      </c>
      <c r="E57" s="16" t="s">
        <v>4</v>
      </c>
      <c r="F57" s="16" t="s">
        <v>8</v>
      </c>
      <c r="G57" s="15">
        <v>45139</v>
      </c>
      <c r="H57" s="15">
        <v>45322</v>
      </c>
      <c r="I57" s="14">
        <v>65000</v>
      </c>
      <c r="J57" s="14">
        <v>4427.58</v>
      </c>
      <c r="K57" s="14">
        <v>0</v>
      </c>
      <c r="L57" s="14">
        <v>1865.5</v>
      </c>
      <c r="M57" s="14">
        <f>I57*7.1%</f>
        <v>4615</v>
      </c>
      <c r="N57" s="14">
        <f>I57*1.15%</f>
        <v>747.5</v>
      </c>
      <c r="O57" s="14">
        <v>1976</v>
      </c>
      <c r="P57" s="14">
        <f>I57*7.09%</f>
        <v>4608.5</v>
      </c>
      <c r="Q57" s="14">
        <v>0</v>
      </c>
      <c r="R57" s="14">
        <f>L57+M57+N57+O57+P57</f>
        <v>13812.5</v>
      </c>
      <c r="S57" s="14">
        <v>0</v>
      </c>
      <c r="T57" s="14">
        <f>+L57+O57+Q57+S57+J57+K57</f>
        <v>8269.08</v>
      </c>
      <c r="U57" s="14">
        <f>+P57+N57+M57</f>
        <v>9971</v>
      </c>
      <c r="V57" s="14">
        <f>+I57-T57</f>
        <v>56730.92</v>
      </c>
      <c r="W57" s="54">
        <f>+V22-AJ57</f>
        <v>36031.119999999995</v>
      </c>
      <c r="X57" t="s">
        <v>188</v>
      </c>
      <c r="Y57" t="s">
        <v>5</v>
      </c>
      <c r="Z57" t="s">
        <v>1110</v>
      </c>
      <c r="AA57">
        <v>28</v>
      </c>
      <c r="AB57" s="9">
        <v>27200</v>
      </c>
      <c r="AC57">
        <v>0</v>
      </c>
      <c r="AD57" s="9">
        <v>27200</v>
      </c>
      <c r="AE57">
        <v>780.64</v>
      </c>
      <c r="AF57">
        <v>0</v>
      </c>
      <c r="AG57">
        <v>826.88</v>
      </c>
      <c r="AH57">
        <v>0</v>
      </c>
      <c r="AI57" s="9">
        <v>1607.52</v>
      </c>
      <c r="AJ57" s="9">
        <v>25592.48</v>
      </c>
      <c r="AK57" s="54">
        <f>+T57-AW57</f>
        <v>0</v>
      </c>
      <c r="AL57" t="s">
        <v>661</v>
      </c>
      <c r="AM57" t="s">
        <v>854</v>
      </c>
      <c r="AN57" t="s">
        <v>801</v>
      </c>
      <c r="AO57">
        <v>13</v>
      </c>
      <c r="AP57" s="9">
        <v>65000</v>
      </c>
      <c r="AQ57">
        <v>0</v>
      </c>
      <c r="AR57" s="9">
        <v>65000</v>
      </c>
      <c r="AS57" s="9">
        <v>1865.5</v>
      </c>
      <c r="AT57" s="9">
        <v>4427.58</v>
      </c>
      <c r="AU57" s="9">
        <v>1976</v>
      </c>
      <c r="AV57">
        <v>0</v>
      </c>
      <c r="AW57" s="9">
        <v>8269.08</v>
      </c>
      <c r="AX57" s="9">
        <v>56730.92</v>
      </c>
    </row>
    <row r="58" spans="1:50" s="6" customFormat="1" ht="15" x14ac:dyDescent="0.25">
      <c r="A58" s="18">
        <f t="shared" si="0"/>
        <v>41</v>
      </c>
      <c r="B58" s="32" t="s">
        <v>605</v>
      </c>
      <c r="C58" s="16" t="s">
        <v>604</v>
      </c>
      <c r="D58" s="16" t="s">
        <v>603</v>
      </c>
      <c r="E58" s="16" t="s">
        <v>4</v>
      </c>
      <c r="F58" s="16" t="s">
        <v>3</v>
      </c>
      <c r="G58" s="15">
        <v>45078</v>
      </c>
      <c r="H58" s="15">
        <v>45260</v>
      </c>
      <c r="I58" s="14">
        <v>65000</v>
      </c>
      <c r="J58" s="14">
        <v>4427.58</v>
      </c>
      <c r="K58" s="14">
        <v>0</v>
      </c>
      <c r="L58" s="14">
        <v>1865.5</v>
      </c>
      <c r="M58" s="14">
        <f>I58*7.1%</f>
        <v>4615</v>
      </c>
      <c r="N58" s="14">
        <f>I58*1.15%</f>
        <v>747.5</v>
      </c>
      <c r="O58" s="14">
        <v>1976</v>
      </c>
      <c r="P58" s="14">
        <f>I58*7.09%</f>
        <v>4608.5</v>
      </c>
      <c r="Q58" s="14">
        <v>0</v>
      </c>
      <c r="R58" s="14">
        <f>L58+M58+N58+O58+P58</f>
        <v>13812.5</v>
      </c>
      <c r="S58" s="14">
        <v>0</v>
      </c>
      <c r="T58" s="14">
        <f>+L58+O58+Q58+S58+J58+K58</f>
        <v>8269.08</v>
      </c>
      <c r="U58" s="14">
        <f>+P58+N58+M58</f>
        <v>9971</v>
      </c>
      <c r="V58" s="14">
        <f>+I58-T58</f>
        <v>56730.92</v>
      </c>
      <c r="W58" s="54">
        <f>+V60-AJ58</f>
        <v>20273.990000000005</v>
      </c>
      <c r="X58" t="s">
        <v>38</v>
      </c>
      <c r="Y58" t="s">
        <v>5</v>
      </c>
      <c r="Z58" t="s">
        <v>1036</v>
      </c>
      <c r="AA58">
        <v>111</v>
      </c>
      <c r="AB58" s="9">
        <v>57600</v>
      </c>
      <c r="AC58">
        <v>0</v>
      </c>
      <c r="AD58" s="9">
        <v>57600</v>
      </c>
      <c r="AE58" s="9">
        <v>1653.12</v>
      </c>
      <c r="AF58" s="9">
        <v>3035.04</v>
      </c>
      <c r="AG58" s="9">
        <v>1751.04</v>
      </c>
      <c r="AH58">
        <v>0</v>
      </c>
      <c r="AI58" s="9">
        <v>6439.2</v>
      </c>
      <c r="AJ58" s="9">
        <v>51160.800000000003</v>
      </c>
      <c r="AK58" s="54">
        <f>+T58-AW58</f>
        <v>0</v>
      </c>
      <c r="AL58" t="s">
        <v>604</v>
      </c>
      <c r="AM58" t="s">
        <v>603</v>
      </c>
      <c r="AN58" t="s">
        <v>736</v>
      </c>
      <c r="AO58">
        <v>2</v>
      </c>
      <c r="AP58" s="9">
        <v>65000</v>
      </c>
      <c r="AQ58">
        <v>0</v>
      </c>
      <c r="AR58" s="9">
        <v>65000</v>
      </c>
      <c r="AS58" s="9">
        <v>1865.5</v>
      </c>
      <c r="AT58" s="9">
        <v>4427.58</v>
      </c>
      <c r="AU58" s="9">
        <v>1976</v>
      </c>
      <c r="AV58">
        <v>0</v>
      </c>
      <c r="AW58" s="9">
        <v>8269.08</v>
      </c>
      <c r="AX58" s="9">
        <v>56730.92</v>
      </c>
    </row>
    <row r="59" spans="1:50" s="6" customFormat="1" ht="15" x14ac:dyDescent="0.25">
      <c r="A59" s="18">
        <f t="shared" si="0"/>
        <v>42</v>
      </c>
      <c r="B59" s="32" t="s">
        <v>600</v>
      </c>
      <c r="C59" s="16" t="s">
        <v>328</v>
      </c>
      <c r="D59" s="16" t="s">
        <v>602</v>
      </c>
      <c r="E59" s="16" t="s">
        <v>4</v>
      </c>
      <c r="F59" s="16" t="s">
        <v>8</v>
      </c>
      <c r="G59" s="15">
        <v>45078</v>
      </c>
      <c r="H59" s="15">
        <v>45260</v>
      </c>
      <c r="I59" s="14">
        <v>50000</v>
      </c>
      <c r="J59" s="14">
        <v>0</v>
      </c>
      <c r="K59" s="14">
        <v>0</v>
      </c>
      <c r="L59" s="14">
        <v>1435</v>
      </c>
      <c r="M59" s="14">
        <f>I59*7.1%</f>
        <v>3549.9999999999995</v>
      </c>
      <c r="N59" s="14">
        <f>I59*1.15%</f>
        <v>575</v>
      </c>
      <c r="O59" s="14">
        <v>1520</v>
      </c>
      <c r="P59" s="14">
        <f>I59*7.09%</f>
        <v>3545.0000000000005</v>
      </c>
      <c r="Q59" s="14">
        <v>0</v>
      </c>
      <c r="R59" s="14">
        <f>L59+M59+N59+O59+P59</f>
        <v>10625</v>
      </c>
      <c r="S59" s="14">
        <v>0</v>
      </c>
      <c r="T59" s="14">
        <f>+L59+O59+Q59+S59+J59+K59</f>
        <v>2955</v>
      </c>
      <c r="U59" s="14">
        <f>+P59+N59+M59</f>
        <v>7670</v>
      </c>
      <c r="V59" s="14">
        <f>+I59-T59</f>
        <v>47045</v>
      </c>
      <c r="W59" s="54">
        <f>+V61-AJ59</f>
        <v>45533.05</v>
      </c>
      <c r="X59" t="s">
        <v>207</v>
      </c>
      <c r="Y59" t="s">
        <v>5</v>
      </c>
      <c r="Z59" t="s">
        <v>1073</v>
      </c>
      <c r="AA59">
        <v>111</v>
      </c>
      <c r="AB59" s="9">
        <v>18560</v>
      </c>
      <c r="AC59">
        <v>0</v>
      </c>
      <c r="AD59" s="9">
        <v>18560</v>
      </c>
      <c r="AE59">
        <v>532.66999999999996</v>
      </c>
      <c r="AF59">
        <v>0</v>
      </c>
      <c r="AG59">
        <v>564.22</v>
      </c>
      <c r="AH59">
        <v>0</v>
      </c>
      <c r="AI59" s="9">
        <v>1096.8900000000001</v>
      </c>
      <c r="AJ59" s="9">
        <v>17463.11</v>
      </c>
      <c r="AK59" s="54">
        <f>+T59-AW59</f>
        <v>0</v>
      </c>
      <c r="AL59" t="s">
        <v>328</v>
      </c>
      <c r="AM59" t="s">
        <v>602</v>
      </c>
      <c r="AN59" t="s">
        <v>749</v>
      </c>
      <c r="AO59">
        <v>6</v>
      </c>
      <c r="AP59" s="9">
        <v>50000</v>
      </c>
      <c r="AQ59">
        <v>0</v>
      </c>
      <c r="AR59" s="9">
        <v>50000</v>
      </c>
      <c r="AS59" s="9">
        <v>1435</v>
      </c>
      <c r="AT59">
        <v>0</v>
      </c>
      <c r="AU59" s="9">
        <v>1520</v>
      </c>
      <c r="AV59">
        <v>0</v>
      </c>
      <c r="AW59" s="9">
        <v>2955</v>
      </c>
      <c r="AX59" s="9">
        <v>47045</v>
      </c>
    </row>
    <row r="60" spans="1:50" s="6" customFormat="1" ht="15" x14ac:dyDescent="0.25">
      <c r="A60" s="18">
        <f t="shared" si="0"/>
        <v>43</v>
      </c>
      <c r="B60" s="32" t="s">
        <v>600</v>
      </c>
      <c r="C60" s="16" t="s">
        <v>319</v>
      </c>
      <c r="D60" s="16" t="s">
        <v>809</v>
      </c>
      <c r="E60" s="16" t="s">
        <v>4</v>
      </c>
      <c r="F60" s="16" t="s">
        <v>8</v>
      </c>
      <c r="G60" s="15">
        <v>45078</v>
      </c>
      <c r="H60" s="15">
        <v>45260</v>
      </c>
      <c r="I60" s="14">
        <v>89250</v>
      </c>
      <c r="J60" s="14">
        <v>12540.53</v>
      </c>
      <c r="K60" s="14">
        <v>0</v>
      </c>
      <c r="L60" s="14">
        <v>2561.48</v>
      </c>
      <c r="M60" s="14">
        <f>I60*7.1%</f>
        <v>6336.7499999999991</v>
      </c>
      <c r="N60" s="14">
        <f>I60*1.15%</f>
        <v>1026.375</v>
      </c>
      <c r="O60" s="14">
        <v>2713.2</v>
      </c>
      <c r="P60" s="14">
        <f>I60*7.09%</f>
        <v>6327.8250000000007</v>
      </c>
      <c r="Q60" s="14">
        <v>0</v>
      </c>
      <c r="R60" s="14">
        <f>L60+M60+N60+O60+P60</f>
        <v>18965.63</v>
      </c>
      <c r="S60" s="14">
        <v>0</v>
      </c>
      <c r="T60" s="14">
        <f>+L60+O60+Q60+S60+J60+K60</f>
        <v>17815.21</v>
      </c>
      <c r="U60" s="14">
        <f>+P60+N60+M60</f>
        <v>13690.95</v>
      </c>
      <c r="V60" s="14">
        <f>+I60-T60</f>
        <v>71434.790000000008</v>
      </c>
      <c r="W60" s="54">
        <f>+V61-AJ60</f>
        <v>-19553.009999999995</v>
      </c>
      <c r="X60" t="s">
        <v>243</v>
      </c>
      <c r="Y60" t="s">
        <v>5</v>
      </c>
      <c r="Z60" t="s">
        <v>1059</v>
      </c>
      <c r="AA60">
        <v>27</v>
      </c>
      <c r="AB60" s="9">
        <v>100800</v>
      </c>
      <c r="AC60">
        <v>0</v>
      </c>
      <c r="AD60" s="9">
        <v>100800</v>
      </c>
      <c r="AE60" s="9">
        <v>2892.96</v>
      </c>
      <c r="AF60" s="9">
        <v>12293.55</v>
      </c>
      <c r="AG60" s="9">
        <v>3064.32</v>
      </c>
      <c r="AH60">
        <v>0</v>
      </c>
      <c r="AI60" s="9">
        <v>18250.830000000002</v>
      </c>
      <c r="AJ60" s="9">
        <v>82549.17</v>
      </c>
      <c r="AK60" s="54">
        <f>+T60-AW60</f>
        <v>0</v>
      </c>
      <c r="AL60" t="s">
        <v>319</v>
      </c>
      <c r="AM60" t="s">
        <v>809</v>
      </c>
      <c r="AN60" t="s">
        <v>810</v>
      </c>
      <c r="AO60">
        <v>5</v>
      </c>
      <c r="AP60" s="9">
        <v>89250</v>
      </c>
      <c r="AQ60">
        <v>0</v>
      </c>
      <c r="AR60" s="9">
        <v>89250</v>
      </c>
      <c r="AS60" s="9">
        <v>2561.48</v>
      </c>
      <c r="AT60" s="9">
        <v>12540.53</v>
      </c>
      <c r="AU60" s="9">
        <v>2713.2</v>
      </c>
      <c r="AV60">
        <v>0</v>
      </c>
      <c r="AW60" s="9">
        <v>17815.21</v>
      </c>
      <c r="AX60" s="9">
        <v>71434.789999999994</v>
      </c>
    </row>
    <row r="61" spans="1:50" s="6" customFormat="1" ht="15" x14ac:dyDescent="0.25">
      <c r="A61" s="18">
        <f t="shared" si="0"/>
        <v>44</v>
      </c>
      <c r="B61" s="32" t="s">
        <v>600</v>
      </c>
      <c r="C61" s="16" t="s">
        <v>601</v>
      </c>
      <c r="D61" s="16" t="s">
        <v>708</v>
      </c>
      <c r="E61" s="16" t="s">
        <v>4</v>
      </c>
      <c r="F61" s="16" t="s">
        <v>8</v>
      </c>
      <c r="G61" s="15">
        <v>45078</v>
      </c>
      <c r="H61" s="15">
        <v>45260</v>
      </c>
      <c r="I61" s="14">
        <v>75000</v>
      </c>
      <c r="J61" s="14">
        <v>5993.89</v>
      </c>
      <c r="K61" s="14">
        <v>0</v>
      </c>
      <c r="L61" s="14">
        <v>2152.5</v>
      </c>
      <c r="M61" s="14">
        <f>I61*7.1%</f>
        <v>5324.9999999999991</v>
      </c>
      <c r="N61" s="14">
        <f>I61*1.15%</f>
        <v>862.5</v>
      </c>
      <c r="O61" s="14">
        <v>2280</v>
      </c>
      <c r="P61" s="14">
        <f>I61*7.09%</f>
        <v>5317.5</v>
      </c>
      <c r="Q61" s="14">
        <f>1512.45+65</f>
        <v>1577.45</v>
      </c>
      <c r="R61" s="14">
        <f>L61+M61+N61+O61+P61</f>
        <v>15937.5</v>
      </c>
      <c r="S61" s="14">
        <v>0</v>
      </c>
      <c r="T61" s="14">
        <f>+L61+O61+Q61+S61+J61+K61</f>
        <v>12003.84</v>
      </c>
      <c r="U61" s="14">
        <f>+P61+N61+M61</f>
        <v>11505</v>
      </c>
      <c r="V61" s="14">
        <f>+I61-T61</f>
        <v>62996.160000000003</v>
      </c>
      <c r="W61" s="54">
        <f>+V62-AJ61</f>
        <v>52416.850000000006</v>
      </c>
      <c r="X61" t="s">
        <v>497</v>
      </c>
      <c r="Y61" t="s">
        <v>5</v>
      </c>
      <c r="Z61" t="s">
        <v>936</v>
      </c>
      <c r="AA61">
        <v>111</v>
      </c>
      <c r="AB61" s="9">
        <v>26400</v>
      </c>
      <c r="AC61">
        <v>0</v>
      </c>
      <c r="AD61" s="9">
        <v>26400</v>
      </c>
      <c r="AE61">
        <v>757.68</v>
      </c>
      <c r="AF61">
        <v>0</v>
      </c>
      <c r="AG61">
        <v>802.56</v>
      </c>
      <c r="AH61">
        <v>0</v>
      </c>
      <c r="AI61" s="9">
        <v>1560.24</v>
      </c>
      <c r="AJ61" s="9">
        <v>24839.759999999998</v>
      </c>
      <c r="AK61" s="54">
        <f>+T61-AW61</f>
        <v>0</v>
      </c>
      <c r="AL61" t="s">
        <v>601</v>
      </c>
      <c r="AM61" t="s">
        <v>708</v>
      </c>
      <c r="AN61" t="s">
        <v>825</v>
      </c>
      <c r="AO61">
        <v>7</v>
      </c>
      <c r="AP61" s="9">
        <v>75000</v>
      </c>
      <c r="AQ61">
        <v>0</v>
      </c>
      <c r="AR61" s="9">
        <v>75000</v>
      </c>
      <c r="AS61" s="9">
        <v>2152.5</v>
      </c>
      <c r="AT61" s="9">
        <v>5993.89</v>
      </c>
      <c r="AU61" s="9">
        <v>2280</v>
      </c>
      <c r="AV61" s="9">
        <v>1577.45</v>
      </c>
      <c r="AW61" s="9">
        <v>12003.84</v>
      </c>
      <c r="AX61" s="9">
        <v>62996.160000000003</v>
      </c>
    </row>
    <row r="62" spans="1:50" s="6" customFormat="1" ht="15" x14ac:dyDescent="0.25">
      <c r="A62" s="18">
        <f t="shared" si="0"/>
        <v>45</v>
      </c>
      <c r="B62" s="32" t="s">
        <v>600</v>
      </c>
      <c r="C62" s="16" t="s">
        <v>353</v>
      </c>
      <c r="D62" s="16" t="s">
        <v>708</v>
      </c>
      <c r="E62" s="16" t="s">
        <v>4</v>
      </c>
      <c r="F62" s="16" t="s">
        <v>8</v>
      </c>
      <c r="G62" s="15">
        <v>45078</v>
      </c>
      <c r="H62" s="15">
        <v>45260</v>
      </c>
      <c r="I62" s="14">
        <v>97500</v>
      </c>
      <c r="J62" s="14">
        <v>14481.14</v>
      </c>
      <c r="K62" s="14"/>
      <c r="L62" s="14">
        <v>2798.25</v>
      </c>
      <c r="M62" s="14">
        <f>I62*7.1%</f>
        <v>6922.4999999999991</v>
      </c>
      <c r="N62" s="14">
        <f>I62*1.15%</f>
        <v>1121.25</v>
      </c>
      <c r="O62" s="14">
        <v>2964</v>
      </c>
      <c r="P62" s="14">
        <f>I62*7.09%</f>
        <v>6912.7500000000009</v>
      </c>
      <c r="Q62" s="14">
        <v>0</v>
      </c>
      <c r="R62" s="14">
        <f>L62+M62+N62+O62+P62</f>
        <v>20718.75</v>
      </c>
      <c r="S62" s="14">
        <v>0</v>
      </c>
      <c r="T62" s="14">
        <f>+L62+O62+Q62+S62+J62+K62</f>
        <v>20243.39</v>
      </c>
      <c r="U62" s="14">
        <f>+P62+N62+M62</f>
        <v>14956.5</v>
      </c>
      <c r="V62" s="14">
        <f>+I62-T62</f>
        <v>77256.61</v>
      </c>
      <c r="W62" s="54">
        <f>+V63-AJ62</f>
        <v>57450.16</v>
      </c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54">
        <f>+T62-AW62</f>
        <v>0</v>
      </c>
      <c r="AL62" t="s">
        <v>353</v>
      </c>
      <c r="AM62" t="s">
        <v>708</v>
      </c>
      <c r="AN62" t="s">
        <v>731</v>
      </c>
      <c r="AO62">
        <v>5</v>
      </c>
      <c r="AP62" s="9">
        <v>97500</v>
      </c>
      <c r="AQ62">
        <v>0</v>
      </c>
      <c r="AR62" s="9">
        <v>97500</v>
      </c>
      <c r="AS62" s="9">
        <v>2798.25</v>
      </c>
      <c r="AT62" s="9">
        <v>14481.14</v>
      </c>
      <c r="AU62" s="9">
        <v>2964</v>
      </c>
      <c r="AV62">
        <v>0</v>
      </c>
      <c r="AW62" s="9">
        <v>20243.39</v>
      </c>
      <c r="AX62" s="9">
        <v>77256.61</v>
      </c>
    </row>
    <row r="63" spans="1:50" s="6" customFormat="1" ht="15" x14ac:dyDescent="0.25">
      <c r="A63" s="18">
        <f t="shared" si="0"/>
        <v>46</v>
      </c>
      <c r="B63" s="32" t="s">
        <v>599</v>
      </c>
      <c r="C63" s="16" t="s">
        <v>598</v>
      </c>
      <c r="D63" s="16" t="s">
        <v>708</v>
      </c>
      <c r="E63" s="16" t="s">
        <v>4</v>
      </c>
      <c r="F63" s="16" t="s">
        <v>8</v>
      </c>
      <c r="G63" s="15">
        <v>45017</v>
      </c>
      <c r="H63" s="15">
        <v>45230</v>
      </c>
      <c r="I63" s="14">
        <v>75000</v>
      </c>
      <c r="J63" s="14">
        <v>5993.89</v>
      </c>
      <c r="K63" s="14">
        <v>0</v>
      </c>
      <c r="L63" s="14">
        <v>2152.5</v>
      </c>
      <c r="M63" s="14">
        <f>I63*7.1%</f>
        <v>5324.9999999999991</v>
      </c>
      <c r="N63" s="14">
        <f>I63*1.15%</f>
        <v>862.5</v>
      </c>
      <c r="O63" s="14">
        <v>2280</v>
      </c>
      <c r="P63" s="14">
        <f>I63*7.09%</f>
        <v>5317.5</v>
      </c>
      <c r="Q63" s="14">
        <f>1512.45+65</f>
        <v>1577.45</v>
      </c>
      <c r="R63" s="14">
        <f>L63+M63+N63+O63+P63</f>
        <v>15937.5</v>
      </c>
      <c r="S63" s="14">
        <f>7058.45-1512.45</f>
        <v>5546</v>
      </c>
      <c r="T63" s="14">
        <f>+L63+O63+Q63+S63+J63+K63</f>
        <v>17549.84</v>
      </c>
      <c r="U63" s="14">
        <f>+P63+N63+M63</f>
        <v>11505</v>
      </c>
      <c r="V63" s="14">
        <f>+I63-T63</f>
        <v>57450.16</v>
      </c>
      <c r="W63" s="54">
        <f>+V64-AJ63</f>
        <v>9117.3300000000163</v>
      </c>
      <c r="X63" t="s">
        <v>439</v>
      </c>
      <c r="Y63" t="s">
        <v>5</v>
      </c>
      <c r="Z63" t="s">
        <v>1171</v>
      </c>
      <c r="AA63">
        <v>53</v>
      </c>
      <c r="AB63" s="9">
        <v>102080</v>
      </c>
      <c r="AC63">
        <v>0</v>
      </c>
      <c r="AD63" s="9">
        <v>102080</v>
      </c>
      <c r="AE63" s="9">
        <v>2929.7</v>
      </c>
      <c r="AF63" s="9">
        <v>12594.64</v>
      </c>
      <c r="AG63" s="9">
        <v>3103.23</v>
      </c>
      <c r="AH63">
        <v>0</v>
      </c>
      <c r="AI63" s="9">
        <v>18627.57</v>
      </c>
      <c r="AJ63" s="9">
        <v>83452.429999999993</v>
      </c>
      <c r="AK63" s="54">
        <f>+T63-AW63</f>
        <v>0</v>
      </c>
      <c r="AL63" t="s">
        <v>598</v>
      </c>
      <c r="AM63" t="s">
        <v>708</v>
      </c>
      <c r="AN63" t="s">
        <v>735</v>
      </c>
      <c r="AO63">
        <v>6</v>
      </c>
      <c r="AP63" s="9">
        <v>75000</v>
      </c>
      <c r="AQ63">
        <v>0</v>
      </c>
      <c r="AR63" s="9">
        <v>75000</v>
      </c>
      <c r="AS63" s="9">
        <v>2152.5</v>
      </c>
      <c r="AT63" s="9">
        <v>5993.89</v>
      </c>
      <c r="AU63" s="9">
        <v>2280</v>
      </c>
      <c r="AV63" s="9">
        <v>7123.45</v>
      </c>
      <c r="AW63" s="9">
        <v>17549.84</v>
      </c>
      <c r="AX63" s="9">
        <v>57450.16</v>
      </c>
    </row>
    <row r="64" spans="1:50" s="6" customFormat="1" ht="15" x14ac:dyDescent="0.25">
      <c r="A64" s="18">
        <f t="shared" si="0"/>
        <v>47</v>
      </c>
      <c r="B64" s="32" t="s">
        <v>594</v>
      </c>
      <c r="C64" s="16" t="s">
        <v>597</v>
      </c>
      <c r="D64" s="16" t="s">
        <v>817</v>
      </c>
      <c r="E64" s="16" t="s">
        <v>4</v>
      </c>
      <c r="F64" s="16" t="s">
        <v>3</v>
      </c>
      <c r="G64" s="15">
        <v>45078</v>
      </c>
      <c r="H64" s="15">
        <v>45260</v>
      </c>
      <c r="I64" s="14">
        <v>115000</v>
      </c>
      <c r="J64" s="14">
        <v>15633.74</v>
      </c>
      <c r="K64" s="14">
        <v>0</v>
      </c>
      <c r="L64" s="14">
        <v>3300.5</v>
      </c>
      <c r="M64" s="14">
        <f>I64*7.1%</f>
        <v>8164.9999999999991</v>
      </c>
      <c r="N64" s="14">
        <f>I64*1.15%</f>
        <v>1322.5</v>
      </c>
      <c r="O64" s="14">
        <v>3496</v>
      </c>
      <c r="P64" s="14">
        <f>I64*7.09%</f>
        <v>8153.5000000000009</v>
      </c>
      <c r="Q64" s="14">
        <v>0</v>
      </c>
      <c r="R64" s="14">
        <f>L64+M64+N64+O64+P64</f>
        <v>24437.5</v>
      </c>
      <c r="S64" s="14">
        <v>0</v>
      </c>
      <c r="T64" s="14">
        <f>+L64+O64+Q64+S64+J64+K64</f>
        <v>22430.239999999998</v>
      </c>
      <c r="U64" s="14">
        <f>+P64+N64+M64</f>
        <v>17641</v>
      </c>
      <c r="V64" s="14">
        <f>+I64-T64</f>
        <v>92569.760000000009</v>
      </c>
      <c r="W64" s="54">
        <f>+V65-AJ64</f>
        <v>99720.599999999991</v>
      </c>
      <c r="X64" t="s">
        <v>470</v>
      </c>
      <c r="Y64" t="s">
        <v>5</v>
      </c>
      <c r="Z64" t="s">
        <v>1254</v>
      </c>
      <c r="AA64">
        <v>125</v>
      </c>
      <c r="AB64" s="9">
        <v>22400</v>
      </c>
      <c r="AC64">
        <v>0</v>
      </c>
      <c r="AD64" s="9">
        <v>22400</v>
      </c>
      <c r="AE64">
        <v>642.88</v>
      </c>
      <c r="AF64">
        <v>0</v>
      </c>
      <c r="AG64">
        <v>680.96</v>
      </c>
      <c r="AH64">
        <v>0</v>
      </c>
      <c r="AI64" s="9">
        <v>1323.84</v>
      </c>
      <c r="AJ64" s="9">
        <v>21076.16</v>
      </c>
      <c r="AK64" s="54">
        <f>+T64-AW64</f>
        <v>0</v>
      </c>
      <c r="AL64" t="s">
        <v>597</v>
      </c>
      <c r="AM64" t="s">
        <v>817</v>
      </c>
      <c r="AN64" t="s">
        <v>818</v>
      </c>
      <c r="AO64">
        <v>2</v>
      </c>
      <c r="AP64" s="9">
        <v>115000</v>
      </c>
      <c r="AQ64">
        <v>0</v>
      </c>
      <c r="AR64" s="9">
        <v>115000</v>
      </c>
      <c r="AS64" s="9">
        <v>3300.5</v>
      </c>
      <c r="AT64" s="9">
        <v>15633.74</v>
      </c>
      <c r="AU64" s="9">
        <v>3496</v>
      </c>
      <c r="AV64">
        <v>0</v>
      </c>
      <c r="AW64" s="9">
        <v>22430.240000000002</v>
      </c>
      <c r="AX64" s="9">
        <v>92569.76</v>
      </c>
    </row>
    <row r="65" spans="1:50" s="6" customFormat="1" ht="15" x14ac:dyDescent="0.25">
      <c r="A65" s="18">
        <f t="shared" si="0"/>
        <v>48</v>
      </c>
      <c r="B65" s="32" t="s">
        <v>594</v>
      </c>
      <c r="C65" s="16" t="s">
        <v>596</v>
      </c>
      <c r="D65" s="16" t="s">
        <v>760</v>
      </c>
      <c r="E65" s="16" t="s">
        <v>4</v>
      </c>
      <c r="F65" s="16" t="s">
        <v>8</v>
      </c>
      <c r="G65" s="15">
        <v>45078</v>
      </c>
      <c r="H65" s="15">
        <v>45260</v>
      </c>
      <c r="I65" s="14">
        <v>155000</v>
      </c>
      <c r="J65" s="14">
        <v>25042.74</v>
      </c>
      <c r="K65" s="14">
        <v>0</v>
      </c>
      <c r="L65" s="14">
        <v>4448.5</v>
      </c>
      <c r="M65" s="14">
        <f>I65*7.1%</f>
        <v>11004.999999999998</v>
      </c>
      <c r="N65" s="14">
        <f>I65*1.15%</f>
        <v>1782.5</v>
      </c>
      <c r="O65" s="14">
        <v>4712</v>
      </c>
      <c r="P65" s="14">
        <f>I65*7.09%</f>
        <v>10989.5</v>
      </c>
      <c r="Q65" s="14">
        <v>0</v>
      </c>
      <c r="R65" s="14">
        <f>L65+M65+N65+O65+P65</f>
        <v>32937.5</v>
      </c>
      <c r="S65" s="14">
        <v>0</v>
      </c>
      <c r="T65" s="14">
        <f>+L65+O65+Q65+S65+J65+K65</f>
        <v>34203.240000000005</v>
      </c>
      <c r="U65" s="14">
        <f>+P65+N65+M65</f>
        <v>23777</v>
      </c>
      <c r="V65" s="14">
        <f>+I65-T65</f>
        <v>120796.76</v>
      </c>
      <c r="W65" s="54">
        <f>+V67-AJ65</f>
        <v>-15562.919999999998</v>
      </c>
      <c r="X65" t="s">
        <v>77</v>
      </c>
      <c r="Y65" t="s">
        <v>5</v>
      </c>
      <c r="Z65" t="s">
        <v>1022</v>
      </c>
      <c r="AA65">
        <v>41</v>
      </c>
      <c r="AB65" s="9">
        <v>60320</v>
      </c>
      <c r="AC65">
        <v>0</v>
      </c>
      <c r="AD65" s="9">
        <v>60320</v>
      </c>
      <c r="AE65" s="9">
        <v>1731.18</v>
      </c>
      <c r="AF65">
        <v>0</v>
      </c>
      <c r="AG65" s="9">
        <v>1833.73</v>
      </c>
      <c r="AH65">
        <v>0</v>
      </c>
      <c r="AI65" s="9">
        <v>3564.91</v>
      </c>
      <c r="AJ65" s="9">
        <v>56755.09</v>
      </c>
      <c r="AK65" s="54">
        <f>+T65-AW65</f>
        <v>0</v>
      </c>
      <c r="AL65" t="s">
        <v>596</v>
      </c>
      <c r="AM65" t="s">
        <v>760</v>
      </c>
      <c r="AN65" t="s">
        <v>761</v>
      </c>
      <c r="AO65">
        <v>3</v>
      </c>
      <c r="AP65" s="9">
        <v>155000</v>
      </c>
      <c r="AQ65">
        <v>0</v>
      </c>
      <c r="AR65" s="9">
        <v>155000</v>
      </c>
      <c r="AS65" s="9">
        <v>4448.5</v>
      </c>
      <c r="AT65" s="9">
        <v>25042.74</v>
      </c>
      <c r="AU65" s="9">
        <v>4712</v>
      </c>
      <c r="AV65">
        <v>0</v>
      </c>
      <c r="AW65" s="9">
        <v>34203.24</v>
      </c>
      <c r="AX65" s="9">
        <v>120796.76</v>
      </c>
    </row>
    <row r="66" spans="1:50" s="6" customFormat="1" ht="15" x14ac:dyDescent="0.25">
      <c r="A66" s="18">
        <f t="shared" si="0"/>
        <v>49</v>
      </c>
      <c r="B66" s="32" t="s">
        <v>594</v>
      </c>
      <c r="C66" s="16" t="s">
        <v>595</v>
      </c>
      <c r="D66" s="16" t="s">
        <v>738</v>
      </c>
      <c r="E66" s="16" t="s">
        <v>4</v>
      </c>
      <c r="F66" s="16" t="s">
        <v>8</v>
      </c>
      <c r="G66" s="15">
        <v>45078</v>
      </c>
      <c r="H66" s="15">
        <v>45260</v>
      </c>
      <c r="I66" s="14">
        <v>75000</v>
      </c>
      <c r="J66" s="14">
        <v>6309.38</v>
      </c>
      <c r="K66" s="14">
        <v>0</v>
      </c>
      <c r="L66" s="14">
        <v>2152.5</v>
      </c>
      <c r="M66" s="14">
        <f>I66*7.1%</f>
        <v>5324.9999999999991</v>
      </c>
      <c r="N66" s="14">
        <f>I66*1.15%</f>
        <v>862.5</v>
      </c>
      <c r="O66" s="14">
        <v>2280</v>
      </c>
      <c r="P66" s="14">
        <f>I66*7.09%</f>
        <v>5317.5</v>
      </c>
      <c r="Q66" s="14"/>
      <c r="R66" s="14">
        <f>L66+M66+N66+O66+P66</f>
        <v>15937.5</v>
      </c>
      <c r="S66" s="14">
        <v>0</v>
      </c>
      <c r="T66" s="14">
        <f>+L66+O66+Q66+S66+J66+K66</f>
        <v>10741.880000000001</v>
      </c>
      <c r="U66" s="14">
        <f>+P66+N66+M66</f>
        <v>11505</v>
      </c>
      <c r="V66" s="14">
        <f>+I66-T66</f>
        <v>64258.119999999995</v>
      </c>
      <c r="W66" s="54">
        <f>+V68-AJ66</f>
        <v>50916.11</v>
      </c>
      <c r="X66" t="s">
        <v>202</v>
      </c>
      <c r="Y66" t="s">
        <v>5</v>
      </c>
      <c r="Z66" t="s">
        <v>1007</v>
      </c>
      <c r="AA66">
        <v>180</v>
      </c>
      <c r="AB66" s="9">
        <v>25520</v>
      </c>
      <c r="AC66">
        <v>0</v>
      </c>
      <c r="AD66" s="9">
        <v>25520</v>
      </c>
      <c r="AE66">
        <v>732.42</v>
      </c>
      <c r="AF66">
        <v>0</v>
      </c>
      <c r="AG66">
        <v>775.81</v>
      </c>
      <c r="AH66">
        <v>0</v>
      </c>
      <c r="AI66" s="9">
        <v>1508.23</v>
      </c>
      <c r="AJ66" s="9">
        <v>24011.77</v>
      </c>
      <c r="AK66" s="54">
        <f>+T66-AW66</f>
        <v>0</v>
      </c>
      <c r="AL66" t="s">
        <v>595</v>
      </c>
      <c r="AM66" t="s">
        <v>738</v>
      </c>
      <c r="AN66" t="s">
        <v>816</v>
      </c>
      <c r="AO66">
        <v>16</v>
      </c>
      <c r="AP66" s="9">
        <v>75000</v>
      </c>
      <c r="AQ66">
        <v>0</v>
      </c>
      <c r="AR66" s="9">
        <v>75000</v>
      </c>
      <c r="AS66" s="9">
        <v>2152.5</v>
      </c>
      <c r="AT66" s="9">
        <v>6309.38</v>
      </c>
      <c r="AU66" s="9">
        <v>2280</v>
      </c>
      <c r="AV66">
        <v>0</v>
      </c>
      <c r="AW66" s="9">
        <v>10741.88</v>
      </c>
      <c r="AX66" s="9">
        <v>64258.12</v>
      </c>
    </row>
    <row r="67" spans="1:50" s="6" customFormat="1" ht="15" x14ac:dyDescent="0.25">
      <c r="A67" s="18">
        <f t="shared" si="0"/>
        <v>50</v>
      </c>
      <c r="B67" s="32" t="s">
        <v>594</v>
      </c>
      <c r="C67" s="16" t="s">
        <v>593</v>
      </c>
      <c r="D67" s="16" t="s">
        <v>592</v>
      </c>
      <c r="E67" s="16" t="s">
        <v>4</v>
      </c>
      <c r="F67" s="16" t="s">
        <v>8</v>
      </c>
      <c r="G67" s="15">
        <v>45139</v>
      </c>
      <c r="H67" s="15">
        <v>45322</v>
      </c>
      <c r="I67" s="14">
        <v>45000</v>
      </c>
      <c r="J67" s="14">
        <v>1148.33</v>
      </c>
      <c r="K67" s="14"/>
      <c r="L67" s="14">
        <v>1291.5</v>
      </c>
      <c r="M67" s="14">
        <f>I67*7.1%</f>
        <v>3194.9999999999995</v>
      </c>
      <c r="N67" s="14">
        <f>I67*1.15%</f>
        <v>517.5</v>
      </c>
      <c r="O67" s="14">
        <v>1368</v>
      </c>
      <c r="P67" s="14">
        <f>I67*7.09%</f>
        <v>3190.5</v>
      </c>
      <c r="Q67" s="14"/>
      <c r="R67" s="14">
        <f>L67+M67+N67+O67+P67</f>
        <v>9562.5</v>
      </c>
      <c r="S67" s="14">
        <v>0</v>
      </c>
      <c r="T67" s="14">
        <f>+L67+O67+Q67+S67+J67+K67</f>
        <v>3807.83</v>
      </c>
      <c r="U67" s="14">
        <f>+P67+N67+M67</f>
        <v>6903</v>
      </c>
      <c r="V67" s="14">
        <f>+I67-T67</f>
        <v>41192.17</v>
      </c>
      <c r="W67" s="54">
        <f>+V67-AJ67</f>
        <v>6205.489999999998</v>
      </c>
      <c r="X67" t="s">
        <v>478</v>
      </c>
      <c r="Y67" t="s">
        <v>706</v>
      </c>
      <c r="Z67" t="s">
        <v>707</v>
      </c>
      <c r="AA67">
        <v>5</v>
      </c>
      <c r="AB67" s="9">
        <v>45000</v>
      </c>
      <c r="AC67">
        <v>0</v>
      </c>
      <c r="AD67" s="9">
        <v>45000</v>
      </c>
      <c r="AE67" s="9">
        <v>1291.5</v>
      </c>
      <c r="AF67" s="9">
        <v>7353.82</v>
      </c>
      <c r="AG67" s="9">
        <v>1368</v>
      </c>
      <c r="AH67">
        <v>0</v>
      </c>
      <c r="AI67" s="9">
        <v>10013.32</v>
      </c>
      <c r="AJ67" s="9">
        <v>34986.68</v>
      </c>
      <c r="AK67" s="54">
        <f>+T67-AW67</f>
        <v>0</v>
      </c>
      <c r="AL67" t="s">
        <v>593</v>
      </c>
      <c r="AM67" t="s">
        <v>592</v>
      </c>
      <c r="AN67" t="s">
        <v>763</v>
      </c>
      <c r="AO67">
        <v>58</v>
      </c>
      <c r="AP67" s="9">
        <v>45000</v>
      </c>
      <c r="AQ67">
        <v>0</v>
      </c>
      <c r="AR67" s="9">
        <v>45000</v>
      </c>
      <c r="AS67" s="9">
        <v>1291.5</v>
      </c>
      <c r="AT67" s="9">
        <v>1148.33</v>
      </c>
      <c r="AU67" s="9">
        <v>1368</v>
      </c>
      <c r="AV67">
        <v>0</v>
      </c>
      <c r="AW67" s="9">
        <v>3807.83</v>
      </c>
      <c r="AX67" s="9">
        <v>41192.17</v>
      </c>
    </row>
    <row r="68" spans="1:50" s="6" customFormat="1" ht="15" x14ac:dyDescent="0.25">
      <c r="A68" s="18">
        <f t="shared" si="0"/>
        <v>51</v>
      </c>
      <c r="B68" s="32" t="s">
        <v>591</v>
      </c>
      <c r="C68" s="16" t="s">
        <v>590</v>
      </c>
      <c r="D68" s="16" t="s">
        <v>758</v>
      </c>
      <c r="E68" s="16" t="s">
        <v>4</v>
      </c>
      <c r="F68" s="16" t="s">
        <v>8</v>
      </c>
      <c r="G68" s="15">
        <v>45078</v>
      </c>
      <c r="H68" s="15">
        <v>45260</v>
      </c>
      <c r="I68" s="14">
        <v>90000</v>
      </c>
      <c r="J68" s="14">
        <v>9753.1200000000008</v>
      </c>
      <c r="K68" s="14">
        <v>0</v>
      </c>
      <c r="L68" s="14">
        <v>2583</v>
      </c>
      <c r="M68" s="14">
        <f>I68*7.1%</f>
        <v>6389.9999999999991</v>
      </c>
      <c r="N68" s="14">
        <f>I68*1.15%</f>
        <v>1035</v>
      </c>
      <c r="O68" s="14">
        <v>2736</v>
      </c>
      <c r="P68" s="14">
        <f>I68*7.09%</f>
        <v>6381</v>
      </c>
      <c r="Q68" s="14">
        <v>0</v>
      </c>
      <c r="R68" s="14">
        <f>L68+M68+N68+O68+P68</f>
        <v>19125</v>
      </c>
      <c r="S68" s="14">
        <v>0</v>
      </c>
      <c r="T68" s="14">
        <f>+L68+O68+Q68+S68+J68+K68</f>
        <v>15072.12</v>
      </c>
      <c r="U68" s="14">
        <f>+P68+N68+M68</f>
        <v>13806</v>
      </c>
      <c r="V68" s="14">
        <f>+I68-T68</f>
        <v>74927.88</v>
      </c>
      <c r="W68" s="54">
        <f>+V69-AJ68</f>
        <v>31891.16</v>
      </c>
      <c r="X68" t="s">
        <v>493</v>
      </c>
      <c r="Y68" t="s">
        <v>5</v>
      </c>
      <c r="Z68" t="s">
        <v>976</v>
      </c>
      <c r="AA68">
        <v>127</v>
      </c>
      <c r="AB68" s="9">
        <v>26400</v>
      </c>
      <c r="AC68">
        <v>0</v>
      </c>
      <c r="AD68" s="9">
        <v>26400</v>
      </c>
      <c r="AE68">
        <v>757.68</v>
      </c>
      <c r="AF68">
        <v>0</v>
      </c>
      <c r="AG68">
        <v>802.56</v>
      </c>
      <c r="AH68">
        <v>0</v>
      </c>
      <c r="AI68" s="9">
        <v>1560.24</v>
      </c>
      <c r="AJ68" s="9">
        <v>24839.759999999998</v>
      </c>
      <c r="AK68" s="54">
        <f>+T68-AW68</f>
        <v>0</v>
      </c>
      <c r="AL68" t="s">
        <v>590</v>
      </c>
      <c r="AM68" t="s">
        <v>758</v>
      </c>
      <c r="AN68" t="s">
        <v>759</v>
      </c>
      <c r="AO68">
        <v>2</v>
      </c>
      <c r="AP68" s="9">
        <v>90000</v>
      </c>
      <c r="AQ68">
        <v>0</v>
      </c>
      <c r="AR68" s="9">
        <v>90000</v>
      </c>
      <c r="AS68" s="9">
        <v>2583</v>
      </c>
      <c r="AT68" s="9">
        <v>9753.1200000000008</v>
      </c>
      <c r="AU68" s="9">
        <v>2736</v>
      </c>
      <c r="AV68">
        <v>0</v>
      </c>
      <c r="AW68" s="9">
        <v>15072.12</v>
      </c>
      <c r="AX68" s="9">
        <v>74927.88</v>
      </c>
    </row>
    <row r="69" spans="1:50" s="6" customFormat="1" ht="15" x14ac:dyDescent="0.25">
      <c r="A69" s="18">
        <f t="shared" si="0"/>
        <v>52</v>
      </c>
      <c r="B69" s="30" t="s">
        <v>1334</v>
      </c>
      <c r="C69" s="16" t="s">
        <v>834</v>
      </c>
      <c r="D69" s="16" t="s">
        <v>835</v>
      </c>
      <c r="E69" s="16" t="s">
        <v>4</v>
      </c>
      <c r="F69" s="16" t="s">
        <v>8</v>
      </c>
      <c r="G69" s="15">
        <v>45110</v>
      </c>
      <c r="H69" s="15">
        <v>45291</v>
      </c>
      <c r="I69" s="14">
        <v>65000</v>
      </c>
      <c r="J69" s="14">
        <v>4427.58</v>
      </c>
      <c r="K69" s="14">
        <v>0</v>
      </c>
      <c r="L69" s="14">
        <f>+I69*2.87%</f>
        <v>1865.5</v>
      </c>
      <c r="M69" s="14">
        <f>I69*7.1%</f>
        <v>4615</v>
      </c>
      <c r="N69" s="14">
        <f>I69*1.15%</f>
        <v>747.5</v>
      </c>
      <c r="O69" s="14">
        <f>+I69*3.04%</f>
        <v>1976</v>
      </c>
      <c r="P69" s="14">
        <f>I69*7.09%</f>
        <v>4608.5</v>
      </c>
      <c r="Q69" s="14">
        <v>0</v>
      </c>
      <c r="R69" s="14">
        <f>L69+M69+N69+O69+P69</f>
        <v>13812.5</v>
      </c>
      <c r="S69" s="14">
        <v>0</v>
      </c>
      <c r="T69" s="14">
        <f>+L69+O69+Q69+S69+J69+K69</f>
        <v>8269.08</v>
      </c>
      <c r="U69" s="14">
        <f>+P69+N69+M69</f>
        <v>9971</v>
      </c>
      <c r="V69" s="14">
        <f>+I69-T69</f>
        <v>56730.92</v>
      </c>
      <c r="W69" s="54">
        <f>+V71-AJ69</f>
        <v>23987.599999999999</v>
      </c>
      <c r="X69" t="s">
        <v>221</v>
      </c>
      <c r="Y69" t="s">
        <v>5</v>
      </c>
      <c r="Z69" t="s">
        <v>1072</v>
      </c>
      <c r="AA69">
        <v>66</v>
      </c>
      <c r="AB69" s="9">
        <v>34800</v>
      </c>
      <c r="AC69">
        <v>0</v>
      </c>
      <c r="AD69" s="9">
        <v>34800</v>
      </c>
      <c r="AE69">
        <v>998.76</v>
      </c>
      <c r="AF69">
        <v>0</v>
      </c>
      <c r="AG69" s="9">
        <v>1057.92</v>
      </c>
      <c r="AH69">
        <v>0</v>
      </c>
      <c r="AI69" s="9">
        <v>2056.6799999999998</v>
      </c>
      <c r="AJ69" s="9">
        <v>32743.32</v>
      </c>
      <c r="AK69" s="54">
        <f>+T69-AW69</f>
        <v>0</v>
      </c>
      <c r="AL69" t="s">
        <v>834</v>
      </c>
      <c r="AM69" t="s">
        <v>835</v>
      </c>
      <c r="AN69" t="s">
        <v>836</v>
      </c>
      <c r="AO69">
        <v>12</v>
      </c>
      <c r="AP69" s="9">
        <v>65000</v>
      </c>
      <c r="AQ69">
        <v>0</v>
      </c>
      <c r="AR69" s="9">
        <v>65000</v>
      </c>
      <c r="AS69" s="9">
        <v>1865.5</v>
      </c>
      <c r="AT69" s="9">
        <v>4427.58</v>
      </c>
      <c r="AU69" s="9">
        <v>1976</v>
      </c>
      <c r="AV69">
        <v>0</v>
      </c>
      <c r="AW69" s="9">
        <v>8269.08</v>
      </c>
      <c r="AX69" s="9">
        <v>56730.92</v>
      </c>
    </row>
    <row r="70" spans="1:50" s="6" customFormat="1" ht="12" customHeight="1" x14ac:dyDescent="0.25">
      <c r="A70" s="18">
        <f t="shared" si="0"/>
        <v>53</v>
      </c>
      <c r="B70" s="17" t="s">
        <v>383</v>
      </c>
      <c r="C70" s="16" t="s">
        <v>589</v>
      </c>
      <c r="D70" s="16" t="s">
        <v>710</v>
      </c>
      <c r="E70" s="16" t="s">
        <v>4</v>
      </c>
      <c r="F70" s="16" t="s">
        <v>8</v>
      </c>
      <c r="G70" s="15">
        <v>45078</v>
      </c>
      <c r="H70" s="15">
        <v>45260</v>
      </c>
      <c r="I70" s="14">
        <v>78000</v>
      </c>
      <c r="J70" s="14">
        <v>6930.42</v>
      </c>
      <c r="K70" s="14">
        <v>0</v>
      </c>
      <c r="L70" s="14">
        <v>2238.6</v>
      </c>
      <c r="M70" s="14">
        <f>I70*7.1%</f>
        <v>5537.9999999999991</v>
      </c>
      <c r="N70" s="14">
        <f>I70*1.15%</f>
        <v>897</v>
      </c>
      <c r="O70" s="14">
        <v>2371.1999999999998</v>
      </c>
      <c r="P70" s="14">
        <f>I70*7.09%</f>
        <v>5530.2000000000007</v>
      </c>
      <c r="Q70" s="14"/>
      <c r="R70" s="14">
        <f>L70+M70+N70+O70+P70</f>
        <v>16575</v>
      </c>
      <c r="S70" s="14">
        <v>0</v>
      </c>
      <c r="T70" s="14">
        <f>+L70+O70+Q70+S70+J70+K70</f>
        <v>11540.22</v>
      </c>
      <c r="U70" s="14">
        <f>+P70+N70+M70</f>
        <v>11965.2</v>
      </c>
      <c r="V70" s="14">
        <f>+I70-T70</f>
        <v>66459.78</v>
      </c>
      <c r="W70" s="54">
        <f>+V70-AJ70</f>
        <v>0</v>
      </c>
      <c r="X70" t="s">
        <v>589</v>
      </c>
      <c r="Y70" t="s">
        <v>710</v>
      </c>
      <c r="Z70" t="s">
        <v>773</v>
      </c>
      <c r="AA70">
        <v>4</v>
      </c>
      <c r="AB70" s="9">
        <v>78000</v>
      </c>
      <c r="AC70">
        <v>0</v>
      </c>
      <c r="AD70" s="9">
        <v>78000</v>
      </c>
      <c r="AE70" s="9">
        <v>2238.6</v>
      </c>
      <c r="AF70" s="9">
        <v>6930.42</v>
      </c>
      <c r="AG70" s="9">
        <v>2371.1999999999998</v>
      </c>
      <c r="AH70">
        <v>0</v>
      </c>
      <c r="AI70" s="9">
        <v>11540.22</v>
      </c>
      <c r="AJ70" s="9">
        <v>66459.78</v>
      </c>
      <c r="AK70" s="54">
        <f>+T70-AW70</f>
        <v>0</v>
      </c>
      <c r="AL70" t="s">
        <v>589</v>
      </c>
      <c r="AM70" t="s">
        <v>710</v>
      </c>
      <c r="AN70" t="s">
        <v>773</v>
      </c>
      <c r="AO70">
        <v>4</v>
      </c>
      <c r="AP70" s="9">
        <v>78000</v>
      </c>
      <c r="AQ70">
        <v>0</v>
      </c>
      <c r="AR70" s="9">
        <v>78000</v>
      </c>
      <c r="AS70" s="9">
        <v>2238.6</v>
      </c>
      <c r="AT70" s="9">
        <v>6930.42</v>
      </c>
      <c r="AU70" s="9">
        <v>2371.1999999999998</v>
      </c>
      <c r="AV70">
        <v>0</v>
      </c>
      <c r="AW70" s="9">
        <v>11540.22</v>
      </c>
      <c r="AX70" s="9">
        <v>66459.78</v>
      </c>
    </row>
    <row r="71" spans="1:50" s="6" customFormat="1" ht="15" x14ac:dyDescent="0.25">
      <c r="A71" s="18">
        <f t="shared" si="0"/>
        <v>54</v>
      </c>
      <c r="B71" s="30" t="s">
        <v>383</v>
      </c>
      <c r="C71" s="16" t="s">
        <v>588</v>
      </c>
      <c r="D71" s="16" t="s">
        <v>710</v>
      </c>
      <c r="E71" s="16" t="s">
        <v>4</v>
      </c>
      <c r="F71" s="16" t="s">
        <v>8</v>
      </c>
      <c r="G71" s="15">
        <v>45017</v>
      </c>
      <c r="H71" s="15">
        <v>45230</v>
      </c>
      <c r="I71" s="14">
        <v>65000</v>
      </c>
      <c r="J71" s="14">
        <v>4427.58</v>
      </c>
      <c r="K71" s="14">
        <v>0</v>
      </c>
      <c r="L71" s="14">
        <v>1865.5</v>
      </c>
      <c r="M71" s="14">
        <f>I71*7.1%</f>
        <v>4615</v>
      </c>
      <c r="N71" s="14">
        <f>I71*1.15%</f>
        <v>747.5</v>
      </c>
      <c r="O71" s="14">
        <v>1976</v>
      </c>
      <c r="P71" s="14">
        <f>I71*7.09%</f>
        <v>4608.5</v>
      </c>
      <c r="Q71" s="14">
        <v>0</v>
      </c>
      <c r="R71" s="14">
        <f>L71+M71+N71+O71+P71</f>
        <v>13812.5</v>
      </c>
      <c r="S71" s="14">
        <v>0</v>
      </c>
      <c r="T71" s="14">
        <f>+L71+O71+Q71+S71+J71+K71</f>
        <v>8269.08</v>
      </c>
      <c r="U71" s="14">
        <f>+P71+N71+M71</f>
        <v>9971</v>
      </c>
      <c r="V71" s="14">
        <f>+I71-T71</f>
        <v>56730.92</v>
      </c>
      <c r="W71" s="54">
        <f>+V73-AJ71</f>
        <v>-7210.4400000000023</v>
      </c>
      <c r="X71" t="s">
        <v>65</v>
      </c>
      <c r="Y71" t="s">
        <v>5</v>
      </c>
      <c r="Z71" t="s">
        <v>985</v>
      </c>
      <c r="AA71">
        <v>58</v>
      </c>
      <c r="AB71" s="9">
        <v>32480</v>
      </c>
      <c r="AC71">
        <v>0</v>
      </c>
      <c r="AD71" s="9">
        <v>32480</v>
      </c>
      <c r="AE71">
        <v>932.18</v>
      </c>
      <c r="AF71">
        <v>0</v>
      </c>
      <c r="AG71">
        <v>987.39</v>
      </c>
      <c r="AH71">
        <v>0</v>
      </c>
      <c r="AI71" s="9">
        <v>1919.57</v>
      </c>
      <c r="AJ71" s="9">
        <v>30560.43</v>
      </c>
      <c r="AK71" s="54">
        <f>+T71-AW71</f>
        <v>0</v>
      </c>
      <c r="AL71" t="s">
        <v>588</v>
      </c>
      <c r="AM71" t="s">
        <v>710</v>
      </c>
      <c r="AN71" t="s">
        <v>711</v>
      </c>
      <c r="AO71">
        <v>9</v>
      </c>
      <c r="AP71" s="9">
        <v>65000</v>
      </c>
      <c r="AQ71">
        <v>0</v>
      </c>
      <c r="AR71" s="9">
        <v>65000</v>
      </c>
      <c r="AS71" s="9">
        <v>1865.5</v>
      </c>
      <c r="AT71" s="9">
        <v>4427.58</v>
      </c>
      <c r="AU71" s="9">
        <v>1976</v>
      </c>
      <c r="AV71">
        <v>0</v>
      </c>
      <c r="AW71" s="9">
        <v>8269.08</v>
      </c>
      <c r="AX71" s="9">
        <v>56730.92</v>
      </c>
    </row>
    <row r="72" spans="1:50" s="6" customFormat="1" ht="15" x14ac:dyDescent="0.25">
      <c r="A72" s="18">
        <f t="shared" si="0"/>
        <v>55</v>
      </c>
      <c r="B72" s="30" t="s">
        <v>383</v>
      </c>
      <c r="C72" s="16" t="s">
        <v>587</v>
      </c>
      <c r="D72" s="16" t="s">
        <v>856</v>
      </c>
      <c r="E72" s="16" t="s">
        <v>4</v>
      </c>
      <c r="F72" s="16" t="s">
        <v>8</v>
      </c>
      <c r="G72" s="15">
        <v>45170</v>
      </c>
      <c r="H72" s="15">
        <v>45351</v>
      </c>
      <c r="I72" s="14">
        <v>45000</v>
      </c>
      <c r="J72" s="14">
        <v>1148.33</v>
      </c>
      <c r="K72" s="14"/>
      <c r="L72" s="14">
        <v>1291.5</v>
      </c>
      <c r="M72" s="14">
        <f>I72*7.1%</f>
        <v>3194.9999999999995</v>
      </c>
      <c r="N72" s="14">
        <f>I72*1.15%</f>
        <v>517.5</v>
      </c>
      <c r="O72" s="14">
        <v>1368</v>
      </c>
      <c r="P72" s="14">
        <f>I72*7.09%</f>
        <v>3190.5</v>
      </c>
      <c r="Q72" s="14">
        <v>0</v>
      </c>
      <c r="R72" s="14">
        <f>L72+M72+N72+O72+P72</f>
        <v>9562.5</v>
      </c>
      <c r="S72" s="14">
        <v>0</v>
      </c>
      <c r="T72" s="14">
        <f>+L72+O72+Q72+S72+J72+K72</f>
        <v>3807.83</v>
      </c>
      <c r="U72" s="14">
        <f>+P72+N72+M72</f>
        <v>6903</v>
      </c>
      <c r="V72" s="14">
        <f>+I72-T72</f>
        <v>41192.17</v>
      </c>
      <c r="W72" s="54">
        <f>+V72-AJ72</f>
        <v>-15538.75</v>
      </c>
      <c r="X72" t="s">
        <v>660</v>
      </c>
      <c r="Y72" t="s">
        <v>742</v>
      </c>
      <c r="Z72" t="s">
        <v>743</v>
      </c>
      <c r="AA72">
        <v>17</v>
      </c>
      <c r="AB72" s="9">
        <v>65000</v>
      </c>
      <c r="AC72">
        <v>0</v>
      </c>
      <c r="AD72" s="9">
        <v>65000</v>
      </c>
      <c r="AE72" s="9">
        <v>1865.5</v>
      </c>
      <c r="AF72" s="9">
        <v>4427.58</v>
      </c>
      <c r="AG72" s="9">
        <v>1976</v>
      </c>
      <c r="AH72">
        <v>0</v>
      </c>
      <c r="AI72" s="9">
        <v>8269.08</v>
      </c>
      <c r="AJ72" s="9">
        <v>56730.92</v>
      </c>
      <c r="AK72" s="54">
        <f>+T72-AW72</f>
        <v>0</v>
      </c>
      <c r="AL72" t="s">
        <v>587</v>
      </c>
      <c r="AM72" t="s">
        <v>856</v>
      </c>
      <c r="AN72" t="s">
        <v>857</v>
      </c>
      <c r="AO72">
        <v>13</v>
      </c>
      <c r="AP72" s="9">
        <v>45000</v>
      </c>
      <c r="AQ72">
        <v>0</v>
      </c>
      <c r="AR72" s="9">
        <v>45000</v>
      </c>
      <c r="AS72" s="9">
        <v>1291.5</v>
      </c>
      <c r="AT72" s="9">
        <v>1148.33</v>
      </c>
      <c r="AU72" s="9">
        <v>1368</v>
      </c>
      <c r="AV72">
        <v>0</v>
      </c>
      <c r="AW72" s="9">
        <v>3807.83</v>
      </c>
      <c r="AX72" s="9">
        <v>41192.17</v>
      </c>
    </row>
    <row r="73" spans="1:50" s="6" customFormat="1" ht="15" x14ac:dyDescent="0.25">
      <c r="A73" s="18">
        <f t="shared" si="0"/>
        <v>56</v>
      </c>
      <c r="B73" s="32" t="s">
        <v>583</v>
      </c>
      <c r="C73" s="16" t="s">
        <v>586</v>
      </c>
      <c r="D73" s="16" t="s">
        <v>811</v>
      </c>
      <c r="E73" s="16" t="s">
        <v>4</v>
      </c>
      <c r="F73" s="16" t="s">
        <v>8</v>
      </c>
      <c r="G73" s="15">
        <v>45170</v>
      </c>
      <c r="H73" s="15">
        <v>45351</v>
      </c>
      <c r="I73" s="14">
        <v>45000</v>
      </c>
      <c r="J73" s="14">
        <v>1148.33</v>
      </c>
      <c r="K73" s="14">
        <v>0</v>
      </c>
      <c r="L73" s="14">
        <v>1291.5</v>
      </c>
      <c r="M73" s="14">
        <f>I73*7.1%</f>
        <v>3194.9999999999995</v>
      </c>
      <c r="N73" s="14">
        <f>I73*1.15%</f>
        <v>517.5</v>
      </c>
      <c r="O73" s="14">
        <v>1368</v>
      </c>
      <c r="P73" s="14">
        <f>I73*7.09%</f>
        <v>3190.5</v>
      </c>
      <c r="Q73" s="14">
        <v>0</v>
      </c>
      <c r="R73" s="14">
        <f>L73+M73+N73+O73+P73</f>
        <v>9562.5</v>
      </c>
      <c r="S73" s="14">
        <v>17842.18</v>
      </c>
      <c r="T73" s="14">
        <f>+L73+O73+Q73+S73+J73+K73</f>
        <v>21650.010000000002</v>
      </c>
      <c r="U73" s="14">
        <f>+P73+N73+M73</f>
        <v>6903</v>
      </c>
      <c r="V73" s="14">
        <f>+I73-T73</f>
        <v>23349.989999999998</v>
      </c>
      <c r="W73" s="54">
        <f>+V75-AJ73</f>
        <v>19537.57</v>
      </c>
      <c r="X73" t="s">
        <v>114</v>
      </c>
      <c r="Y73" t="s">
        <v>5</v>
      </c>
      <c r="Z73" t="s">
        <v>1289</v>
      </c>
      <c r="AA73">
        <v>179</v>
      </c>
      <c r="AB73" s="9">
        <v>40000</v>
      </c>
      <c r="AC73">
        <v>0</v>
      </c>
      <c r="AD73" s="9">
        <v>40000</v>
      </c>
      <c r="AE73" s="9">
        <v>1148</v>
      </c>
      <c r="AF73">
        <v>442.65</v>
      </c>
      <c r="AG73" s="9">
        <v>1216</v>
      </c>
      <c r="AH73">
        <v>0</v>
      </c>
      <c r="AI73" s="9">
        <v>2806.65</v>
      </c>
      <c r="AJ73" s="9">
        <v>37193.35</v>
      </c>
      <c r="AK73" s="54">
        <f>+T73-AW73</f>
        <v>0</v>
      </c>
      <c r="AL73" t="s">
        <v>586</v>
      </c>
      <c r="AM73" t="s">
        <v>811</v>
      </c>
      <c r="AN73" t="s">
        <v>812</v>
      </c>
      <c r="AO73">
        <v>11</v>
      </c>
      <c r="AP73" s="9">
        <v>45000</v>
      </c>
      <c r="AQ73">
        <v>0</v>
      </c>
      <c r="AR73" s="9">
        <v>45000</v>
      </c>
      <c r="AS73" s="9">
        <v>1291.5</v>
      </c>
      <c r="AT73" s="9">
        <v>1148.33</v>
      </c>
      <c r="AU73" s="9">
        <v>1368</v>
      </c>
      <c r="AV73" s="9">
        <v>17842.18</v>
      </c>
      <c r="AW73" s="9">
        <v>21650.01</v>
      </c>
      <c r="AX73" s="9">
        <v>23349.99</v>
      </c>
    </row>
    <row r="74" spans="1:50" s="6" customFormat="1" ht="12" customHeight="1" x14ac:dyDescent="0.25">
      <c r="A74" s="18">
        <f t="shared" si="0"/>
        <v>57</v>
      </c>
      <c r="B74" s="32" t="s">
        <v>583</v>
      </c>
      <c r="C74" s="16" t="s">
        <v>585</v>
      </c>
      <c r="D74" s="16" t="s">
        <v>811</v>
      </c>
      <c r="E74" s="16" t="s">
        <v>4</v>
      </c>
      <c r="F74" s="16" t="s">
        <v>8</v>
      </c>
      <c r="G74" s="15">
        <v>45170</v>
      </c>
      <c r="H74" s="15">
        <v>45351</v>
      </c>
      <c r="I74" s="14">
        <v>45000</v>
      </c>
      <c r="J74" s="14">
        <v>1148.33</v>
      </c>
      <c r="K74" s="14">
        <v>0</v>
      </c>
      <c r="L74" s="14">
        <v>1291.5</v>
      </c>
      <c r="M74" s="14">
        <f>I74*7.1%</f>
        <v>3194.9999999999995</v>
      </c>
      <c r="N74" s="14">
        <f>I74*1.15%</f>
        <v>517.5</v>
      </c>
      <c r="O74" s="14">
        <v>1368</v>
      </c>
      <c r="P74" s="14">
        <f>I74*7.09%</f>
        <v>3190.5</v>
      </c>
      <c r="Q74" s="14">
        <v>0</v>
      </c>
      <c r="R74" s="14">
        <f>L74+M74+N74+O74+P74</f>
        <v>9562.5</v>
      </c>
      <c r="S74" s="14">
        <v>0</v>
      </c>
      <c r="T74" s="14">
        <f>+L74+O74+Q74+S74+J74+K74</f>
        <v>3807.83</v>
      </c>
      <c r="U74" s="14">
        <f>+P74+N74+M74</f>
        <v>6903</v>
      </c>
      <c r="V74" s="14">
        <f>+I74-T74</f>
        <v>41192.17</v>
      </c>
      <c r="W74" s="54">
        <f>+V76-AJ74</f>
        <v>43572.81</v>
      </c>
      <c r="X74" t="s">
        <v>33</v>
      </c>
      <c r="Y74" t="s">
        <v>5</v>
      </c>
      <c r="Z74" t="s">
        <v>1037</v>
      </c>
      <c r="AA74">
        <v>127</v>
      </c>
      <c r="AB74" s="9">
        <v>17600</v>
      </c>
      <c r="AC74">
        <v>0</v>
      </c>
      <c r="AD74" s="9">
        <v>17600</v>
      </c>
      <c r="AE74">
        <v>505.12</v>
      </c>
      <c r="AF74">
        <v>0</v>
      </c>
      <c r="AG74">
        <v>535.04</v>
      </c>
      <c r="AH74">
        <v>0</v>
      </c>
      <c r="AI74" s="9">
        <v>1040.1600000000001</v>
      </c>
      <c r="AJ74" s="9">
        <v>16559.84</v>
      </c>
      <c r="AK74" s="54">
        <f>+T74-AW74</f>
        <v>0</v>
      </c>
      <c r="AL74" t="s">
        <v>585</v>
      </c>
      <c r="AM74" t="s">
        <v>811</v>
      </c>
      <c r="AN74" t="s">
        <v>845</v>
      </c>
      <c r="AO74">
        <v>10</v>
      </c>
      <c r="AP74" s="9">
        <v>45000</v>
      </c>
      <c r="AQ74">
        <v>0</v>
      </c>
      <c r="AR74" s="9">
        <v>45000</v>
      </c>
      <c r="AS74" s="9">
        <v>1291.5</v>
      </c>
      <c r="AT74" s="9">
        <v>1148.33</v>
      </c>
      <c r="AU74" s="9">
        <v>1368</v>
      </c>
      <c r="AV74">
        <v>0</v>
      </c>
      <c r="AW74" s="9">
        <v>3807.83</v>
      </c>
      <c r="AX74" s="9">
        <v>41192.17</v>
      </c>
    </row>
    <row r="75" spans="1:50" s="6" customFormat="1" ht="15" x14ac:dyDescent="0.25">
      <c r="A75" s="18">
        <f t="shared" si="0"/>
        <v>58</v>
      </c>
      <c r="B75" s="32" t="s">
        <v>583</v>
      </c>
      <c r="C75" s="16" t="s">
        <v>584</v>
      </c>
      <c r="D75" s="16" t="s">
        <v>566</v>
      </c>
      <c r="E75" s="16" t="s">
        <v>4</v>
      </c>
      <c r="F75" s="16" t="s">
        <v>8</v>
      </c>
      <c r="G75" s="15">
        <v>45017</v>
      </c>
      <c r="H75" s="15">
        <v>45199</v>
      </c>
      <c r="I75" s="14">
        <v>65000</v>
      </c>
      <c r="J75" s="14">
        <v>4427.58</v>
      </c>
      <c r="K75" s="14">
        <v>0</v>
      </c>
      <c r="L75" s="14">
        <v>1865.5</v>
      </c>
      <c r="M75" s="14">
        <f>I75*7.1%</f>
        <v>4615</v>
      </c>
      <c r="N75" s="14">
        <f>I75*1.15%</f>
        <v>747.5</v>
      </c>
      <c r="O75" s="14">
        <v>1976</v>
      </c>
      <c r="P75" s="14">
        <f>I75*7.09%</f>
        <v>4608.5</v>
      </c>
      <c r="Q75" s="14"/>
      <c r="R75" s="14">
        <f>L75+M75+N75+O75+P75</f>
        <v>13812.5</v>
      </c>
      <c r="S75" s="14">
        <v>0</v>
      </c>
      <c r="T75" s="14">
        <f>+L75+O75+Q75+S75+J75+K75</f>
        <v>8269.08</v>
      </c>
      <c r="U75" s="14">
        <f>+P75+N75+M75</f>
        <v>9971</v>
      </c>
      <c r="V75" s="14">
        <f>+I75-T75</f>
        <v>56730.92</v>
      </c>
      <c r="W75" s="54">
        <f>+V76-AJ75</f>
        <v>22939.300000000003</v>
      </c>
      <c r="X75" t="s">
        <v>481</v>
      </c>
      <c r="Y75" t="s">
        <v>5</v>
      </c>
      <c r="Z75" t="s">
        <v>1326</v>
      </c>
      <c r="AA75">
        <v>174</v>
      </c>
      <c r="AB75" s="9">
        <v>40000</v>
      </c>
      <c r="AC75">
        <v>0</v>
      </c>
      <c r="AD75" s="9">
        <v>40000</v>
      </c>
      <c r="AE75" s="9">
        <v>1148</v>
      </c>
      <c r="AF75">
        <v>442.65</v>
      </c>
      <c r="AG75" s="9">
        <v>1216</v>
      </c>
      <c r="AH75">
        <v>0</v>
      </c>
      <c r="AI75" s="9">
        <v>2806.65</v>
      </c>
      <c r="AJ75" s="9">
        <v>37193.35</v>
      </c>
      <c r="AK75" s="54">
        <f>+T75-AW75</f>
        <v>0</v>
      </c>
      <c r="AL75" t="s">
        <v>584</v>
      </c>
      <c r="AM75" t="s">
        <v>566</v>
      </c>
      <c r="AN75" t="s">
        <v>783</v>
      </c>
      <c r="AO75">
        <v>6</v>
      </c>
      <c r="AP75" s="9">
        <v>65000</v>
      </c>
      <c r="AQ75">
        <v>0</v>
      </c>
      <c r="AR75" s="9">
        <v>65000</v>
      </c>
      <c r="AS75" s="9">
        <v>1865.5</v>
      </c>
      <c r="AT75" s="9">
        <v>4427.58</v>
      </c>
      <c r="AU75" s="9">
        <v>1976</v>
      </c>
      <c r="AV75">
        <v>0</v>
      </c>
      <c r="AW75" s="9">
        <v>8269.08</v>
      </c>
      <c r="AX75" s="9">
        <v>56730.92</v>
      </c>
    </row>
    <row r="76" spans="1:50" s="6" customFormat="1" ht="15" x14ac:dyDescent="0.25">
      <c r="A76" s="18">
        <f t="shared" si="0"/>
        <v>59</v>
      </c>
      <c r="B76" s="32" t="s">
        <v>583</v>
      </c>
      <c r="C76" s="16" t="s">
        <v>582</v>
      </c>
      <c r="D76" s="16" t="s">
        <v>581</v>
      </c>
      <c r="E76" s="16" t="s">
        <v>4</v>
      </c>
      <c r="F76" s="16" t="s">
        <v>8</v>
      </c>
      <c r="G76" s="15">
        <v>45017</v>
      </c>
      <c r="H76" s="15">
        <v>45199</v>
      </c>
      <c r="I76" s="14">
        <v>90000</v>
      </c>
      <c r="J76" s="14">
        <v>9753.1200000000008</v>
      </c>
      <c r="K76" s="14"/>
      <c r="L76" s="14">
        <v>2583</v>
      </c>
      <c r="M76" s="14">
        <f>I76*7.1%</f>
        <v>6389.9999999999991</v>
      </c>
      <c r="N76" s="14">
        <f>I76*1.15%</f>
        <v>1035</v>
      </c>
      <c r="O76" s="14">
        <v>2736</v>
      </c>
      <c r="P76" s="14">
        <f>I76*7.09%</f>
        <v>6381</v>
      </c>
      <c r="Q76" s="14">
        <v>0</v>
      </c>
      <c r="R76" s="14">
        <f>L76+M76+N76+O76+P76</f>
        <v>19125</v>
      </c>
      <c r="S76" s="14">
        <v>14795.23</v>
      </c>
      <c r="T76" s="14">
        <f>+L76+O76+Q76+S76+J76+K76</f>
        <v>29867.35</v>
      </c>
      <c r="U76" s="14">
        <f>+P76+N76+M76</f>
        <v>13806</v>
      </c>
      <c r="V76" s="14">
        <f>+I76-T76</f>
        <v>60132.65</v>
      </c>
      <c r="W76" s="54">
        <f>+V78-AJ76</f>
        <v>15256.049999999996</v>
      </c>
      <c r="X76" t="s">
        <v>201</v>
      </c>
      <c r="Y76" t="s">
        <v>5</v>
      </c>
      <c r="Z76" t="s">
        <v>1061</v>
      </c>
      <c r="AA76">
        <v>121</v>
      </c>
      <c r="AB76" s="9">
        <v>44080</v>
      </c>
      <c r="AC76">
        <v>0</v>
      </c>
      <c r="AD76" s="9">
        <v>44080</v>
      </c>
      <c r="AE76" s="9">
        <v>1265.0999999999999</v>
      </c>
      <c r="AF76">
        <v>0</v>
      </c>
      <c r="AG76" s="9">
        <v>1340.03</v>
      </c>
      <c r="AH76">
        <v>0</v>
      </c>
      <c r="AI76" s="9">
        <v>2605.13</v>
      </c>
      <c r="AJ76" s="9">
        <v>41474.870000000003</v>
      </c>
      <c r="AK76" s="54">
        <f>+T76-AW76</f>
        <v>0</v>
      </c>
      <c r="AL76" t="s">
        <v>582</v>
      </c>
      <c r="AM76" t="s">
        <v>581</v>
      </c>
      <c r="AN76" t="s">
        <v>732</v>
      </c>
      <c r="AO76">
        <v>15</v>
      </c>
      <c r="AP76" s="9">
        <v>90000</v>
      </c>
      <c r="AQ76">
        <v>0</v>
      </c>
      <c r="AR76" s="9">
        <v>90000</v>
      </c>
      <c r="AS76" s="9">
        <v>2583</v>
      </c>
      <c r="AT76" s="9">
        <v>9753.1200000000008</v>
      </c>
      <c r="AU76" s="9">
        <v>2736</v>
      </c>
      <c r="AV76" s="9">
        <v>14795.23</v>
      </c>
      <c r="AW76" s="9">
        <v>29867.35</v>
      </c>
      <c r="AX76" s="9">
        <v>60132.65</v>
      </c>
    </row>
    <row r="77" spans="1:50" s="6" customFormat="1" ht="15" x14ac:dyDescent="0.25">
      <c r="A77" s="18">
        <f t="shared" si="0"/>
        <v>60</v>
      </c>
      <c r="B77" s="32" t="s">
        <v>578</v>
      </c>
      <c r="C77" s="16" t="s">
        <v>580</v>
      </c>
      <c r="D77" s="16" t="s">
        <v>858</v>
      </c>
      <c r="E77" s="16" t="s">
        <v>4</v>
      </c>
      <c r="F77" s="16" t="s">
        <v>8</v>
      </c>
      <c r="G77" s="15">
        <v>45078</v>
      </c>
      <c r="H77" s="15">
        <v>45260</v>
      </c>
      <c r="I77" s="14">
        <v>45000</v>
      </c>
      <c r="J77" s="14">
        <v>1148.33</v>
      </c>
      <c r="K77" s="14">
        <v>0</v>
      </c>
      <c r="L77" s="14">
        <v>1291.5</v>
      </c>
      <c r="M77" s="14">
        <f>I77*7.1%</f>
        <v>3194.9999999999995</v>
      </c>
      <c r="N77" s="14">
        <f>I77*1.15%</f>
        <v>517.5</v>
      </c>
      <c r="O77" s="14">
        <v>1368</v>
      </c>
      <c r="P77" s="14">
        <f>I77*7.09%</f>
        <v>3190.5</v>
      </c>
      <c r="Q77" s="14">
        <v>0</v>
      </c>
      <c r="R77" s="14">
        <f>L77+M77+N77+O77+P77</f>
        <v>9562.5</v>
      </c>
      <c r="S77" s="14">
        <v>0</v>
      </c>
      <c r="T77" s="14">
        <f>+L77+O77+Q77+S77+J77+K77</f>
        <v>3807.83</v>
      </c>
      <c r="U77" s="14">
        <f>+P77+N77+M77</f>
        <v>6903</v>
      </c>
      <c r="V77" s="14">
        <f>+I77-T77</f>
        <v>41192.17</v>
      </c>
      <c r="W77" s="54">
        <f>+V78-AJ77</f>
        <v>38809.660000000003</v>
      </c>
      <c r="X77" t="s">
        <v>282</v>
      </c>
      <c r="Y77" t="s">
        <v>5</v>
      </c>
      <c r="Z77" t="s">
        <v>1184</v>
      </c>
      <c r="AA77">
        <v>27</v>
      </c>
      <c r="AB77" s="9">
        <v>22400</v>
      </c>
      <c r="AC77">
        <v>0</v>
      </c>
      <c r="AD77" s="9">
        <v>22400</v>
      </c>
      <c r="AE77">
        <v>642.88</v>
      </c>
      <c r="AF77">
        <v>0</v>
      </c>
      <c r="AG77">
        <v>680.96</v>
      </c>
      <c r="AH77" s="9">
        <v>3154.9</v>
      </c>
      <c r="AI77" s="9">
        <v>4478.74</v>
      </c>
      <c r="AJ77" s="9">
        <v>17921.259999999998</v>
      </c>
      <c r="AK77" s="54">
        <f>+T77-AW77</f>
        <v>0</v>
      </c>
      <c r="AL77" t="s">
        <v>580</v>
      </c>
      <c r="AM77" t="s">
        <v>858</v>
      </c>
      <c r="AN77" t="s">
        <v>859</v>
      </c>
      <c r="AO77">
        <v>1</v>
      </c>
      <c r="AP77" s="9">
        <v>45000</v>
      </c>
      <c r="AQ77">
        <v>0</v>
      </c>
      <c r="AR77" s="9">
        <v>45000</v>
      </c>
      <c r="AS77" s="9">
        <v>1291.5</v>
      </c>
      <c r="AT77" s="9">
        <v>1148.33</v>
      </c>
      <c r="AU77" s="9">
        <v>1368</v>
      </c>
      <c r="AV77">
        <v>0</v>
      </c>
      <c r="AW77" s="9">
        <v>3807.83</v>
      </c>
      <c r="AX77" s="9">
        <v>41192.17</v>
      </c>
    </row>
    <row r="78" spans="1:50" s="6" customFormat="1" ht="15" x14ac:dyDescent="0.25">
      <c r="A78" s="18">
        <f t="shared" si="0"/>
        <v>61</v>
      </c>
      <c r="B78" s="32" t="s">
        <v>578</v>
      </c>
      <c r="C78" s="16" t="s">
        <v>579</v>
      </c>
      <c r="D78" s="16" t="s">
        <v>107</v>
      </c>
      <c r="E78" s="16" t="s">
        <v>4</v>
      </c>
      <c r="F78" s="16" t="s">
        <v>8</v>
      </c>
      <c r="G78" s="15">
        <v>45078</v>
      </c>
      <c r="H78" s="15">
        <v>45260</v>
      </c>
      <c r="I78" s="14">
        <v>65000</v>
      </c>
      <c r="J78" s="14">
        <v>4427.58</v>
      </c>
      <c r="K78" s="14">
        <v>0</v>
      </c>
      <c r="L78" s="14">
        <v>1865.5</v>
      </c>
      <c r="M78" s="14">
        <f>I78*7.1%</f>
        <v>4615</v>
      </c>
      <c r="N78" s="14">
        <f>I78*1.15%</f>
        <v>747.5</v>
      </c>
      <c r="O78" s="14">
        <v>1976</v>
      </c>
      <c r="P78" s="14">
        <f>I78*7.09%</f>
        <v>4608.5</v>
      </c>
      <c r="Q78" s="14">
        <v>0</v>
      </c>
      <c r="R78" s="14">
        <f>L78+M78+N78+O78+P78</f>
        <v>13812.5</v>
      </c>
      <c r="S78" s="14">
        <v>0</v>
      </c>
      <c r="T78" s="14">
        <f>+L78+O78+Q78+S78+J78+K78</f>
        <v>8269.08</v>
      </c>
      <c r="U78" s="14">
        <f>+P78+N78+M78</f>
        <v>9971</v>
      </c>
      <c r="V78" s="14">
        <f>+I78-T78</f>
        <v>56730.92</v>
      </c>
      <c r="W78" s="54">
        <f>+V79-AJ78</f>
        <v>61378.920000000006</v>
      </c>
      <c r="X78" t="s">
        <v>286</v>
      </c>
      <c r="Y78" t="s">
        <v>5</v>
      </c>
      <c r="Z78" t="s">
        <v>1180</v>
      </c>
      <c r="AA78">
        <v>310</v>
      </c>
      <c r="AB78" s="9">
        <v>14400</v>
      </c>
      <c r="AC78">
        <v>0</v>
      </c>
      <c r="AD78" s="9">
        <v>14400</v>
      </c>
      <c r="AE78">
        <v>413.28</v>
      </c>
      <c r="AF78">
        <v>0</v>
      </c>
      <c r="AG78">
        <v>437.76</v>
      </c>
      <c r="AH78">
        <v>0</v>
      </c>
      <c r="AI78">
        <v>851.04</v>
      </c>
      <c r="AJ78" s="9">
        <v>13548.96</v>
      </c>
      <c r="AK78" s="54">
        <f>+T78-AW78</f>
        <v>0</v>
      </c>
      <c r="AL78" t="s">
        <v>579</v>
      </c>
      <c r="AM78" t="s">
        <v>107</v>
      </c>
      <c r="AN78" t="s">
        <v>770</v>
      </c>
      <c r="AO78">
        <v>7</v>
      </c>
      <c r="AP78" s="9">
        <v>65000</v>
      </c>
      <c r="AQ78">
        <v>0</v>
      </c>
      <c r="AR78" s="9">
        <v>65000</v>
      </c>
      <c r="AS78" s="9">
        <v>1865.5</v>
      </c>
      <c r="AT78" s="9">
        <v>4427.58</v>
      </c>
      <c r="AU78" s="9">
        <v>1976</v>
      </c>
      <c r="AV78">
        <v>0</v>
      </c>
      <c r="AW78" s="9">
        <v>8269.08</v>
      </c>
      <c r="AX78" s="9">
        <v>56730.92</v>
      </c>
    </row>
    <row r="79" spans="1:50" s="6" customFormat="1" ht="15" x14ac:dyDescent="0.25">
      <c r="A79" s="18">
        <f t="shared" si="0"/>
        <v>62</v>
      </c>
      <c r="B79" s="32" t="s">
        <v>578</v>
      </c>
      <c r="C79" s="16" t="s">
        <v>577</v>
      </c>
      <c r="D79" s="16" t="s">
        <v>725</v>
      </c>
      <c r="E79" s="16" t="s">
        <v>4</v>
      </c>
      <c r="F79" s="16" t="s">
        <v>8</v>
      </c>
      <c r="G79" s="15">
        <v>45078</v>
      </c>
      <c r="H79" s="15">
        <v>45260</v>
      </c>
      <c r="I79" s="14">
        <v>90000</v>
      </c>
      <c r="J79" s="14">
        <v>9753.1200000000008</v>
      </c>
      <c r="K79" s="14">
        <v>0</v>
      </c>
      <c r="L79" s="14">
        <v>2583</v>
      </c>
      <c r="M79" s="14">
        <f>I79*7.1%</f>
        <v>6389.9999999999991</v>
      </c>
      <c r="N79" s="14">
        <f>I79*1.15%</f>
        <v>1035</v>
      </c>
      <c r="O79" s="14">
        <v>2736</v>
      </c>
      <c r="P79" s="14">
        <f>I79*7.09%</f>
        <v>6381</v>
      </c>
      <c r="Q79" s="14">
        <v>0</v>
      </c>
      <c r="R79" s="14">
        <f>L79+M79+N79+O79+P79</f>
        <v>19125</v>
      </c>
      <c r="S79" s="14">
        <v>0</v>
      </c>
      <c r="T79" s="14">
        <f>+L79+O79+Q79+S79+J79+K79</f>
        <v>15072.12</v>
      </c>
      <c r="U79" s="14">
        <f>+P79+N79+M79</f>
        <v>13806</v>
      </c>
      <c r="V79" s="14">
        <f>+I79-T79</f>
        <v>74927.88</v>
      </c>
      <c r="W79" s="54">
        <f>+V79-AJ79</f>
        <v>0</v>
      </c>
      <c r="X79" t="s">
        <v>560</v>
      </c>
      <c r="Y79" t="s">
        <v>725</v>
      </c>
      <c r="Z79" t="s">
        <v>756</v>
      </c>
      <c r="AA79">
        <v>3</v>
      </c>
      <c r="AB79" s="9">
        <v>90000</v>
      </c>
      <c r="AC79">
        <v>0</v>
      </c>
      <c r="AD79" s="9">
        <v>90000</v>
      </c>
      <c r="AE79" s="9">
        <v>2583</v>
      </c>
      <c r="AF79" s="9">
        <v>9753.1200000000008</v>
      </c>
      <c r="AG79" s="9">
        <v>2736</v>
      </c>
      <c r="AH79">
        <v>0</v>
      </c>
      <c r="AI79" s="9">
        <v>15072.12</v>
      </c>
      <c r="AJ79" s="9">
        <v>74927.88</v>
      </c>
      <c r="AK79" s="54">
        <f>+T79-AW79</f>
        <v>0</v>
      </c>
      <c r="AL79" t="s">
        <v>577</v>
      </c>
      <c r="AM79" t="s">
        <v>725</v>
      </c>
      <c r="AN79" t="s">
        <v>726</v>
      </c>
      <c r="AO79">
        <v>6</v>
      </c>
      <c r="AP79" s="9">
        <v>90000</v>
      </c>
      <c r="AQ79">
        <v>0</v>
      </c>
      <c r="AR79" s="9">
        <v>90000</v>
      </c>
      <c r="AS79" s="9">
        <v>2583</v>
      </c>
      <c r="AT79" s="9">
        <v>9753.1200000000008</v>
      </c>
      <c r="AU79" s="9">
        <v>2736</v>
      </c>
      <c r="AV79">
        <v>0</v>
      </c>
      <c r="AW79" s="9">
        <v>15072.12</v>
      </c>
      <c r="AX79" s="9">
        <v>74927.88</v>
      </c>
    </row>
    <row r="80" spans="1:50" s="6" customFormat="1" ht="15" x14ac:dyDescent="0.25">
      <c r="A80" s="18">
        <f t="shared" si="0"/>
        <v>63</v>
      </c>
      <c r="B80" s="32" t="s">
        <v>575</v>
      </c>
      <c r="C80" s="16" t="s">
        <v>576</v>
      </c>
      <c r="D80" s="16" t="s">
        <v>714</v>
      </c>
      <c r="E80" s="16" t="s">
        <v>4</v>
      </c>
      <c r="F80" s="16" t="s">
        <v>3</v>
      </c>
      <c r="G80" s="15">
        <v>45078</v>
      </c>
      <c r="H80" s="15">
        <v>45260</v>
      </c>
      <c r="I80" s="14">
        <v>45000</v>
      </c>
      <c r="J80" s="14">
        <v>1148.33</v>
      </c>
      <c r="K80" s="14">
        <v>0</v>
      </c>
      <c r="L80" s="14">
        <v>1291.5</v>
      </c>
      <c r="M80" s="14">
        <f>I80*7.1%</f>
        <v>3194.9999999999995</v>
      </c>
      <c r="N80" s="14">
        <f>I80*1.15%</f>
        <v>517.5</v>
      </c>
      <c r="O80" s="14">
        <v>1368</v>
      </c>
      <c r="P80" s="14">
        <f>I80*7.09%</f>
        <v>3190.5</v>
      </c>
      <c r="Q80" s="14">
        <v>0</v>
      </c>
      <c r="R80" s="14">
        <f>L80+M80+N80+O80+P80</f>
        <v>9562.5</v>
      </c>
      <c r="S80" s="14">
        <v>0</v>
      </c>
      <c r="T80" s="14">
        <f>+L80+O80+Q80+S80+J80+K80</f>
        <v>3807.83</v>
      </c>
      <c r="U80" s="14">
        <f>+P80+N80+M80</f>
        <v>6903</v>
      </c>
      <c r="V80" s="14">
        <f>+I80-T80</f>
        <v>41192.17</v>
      </c>
      <c r="W80" s="54">
        <f>+V81-AJ80</f>
        <v>-5312.0800000000017</v>
      </c>
      <c r="X80" t="s">
        <v>455</v>
      </c>
      <c r="Y80" t="s">
        <v>5</v>
      </c>
      <c r="Z80" t="s">
        <v>1154</v>
      </c>
      <c r="AA80">
        <v>28</v>
      </c>
      <c r="AB80" s="9">
        <v>34800</v>
      </c>
      <c r="AC80">
        <v>0</v>
      </c>
      <c r="AD80" s="9">
        <v>34800</v>
      </c>
      <c r="AE80">
        <v>998.76</v>
      </c>
      <c r="AF80">
        <v>0</v>
      </c>
      <c r="AG80" s="9">
        <v>1057.92</v>
      </c>
      <c r="AH80">
        <v>0</v>
      </c>
      <c r="AI80" s="9">
        <v>2056.6799999999998</v>
      </c>
      <c r="AJ80" s="9">
        <v>32743.32</v>
      </c>
      <c r="AK80" s="54">
        <f>+T80-AW80</f>
        <v>0</v>
      </c>
      <c r="AL80" t="s">
        <v>576</v>
      </c>
      <c r="AM80" t="s">
        <v>714</v>
      </c>
      <c r="AN80" t="s">
        <v>715</v>
      </c>
      <c r="AO80">
        <v>4</v>
      </c>
      <c r="AP80" s="9">
        <v>45000</v>
      </c>
      <c r="AQ80">
        <v>0</v>
      </c>
      <c r="AR80" s="9">
        <v>45000</v>
      </c>
      <c r="AS80" s="9">
        <v>1291.5</v>
      </c>
      <c r="AT80" s="9">
        <v>1148.33</v>
      </c>
      <c r="AU80" s="9">
        <v>1368</v>
      </c>
      <c r="AV80">
        <v>0</v>
      </c>
      <c r="AW80" s="9">
        <v>3807.83</v>
      </c>
      <c r="AX80" s="9">
        <v>41192.17</v>
      </c>
    </row>
    <row r="81" spans="1:50" s="6" customFormat="1" ht="15" x14ac:dyDescent="0.25">
      <c r="A81" s="18">
        <f t="shared" si="0"/>
        <v>64</v>
      </c>
      <c r="B81" s="32" t="s">
        <v>575</v>
      </c>
      <c r="C81" s="16" t="s">
        <v>574</v>
      </c>
      <c r="D81" s="16" t="s">
        <v>714</v>
      </c>
      <c r="E81" s="16" t="s">
        <v>4</v>
      </c>
      <c r="F81" s="16" t="s">
        <v>3</v>
      </c>
      <c r="G81" s="15">
        <v>45078</v>
      </c>
      <c r="H81" s="15">
        <v>45260</v>
      </c>
      <c r="I81" s="14">
        <v>45000</v>
      </c>
      <c r="J81" s="14">
        <v>1148.33</v>
      </c>
      <c r="K81" s="14">
        <v>0</v>
      </c>
      <c r="L81" s="14">
        <v>1291.5</v>
      </c>
      <c r="M81" s="14">
        <f>I81*7.1%</f>
        <v>3194.9999999999995</v>
      </c>
      <c r="N81" s="14">
        <f>I81*1.15%</f>
        <v>517.5</v>
      </c>
      <c r="O81" s="14">
        <v>1368</v>
      </c>
      <c r="P81" s="14">
        <f>I81*7.09%</f>
        <v>3190.5</v>
      </c>
      <c r="Q81" s="14">
        <v>0</v>
      </c>
      <c r="R81" s="14">
        <f>L81+M81+N81+O81+P81</f>
        <v>9562.5</v>
      </c>
      <c r="S81" s="14">
        <v>13760.93</v>
      </c>
      <c r="T81" s="14">
        <f>+L81+O81+Q81+S81+J81+K81</f>
        <v>17568.760000000002</v>
      </c>
      <c r="U81" s="14">
        <f>+P81+N81+M81</f>
        <v>6903</v>
      </c>
      <c r="V81" s="14">
        <f>+I81-T81</f>
        <v>27431.239999999998</v>
      </c>
      <c r="W81" s="54">
        <f>+V83-AJ81</f>
        <v>-33079.530000000006</v>
      </c>
      <c r="X81" t="s">
        <v>130</v>
      </c>
      <c r="Y81" t="s">
        <v>5</v>
      </c>
      <c r="Z81" t="s">
        <v>1194</v>
      </c>
      <c r="AA81">
        <v>120</v>
      </c>
      <c r="AB81" s="9">
        <v>102080</v>
      </c>
      <c r="AC81">
        <v>0</v>
      </c>
      <c r="AD81" s="9">
        <v>102080</v>
      </c>
      <c r="AE81" s="9">
        <v>2929.7</v>
      </c>
      <c r="AF81" s="9">
        <v>12200.27</v>
      </c>
      <c r="AG81" s="9">
        <v>3103.23</v>
      </c>
      <c r="AH81" s="9">
        <v>1577.45</v>
      </c>
      <c r="AI81" s="9">
        <v>19810.650000000001</v>
      </c>
      <c r="AJ81" s="9">
        <v>82269.350000000006</v>
      </c>
      <c r="AK81" s="54">
        <f>+T81-AW81</f>
        <v>0</v>
      </c>
      <c r="AL81" t="s">
        <v>574</v>
      </c>
      <c r="AM81" t="s">
        <v>714</v>
      </c>
      <c r="AN81" t="s">
        <v>748</v>
      </c>
      <c r="AO81">
        <v>6</v>
      </c>
      <c r="AP81" s="9">
        <v>45000</v>
      </c>
      <c r="AQ81">
        <v>0</v>
      </c>
      <c r="AR81" s="9">
        <v>45000</v>
      </c>
      <c r="AS81" s="9">
        <v>1291.5</v>
      </c>
      <c r="AT81" s="9">
        <v>1148.33</v>
      </c>
      <c r="AU81" s="9">
        <v>1368</v>
      </c>
      <c r="AV81" s="9">
        <v>13760.93</v>
      </c>
      <c r="AW81" s="9">
        <v>17568.759999999998</v>
      </c>
      <c r="AX81" s="9">
        <v>27431.24</v>
      </c>
    </row>
    <row r="82" spans="1:50" s="6" customFormat="1" ht="15" x14ac:dyDescent="0.25">
      <c r="A82" s="18">
        <f t="shared" si="0"/>
        <v>65</v>
      </c>
      <c r="B82" s="32" t="s">
        <v>573</v>
      </c>
      <c r="C82" s="16" t="s">
        <v>572</v>
      </c>
      <c r="D82" s="16" t="s">
        <v>723</v>
      </c>
      <c r="E82" s="16" t="s">
        <v>4</v>
      </c>
      <c r="F82" s="16" t="s">
        <v>8</v>
      </c>
      <c r="G82" s="15">
        <v>45078</v>
      </c>
      <c r="H82" s="15">
        <v>45260</v>
      </c>
      <c r="I82" s="14">
        <v>90000</v>
      </c>
      <c r="J82" s="14">
        <v>9753.1200000000008</v>
      </c>
      <c r="K82" s="14">
        <v>0</v>
      </c>
      <c r="L82" s="14">
        <v>2583</v>
      </c>
      <c r="M82" s="14">
        <f>I82*7.1%</f>
        <v>6389.9999999999991</v>
      </c>
      <c r="N82" s="14">
        <f>I82*1.15%</f>
        <v>1035</v>
      </c>
      <c r="O82" s="14">
        <v>2736</v>
      </c>
      <c r="P82" s="14">
        <f>I82*7.09%</f>
        <v>6381</v>
      </c>
      <c r="Q82" s="14">
        <v>0</v>
      </c>
      <c r="R82" s="14">
        <f>L82+M82+N82+O82+P82</f>
        <v>19125</v>
      </c>
      <c r="S82" s="14">
        <v>0</v>
      </c>
      <c r="T82" s="14">
        <f>+L82+O82+Q82+S82+J82+K82</f>
        <v>15072.12</v>
      </c>
      <c r="U82" s="14">
        <f>+P82+N82+M82</f>
        <v>13806</v>
      </c>
      <c r="V82" s="14">
        <f>+I82-T82</f>
        <v>74927.88</v>
      </c>
      <c r="W82" s="54">
        <f>+V84-AJ82</f>
        <v>2260.760000000002</v>
      </c>
      <c r="X82" t="s">
        <v>149</v>
      </c>
      <c r="Y82" t="s">
        <v>5</v>
      </c>
      <c r="Z82" t="s">
        <v>1088</v>
      </c>
      <c r="AA82">
        <v>91</v>
      </c>
      <c r="AB82" s="9">
        <v>60320</v>
      </c>
      <c r="AC82">
        <v>0</v>
      </c>
      <c r="AD82" s="9">
        <v>60320</v>
      </c>
      <c r="AE82" s="9">
        <v>1731.18</v>
      </c>
      <c r="AF82" s="9">
        <v>3546.89</v>
      </c>
      <c r="AG82" s="9">
        <v>1833.73</v>
      </c>
      <c r="AH82">
        <v>0</v>
      </c>
      <c r="AI82" s="9">
        <v>7111.8</v>
      </c>
      <c r="AJ82" s="9">
        <v>53208.2</v>
      </c>
      <c r="AK82" s="54">
        <f>+T82-AW82</f>
        <v>0</v>
      </c>
      <c r="AL82" t="s">
        <v>572</v>
      </c>
      <c r="AM82" t="s">
        <v>723</v>
      </c>
      <c r="AN82" t="s">
        <v>724</v>
      </c>
      <c r="AO82">
        <v>4</v>
      </c>
      <c r="AP82" s="9">
        <v>90000</v>
      </c>
      <c r="AQ82">
        <v>0</v>
      </c>
      <c r="AR82" s="9">
        <v>90000</v>
      </c>
      <c r="AS82" s="9">
        <v>2583</v>
      </c>
      <c r="AT82" s="9">
        <v>9753.1200000000008</v>
      </c>
      <c r="AU82" s="9">
        <v>2736</v>
      </c>
      <c r="AV82">
        <v>0</v>
      </c>
      <c r="AW82" s="9">
        <v>15072.12</v>
      </c>
      <c r="AX82" s="9">
        <v>74927.88</v>
      </c>
    </row>
    <row r="83" spans="1:50" s="6" customFormat="1" ht="15" x14ac:dyDescent="0.25">
      <c r="A83" s="18">
        <f t="shared" si="0"/>
        <v>66</v>
      </c>
      <c r="B83" s="32" t="s">
        <v>568</v>
      </c>
      <c r="C83" s="16" t="s">
        <v>571</v>
      </c>
      <c r="D83" s="16" t="s">
        <v>570</v>
      </c>
      <c r="E83" s="16" t="s">
        <v>4</v>
      </c>
      <c r="F83" s="16" t="s">
        <v>8</v>
      </c>
      <c r="G83" s="15">
        <v>45078</v>
      </c>
      <c r="H83" s="15">
        <v>45260</v>
      </c>
      <c r="I83" s="14">
        <v>55000</v>
      </c>
      <c r="J83" s="14">
        <v>2559.6799999999998</v>
      </c>
      <c r="K83" s="14">
        <v>0</v>
      </c>
      <c r="L83" s="14">
        <v>1578.5</v>
      </c>
      <c r="M83" s="14">
        <f>I83*7.1%</f>
        <v>3904.9999999999995</v>
      </c>
      <c r="N83" s="14">
        <f>I83*1.15%</f>
        <v>632.5</v>
      </c>
      <c r="O83" s="14">
        <v>1672</v>
      </c>
      <c r="P83" s="14">
        <f>I83*7.09%</f>
        <v>3899.5000000000005</v>
      </c>
      <c r="Q83" s="14">
        <v>0</v>
      </c>
      <c r="R83" s="14">
        <f>L83+M83+N83+O83+P83</f>
        <v>11687.5</v>
      </c>
      <c r="S83" s="14">
        <v>0</v>
      </c>
      <c r="T83" s="14">
        <f>+L83+O83+Q83+S83+J83+K83</f>
        <v>5810.18</v>
      </c>
      <c r="U83" s="14">
        <f>+P83+N83+M83</f>
        <v>8437</v>
      </c>
      <c r="V83" s="14">
        <f>+I83-T83</f>
        <v>49189.82</v>
      </c>
      <c r="W83" s="54">
        <f>+V84-AJ83</f>
        <v>-9240.8000000000029</v>
      </c>
      <c r="X83" t="s">
        <v>272</v>
      </c>
      <c r="Y83" t="s">
        <v>5</v>
      </c>
      <c r="Z83" t="s">
        <v>1193</v>
      </c>
      <c r="AA83">
        <v>342</v>
      </c>
      <c r="AB83" s="9">
        <v>75600</v>
      </c>
      <c r="AC83">
        <v>0</v>
      </c>
      <c r="AD83" s="9">
        <v>75600</v>
      </c>
      <c r="AE83" s="9">
        <v>2169.7199999999998</v>
      </c>
      <c r="AF83" s="9">
        <v>6422.28</v>
      </c>
      <c r="AG83" s="9">
        <v>2298.2399999999998</v>
      </c>
      <c r="AH83">
        <v>0</v>
      </c>
      <c r="AI83" s="9">
        <v>10890.24</v>
      </c>
      <c r="AJ83" s="9">
        <v>64709.760000000002</v>
      </c>
      <c r="AK83" s="54">
        <f>+T83-AW83</f>
        <v>0</v>
      </c>
      <c r="AL83" t="s">
        <v>571</v>
      </c>
      <c r="AM83" t="s">
        <v>570</v>
      </c>
      <c r="AN83" t="s">
        <v>802</v>
      </c>
      <c r="AO83">
        <v>5</v>
      </c>
      <c r="AP83" s="9">
        <v>55000</v>
      </c>
      <c r="AQ83">
        <v>0</v>
      </c>
      <c r="AR83" s="9">
        <v>55000</v>
      </c>
      <c r="AS83" s="9">
        <v>1578.5</v>
      </c>
      <c r="AT83" s="9">
        <v>2559.6799999999998</v>
      </c>
      <c r="AU83" s="9">
        <v>1672</v>
      </c>
      <c r="AV83">
        <v>0</v>
      </c>
      <c r="AW83" s="9">
        <v>5810.18</v>
      </c>
      <c r="AX83" s="9">
        <v>49189.82</v>
      </c>
    </row>
    <row r="84" spans="1:50" s="6" customFormat="1" ht="15" x14ac:dyDescent="0.25">
      <c r="A84" s="18">
        <f t="shared" ref="A84:A103" si="1">1+A83</f>
        <v>67</v>
      </c>
      <c r="B84" s="32" t="s">
        <v>568</v>
      </c>
      <c r="C84" s="16" t="s">
        <v>569</v>
      </c>
      <c r="D84" s="16" t="s">
        <v>566</v>
      </c>
      <c r="E84" s="16" t="s">
        <v>4</v>
      </c>
      <c r="F84" s="16" t="s">
        <v>8</v>
      </c>
      <c r="G84" s="15">
        <v>45078</v>
      </c>
      <c r="H84" s="15">
        <v>45260</v>
      </c>
      <c r="I84" s="14">
        <v>65000</v>
      </c>
      <c r="J84" s="14">
        <v>4112.09</v>
      </c>
      <c r="K84" s="14">
        <v>0</v>
      </c>
      <c r="L84" s="14">
        <v>1865.5</v>
      </c>
      <c r="M84" s="14">
        <f>I84*7.1%</f>
        <v>4615</v>
      </c>
      <c r="N84" s="14">
        <f>I84*1.15%</f>
        <v>747.5</v>
      </c>
      <c r="O84" s="14">
        <v>1976</v>
      </c>
      <c r="P84" s="14">
        <f>I84*7.09%</f>
        <v>4608.5</v>
      </c>
      <c r="Q84" s="14">
        <f>1512.45+65</f>
        <v>1577.45</v>
      </c>
      <c r="R84" s="14">
        <f>L84+M84+N84+O84+P84</f>
        <v>13812.5</v>
      </c>
      <c r="S84" s="14">
        <v>0</v>
      </c>
      <c r="T84" s="14">
        <f>+L84+O84+Q84+S84+J84+K84</f>
        <v>9531.0400000000009</v>
      </c>
      <c r="U84" s="14">
        <f>+P84+N84+M84</f>
        <v>9971</v>
      </c>
      <c r="V84" s="14">
        <f>+I84-T84</f>
        <v>55468.959999999999</v>
      </c>
      <c r="W84" s="54">
        <f>+V85-AJ84</f>
        <v>30649.17</v>
      </c>
      <c r="X84" t="s">
        <v>406</v>
      </c>
      <c r="Y84" t="s">
        <v>5</v>
      </c>
      <c r="Z84" t="s">
        <v>893</v>
      </c>
      <c r="AA84">
        <v>159</v>
      </c>
      <c r="AB84" s="9">
        <v>27720</v>
      </c>
      <c r="AC84">
        <v>0</v>
      </c>
      <c r="AD84" s="9">
        <v>27720</v>
      </c>
      <c r="AE84">
        <v>795.56</v>
      </c>
      <c r="AF84">
        <v>0</v>
      </c>
      <c r="AG84">
        <v>842.69</v>
      </c>
      <c r="AH84">
        <v>0</v>
      </c>
      <c r="AI84" s="9">
        <v>1638.25</v>
      </c>
      <c r="AJ84" s="9">
        <v>26081.75</v>
      </c>
      <c r="AK84" s="54">
        <f>+T84-AW84</f>
        <v>0</v>
      </c>
      <c r="AL84" t="s">
        <v>569</v>
      </c>
      <c r="AM84" t="s">
        <v>566</v>
      </c>
      <c r="AN84" t="s">
        <v>841</v>
      </c>
      <c r="AO84">
        <v>1765</v>
      </c>
      <c r="AP84" s="9">
        <v>65000</v>
      </c>
      <c r="AQ84">
        <v>0</v>
      </c>
      <c r="AR84" s="9">
        <v>65000</v>
      </c>
      <c r="AS84" s="9">
        <v>1865.5</v>
      </c>
      <c r="AT84" s="9">
        <v>4112.09</v>
      </c>
      <c r="AU84" s="9">
        <v>1976</v>
      </c>
      <c r="AV84" s="9">
        <v>1577.45</v>
      </c>
      <c r="AW84" s="9">
        <v>9531.0400000000009</v>
      </c>
      <c r="AX84" s="9">
        <v>55468.959999999999</v>
      </c>
    </row>
    <row r="85" spans="1:50" s="6" customFormat="1" ht="15" x14ac:dyDescent="0.25">
      <c r="A85" s="18">
        <f t="shared" si="1"/>
        <v>68</v>
      </c>
      <c r="B85" s="32" t="s">
        <v>568</v>
      </c>
      <c r="C85" s="16" t="s">
        <v>567</v>
      </c>
      <c r="D85" s="16" t="s">
        <v>566</v>
      </c>
      <c r="E85" s="16" t="s">
        <v>4</v>
      </c>
      <c r="F85" s="16" t="s">
        <v>8</v>
      </c>
      <c r="G85" s="15">
        <v>45078</v>
      </c>
      <c r="H85" s="15">
        <v>45260</v>
      </c>
      <c r="I85" s="14">
        <v>65000</v>
      </c>
      <c r="J85" s="14">
        <v>4427.58</v>
      </c>
      <c r="K85" s="14">
        <v>0</v>
      </c>
      <c r="L85" s="14">
        <v>1865.5</v>
      </c>
      <c r="M85" s="14">
        <f>I85*7.1%</f>
        <v>4615</v>
      </c>
      <c r="N85" s="14">
        <f>I85*1.15%</f>
        <v>747.5</v>
      </c>
      <c r="O85" s="14">
        <v>1976</v>
      </c>
      <c r="P85" s="14">
        <f>I85*7.09%</f>
        <v>4608.5</v>
      </c>
      <c r="Q85" s="14">
        <v>0</v>
      </c>
      <c r="R85" s="14">
        <f>L85+M85+N85+O85+P85</f>
        <v>13812.5</v>
      </c>
      <c r="S85" s="14">
        <v>0</v>
      </c>
      <c r="T85" s="14">
        <f>+L85+O85+Q85+S85+J85+K85</f>
        <v>8269.08</v>
      </c>
      <c r="U85" s="14">
        <f>+P85+N85+M85</f>
        <v>9971</v>
      </c>
      <c r="V85" s="14">
        <f>+I85-T85</f>
        <v>56730.92</v>
      </c>
      <c r="W85" s="54">
        <f>+V86-AJ85</f>
        <v>21164.9</v>
      </c>
      <c r="X85" t="s">
        <v>341</v>
      </c>
      <c r="Y85" t="s">
        <v>5</v>
      </c>
      <c r="Z85" t="s">
        <v>910</v>
      </c>
      <c r="AA85">
        <v>82</v>
      </c>
      <c r="AB85" s="9">
        <v>37800</v>
      </c>
      <c r="AC85">
        <v>0</v>
      </c>
      <c r="AD85" s="9">
        <v>37800</v>
      </c>
      <c r="AE85" s="9">
        <v>1084.8599999999999</v>
      </c>
      <c r="AF85">
        <v>0</v>
      </c>
      <c r="AG85" s="9">
        <v>1149.1199999999999</v>
      </c>
      <c r="AH85">
        <v>0</v>
      </c>
      <c r="AI85" s="9">
        <v>2233.98</v>
      </c>
      <c r="AJ85" s="9">
        <v>35566.019999999997</v>
      </c>
      <c r="AK85" s="54">
        <f>+T85-AW85</f>
        <v>0</v>
      </c>
      <c r="AL85" t="s">
        <v>567</v>
      </c>
      <c r="AM85" t="s">
        <v>566</v>
      </c>
      <c r="AN85" t="s">
        <v>772</v>
      </c>
      <c r="AO85">
        <v>1779</v>
      </c>
      <c r="AP85" s="9">
        <v>65000</v>
      </c>
      <c r="AQ85">
        <v>0</v>
      </c>
      <c r="AR85" s="9">
        <v>65000</v>
      </c>
      <c r="AS85" s="9">
        <v>1865.5</v>
      </c>
      <c r="AT85" s="9">
        <v>4427.58</v>
      </c>
      <c r="AU85" s="9">
        <v>1976</v>
      </c>
      <c r="AV85">
        <v>0</v>
      </c>
      <c r="AW85" s="9">
        <v>8269.08</v>
      </c>
      <c r="AX85" s="9">
        <v>56730.92</v>
      </c>
    </row>
    <row r="86" spans="1:50" s="6" customFormat="1" ht="15" x14ac:dyDescent="0.25">
      <c r="A86" s="18">
        <f t="shared" si="1"/>
        <v>69</v>
      </c>
      <c r="B86" s="32" t="s">
        <v>565</v>
      </c>
      <c r="C86" s="16" t="s">
        <v>564</v>
      </c>
      <c r="D86" s="16" t="s">
        <v>563</v>
      </c>
      <c r="E86" s="16" t="s">
        <v>4</v>
      </c>
      <c r="F86" s="16" t="s">
        <v>3</v>
      </c>
      <c r="G86" s="15">
        <v>45170</v>
      </c>
      <c r="H86" s="15">
        <v>45351</v>
      </c>
      <c r="I86" s="14">
        <v>65000</v>
      </c>
      <c r="J86" s="14">
        <v>4427.58</v>
      </c>
      <c r="K86" s="14">
        <v>0</v>
      </c>
      <c r="L86" s="14">
        <v>1865.5</v>
      </c>
      <c r="M86" s="14">
        <f>I86*7.1%</f>
        <v>4615</v>
      </c>
      <c r="N86" s="14">
        <f>I86*1.15%</f>
        <v>747.5</v>
      </c>
      <c r="O86" s="14">
        <v>1976</v>
      </c>
      <c r="P86" s="14">
        <f>I86*7.09%</f>
        <v>4608.5</v>
      </c>
      <c r="Q86" s="14">
        <v>0</v>
      </c>
      <c r="R86" s="14">
        <f>L86+M86+N86+O86+P86</f>
        <v>13812.5</v>
      </c>
      <c r="S86" s="14">
        <v>0</v>
      </c>
      <c r="T86" s="14">
        <f>+L86+O86+Q86+S86+J86+K86</f>
        <v>8269.08</v>
      </c>
      <c r="U86" s="14">
        <f>+P86+N86+M86</f>
        <v>9971</v>
      </c>
      <c r="V86" s="14">
        <f>+I86-T86</f>
        <v>56730.92</v>
      </c>
      <c r="W86" s="54">
        <f>+V88-AJ86</f>
        <v>42184.560000000005</v>
      </c>
      <c r="X86" t="s">
        <v>125</v>
      </c>
      <c r="Y86" t="s">
        <v>5</v>
      </c>
      <c r="Z86" t="s">
        <v>1155</v>
      </c>
      <c r="AA86">
        <v>136</v>
      </c>
      <c r="AB86" s="9">
        <v>34800</v>
      </c>
      <c r="AC86">
        <v>0</v>
      </c>
      <c r="AD86" s="9">
        <v>34800</v>
      </c>
      <c r="AE86">
        <v>998.76</v>
      </c>
      <c r="AF86">
        <v>0</v>
      </c>
      <c r="AG86" s="9">
        <v>1057.92</v>
      </c>
      <c r="AH86">
        <v>0</v>
      </c>
      <c r="AI86" s="9">
        <v>2056.6799999999998</v>
      </c>
      <c r="AJ86" s="9">
        <v>32743.32</v>
      </c>
      <c r="AK86" s="54">
        <f>+T86-AW86</f>
        <v>0</v>
      </c>
      <c r="AL86" t="s">
        <v>564</v>
      </c>
      <c r="AM86" t="s">
        <v>563</v>
      </c>
      <c r="AN86" t="s">
        <v>766</v>
      </c>
      <c r="AO86">
        <v>3</v>
      </c>
      <c r="AP86" s="9">
        <v>65000</v>
      </c>
      <c r="AQ86">
        <v>0</v>
      </c>
      <c r="AR86" s="9">
        <v>65000</v>
      </c>
      <c r="AS86" s="9">
        <v>1865.5</v>
      </c>
      <c r="AT86" s="9">
        <v>4427.58</v>
      </c>
      <c r="AU86" s="9">
        <v>1976</v>
      </c>
      <c r="AV86">
        <v>0</v>
      </c>
      <c r="AW86" s="9">
        <v>8269.08</v>
      </c>
      <c r="AX86" s="9">
        <v>56730.92</v>
      </c>
    </row>
    <row r="87" spans="1:50" s="6" customFormat="1" ht="15" x14ac:dyDescent="0.25">
      <c r="A87" s="18">
        <f t="shared" si="1"/>
        <v>70</v>
      </c>
      <c r="B87" s="32" t="s">
        <v>559</v>
      </c>
      <c r="C87" s="16" t="s">
        <v>562</v>
      </c>
      <c r="D87" s="16" t="s">
        <v>561</v>
      </c>
      <c r="E87" s="16" t="s">
        <v>4</v>
      </c>
      <c r="F87" s="16" t="s">
        <v>8</v>
      </c>
      <c r="G87" s="15">
        <v>45078</v>
      </c>
      <c r="H87" s="15">
        <v>45260</v>
      </c>
      <c r="I87" s="14">
        <v>65000</v>
      </c>
      <c r="J87" s="14">
        <v>4427.58</v>
      </c>
      <c r="K87" s="14">
        <v>0</v>
      </c>
      <c r="L87" s="14">
        <v>1865.5</v>
      </c>
      <c r="M87" s="14">
        <f>I87*7.1%</f>
        <v>4615</v>
      </c>
      <c r="N87" s="14">
        <f>I87*1.15%</f>
        <v>747.5</v>
      </c>
      <c r="O87" s="14">
        <v>1976</v>
      </c>
      <c r="P87" s="14">
        <f>I87*7.09%</f>
        <v>4608.5</v>
      </c>
      <c r="Q87" s="14">
        <v>0</v>
      </c>
      <c r="R87" s="14">
        <f>L87+M87+N87+O87+P87</f>
        <v>13812.5</v>
      </c>
      <c r="S87" s="14">
        <v>0</v>
      </c>
      <c r="T87" s="14">
        <f>+L87+O87+Q87+S87+J87+K87</f>
        <v>8269.08</v>
      </c>
      <c r="U87" s="14">
        <f>+P87+N87+M87</f>
        <v>9971</v>
      </c>
      <c r="V87" s="14">
        <f>+I87-T87</f>
        <v>56730.92</v>
      </c>
      <c r="W87" s="54">
        <f>+V88-AJ87</f>
        <v>53099</v>
      </c>
      <c r="X87" t="s">
        <v>306</v>
      </c>
      <c r="Y87" t="s">
        <v>5</v>
      </c>
      <c r="Z87" t="s">
        <v>1319</v>
      </c>
      <c r="AA87">
        <v>262</v>
      </c>
      <c r="AB87" s="9">
        <v>23200</v>
      </c>
      <c r="AC87">
        <v>0</v>
      </c>
      <c r="AD87" s="9">
        <v>23200</v>
      </c>
      <c r="AE87">
        <v>665.84</v>
      </c>
      <c r="AF87">
        <v>0</v>
      </c>
      <c r="AG87">
        <v>705.28</v>
      </c>
      <c r="AH87">
        <v>0</v>
      </c>
      <c r="AI87" s="9">
        <v>1371.12</v>
      </c>
      <c r="AJ87" s="9">
        <v>21828.880000000001</v>
      </c>
      <c r="AK87" s="54">
        <f>+T87-AW87</f>
        <v>0</v>
      </c>
      <c r="AL87" t="s">
        <v>562</v>
      </c>
      <c r="AM87" t="s">
        <v>561</v>
      </c>
      <c r="AN87" t="s">
        <v>767</v>
      </c>
      <c r="AO87">
        <v>4</v>
      </c>
      <c r="AP87" s="9">
        <v>65000</v>
      </c>
      <c r="AQ87">
        <v>0</v>
      </c>
      <c r="AR87" s="9">
        <v>65000</v>
      </c>
      <c r="AS87" s="9">
        <v>1865.5</v>
      </c>
      <c r="AT87" s="9">
        <v>4427.58</v>
      </c>
      <c r="AU87" s="9">
        <v>1976</v>
      </c>
      <c r="AV87">
        <v>0</v>
      </c>
      <c r="AW87" s="9">
        <v>8269.08</v>
      </c>
      <c r="AX87" s="9">
        <v>56730.92</v>
      </c>
    </row>
    <row r="88" spans="1:50" s="6" customFormat="1" ht="15" x14ac:dyDescent="0.25">
      <c r="A88" s="18">
        <f t="shared" si="1"/>
        <v>71</v>
      </c>
      <c r="B88" s="32" t="s">
        <v>559</v>
      </c>
      <c r="C88" s="16" t="s">
        <v>560</v>
      </c>
      <c r="D88" s="16" t="s">
        <v>725</v>
      </c>
      <c r="E88" s="16" t="s">
        <v>4</v>
      </c>
      <c r="F88" s="16" t="s">
        <v>8</v>
      </c>
      <c r="G88" s="15">
        <v>45078</v>
      </c>
      <c r="H88" s="15">
        <v>45260</v>
      </c>
      <c r="I88" s="14">
        <v>90000</v>
      </c>
      <c r="J88" s="14">
        <v>9753.1200000000008</v>
      </c>
      <c r="K88" s="14">
        <v>0</v>
      </c>
      <c r="L88" s="14">
        <v>2583</v>
      </c>
      <c r="M88" s="14">
        <f>I88*7.1%</f>
        <v>6389.9999999999991</v>
      </c>
      <c r="N88" s="14">
        <f>I88*1.15%</f>
        <v>1035</v>
      </c>
      <c r="O88" s="14">
        <v>2736</v>
      </c>
      <c r="P88" s="14">
        <f>I88*7.09%</f>
        <v>6381</v>
      </c>
      <c r="Q88" s="14">
        <v>0</v>
      </c>
      <c r="R88" s="14">
        <f>L88+M88+N88+O88+P88</f>
        <v>19125</v>
      </c>
      <c r="S88" s="14">
        <v>0</v>
      </c>
      <c r="T88" s="14">
        <f>+L88+O88+Q88+S88+J88+K88</f>
        <v>15072.12</v>
      </c>
      <c r="U88" s="14">
        <f>+P88+N88+M88</f>
        <v>13806</v>
      </c>
      <c r="V88" s="14">
        <f>+I88-T88</f>
        <v>74927.88</v>
      </c>
      <c r="W88" s="54">
        <f>+V90-AJ88</f>
        <v>37084.929999999993</v>
      </c>
      <c r="X88" t="s">
        <v>192</v>
      </c>
      <c r="Y88" t="s">
        <v>5</v>
      </c>
      <c r="Z88" t="s">
        <v>1127</v>
      </c>
      <c r="AA88">
        <v>20</v>
      </c>
      <c r="AB88" s="9">
        <v>20880</v>
      </c>
      <c r="AC88">
        <v>0</v>
      </c>
      <c r="AD88" s="9">
        <v>20880</v>
      </c>
      <c r="AE88">
        <v>599.26</v>
      </c>
      <c r="AF88">
        <v>0</v>
      </c>
      <c r="AG88">
        <v>634.75</v>
      </c>
      <c r="AH88">
        <v>0</v>
      </c>
      <c r="AI88" s="9">
        <v>1234.01</v>
      </c>
      <c r="AJ88" s="9">
        <v>19645.990000000002</v>
      </c>
      <c r="AK88" s="54">
        <f>+T88-AW88</f>
        <v>0</v>
      </c>
      <c r="AL88" t="s">
        <v>560</v>
      </c>
      <c r="AM88" t="s">
        <v>725</v>
      </c>
      <c r="AN88" t="s">
        <v>756</v>
      </c>
      <c r="AO88">
        <v>3</v>
      </c>
      <c r="AP88" s="9">
        <v>90000</v>
      </c>
      <c r="AQ88">
        <v>0</v>
      </c>
      <c r="AR88" s="9">
        <v>90000</v>
      </c>
      <c r="AS88" s="9">
        <v>2583</v>
      </c>
      <c r="AT88" s="9">
        <v>9753.1200000000008</v>
      </c>
      <c r="AU88" s="9">
        <v>2736</v>
      </c>
      <c r="AV88">
        <v>0</v>
      </c>
      <c r="AW88" s="9">
        <v>15072.12</v>
      </c>
      <c r="AX88" s="9">
        <v>74927.88</v>
      </c>
    </row>
    <row r="89" spans="1:50" s="6" customFormat="1" ht="15" x14ac:dyDescent="0.25">
      <c r="A89" s="18">
        <f t="shared" si="1"/>
        <v>72</v>
      </c>
      <c r="B89" s="32" t="s">
        <v>559</v>
      </c>
      <c r="C89" s="16" t="s">
        <v>558</v>
      </c>
      <c r="D89" s="16" t="s">
        <v>557</v>
      </c>
      <c r="E89" s="16" t="s">
        <v>4</v>
      </c>
      <c r="F89" s="16" t="s">
        <v>8</v>
      </c>
      <c r="G89" s="15">
        <v>45017</v>
      </c>
      <c r="H89" s="15">
        <v>45230</v>
      </c>
      <c r="I89" s="14">
        <v>65000</v>
      </c>
      <c r="J89" s="14">
        <v>4427.58</v>
      </c>
      <c r="K89" s="14">
        <v>0</v>
      </c>
      <c r="L89" s="14">
        <v>1865.5</v>
      </c>
      <c r="M89" s="14">
        <f>I89*7.1%</f>
        <v>4615</v>
      </c>
      <c r="N89" s="14">
        <f>I89*1.15%</f>
        <v>747.5</v>
      </c>
      <c r="O89" s="14">
        <v>1976</v>
      </c>
      <c r="P89" s="14">
        <f>I89*7.09%</f>
        <v>4608.5</v>
      </c>
      <c r="Q89" s="14">
        <v>0</v>
      </c>
      <c r="R89" s="14">
        <f>L89+M89+N89+O89+P89</f>
        <v>13812.5</v>
      </c>
      <c r="S89" s="14">
        <v>0</v>
      </c>
      <c r="T89" s="14">
        <f>+L89+O89+Q89+S89+J89+K89</f>
        <v>8269.08</v>
      </c>
      <c r="U89" s="14">
        <f>+P89+N89+M89</f>
        <v>9971</v>
      </c>
      <c r="V89" s="14">
        <f>+I89-T89</f>
        <v>56730.92</v>
      </c>
      <c r="W89" s="54">
        <f>+V90-AJ89</f>
        <v>28353.37</v>
      </c>
      <c r="X89" t="s">
        <v>419</v>
      </c>
      <c r="Y89" t="s">
        <v>5</v>
      </c>
      <c r="Z89" t="s">
        <v>1136</v>
      </c>
      <c r="AA89">
        <v>113</v>
      </c>
      <c r="AB89" s="9">
        <v>30160</v>
      </c>
      <c r="AC89">
        <v>0</v>
      </c>
      <c r="AD89" s="9">
        <v>30160</v>
      </c>
      <c r="AE89">
        <v>865.59</v>
      </c>
      <c r="AF89">
        <v>0</v>
      </c>
      <c r="AG89">
        <v>916.86</v>
      </c>
      <c r="AH89">
        <v>0</v>
      </c>
      <c r="AI89" s="9">
        <v>1782.45</v>
      </c>
      <c r="AJ89" s="9">
        <v>28377.55</v>
      </c>
      <c r="AK89" s="54">
        <f>+T89-AW89</f>
        <v>0</v>
      </c>
      <c r="AL89" t="s">
        <v>558</v>
      </c>
      <c r="AM89" t="s">
        <v>557</v>
      </c>
      <c r="AN89" t="s">
        <v>757</v>
      </c>
      <c r="AO89">
        <v>6</v>
      </c>
      <c r="AP89" s="9">
        <v>65000</v>
      </c>
      <c r="AQ89">
        <v>0</v>
      </c>
      <c r="AR89" s="9">
        <v>65000</v>
      </c>
      <c r="AS89" s="9">
        <v>1865.5</v>
      </c>
      <c r="AT89" s="9">
        <v>4427.58</v>
      </c>
      <c r="AU89" s="9">
        <v>1976</v>
      </c>
      <c r="AV89">
        <v>0</v>
      </c>
      <c r="AW89" s="9">
        <v>8269.08</v>
      </c>
      <c r="AX89" s="9">
        <v>56730.92</v>
      </c>
    </row>
    <row r="90" spans="1:50" s="6" customFormat="1" ht="15" x14ac:dyDescent="0.25">
      <c r="A90" s="18">
        <f t="shared" si="1"/>
        <v>73</v>
      </c>
      <c r="B90" s="32" t="s">
        <v>556</v>
      </c>
      <c r="C90" s="16" t="s">
        <v>555</v>
      </c>
      <c r="D90" s="16" t="s">
        <v>847</v>
      </c>
      <c r="E90" s="16" t="s">
        <v>4</v>
      </c>
      <c r="F90" s="16" t="s">
        <v>8</v>
      </c>
      <c r="G90" s="15">
        <v>45078</v>
      </c>
      <c r="H90" s="15">
        <v>45260</v>
      </c>
      <c r="I90" s="14">
        <v>65000</v>
      </c>
      <c r="J90" s="14">
        <v>4427.58</v>
      </c>
      <c r="K90" s="14">
        <v>0</v>
      </c>
      <c r="L90" s="14">
        <v>1865.5</v>
      </c>
      <c r="M90" s="14">
        <f>I90*7.1%</f>
        <v>4615</v>
      </c>
      <c r="N90" s="14">
        <f>I90*1.15%</f>
        <v>747.5</v>
      </c>
      <c r="O90" s="14">
        <v>1976</v>
      </c>
      <c r="P90" s="14">
        <f>I90*7.09%</f>
        <v>4608.5</v>
      </c>
      <c r="Q90" s="14">
        <v>0</v>
      </c>
      <c r="R90" s="14">
        <f>L90+M90+N90+O90+P90</f>
        <v>13812.5</v>
      </c>
      <c r="S90" s="14">
        <v>0</v>
      </c>
      <c r="T90" s="14">
        <f>+L90+O90+Q90+S90+J90+K90</f>
        <v>8269.08</v>
      </c>
      <c r="U90" s="14">
        <f>+P90+N90+M90</f>
        <v>9971</v>
      </c>
      <c r="V90" s="14">
        <f>+I90-T90</f>
        <v>56730.92</v>
      </c>
      <c r="W90" s="54">
        <f>+V90-AJ90</f>
        <v>9685.9199999999983</v>
      </c>
      <c r="X90" t="s">
        <v>328</v>
      </c>
      <c r="Y90" t="s">
        <v>602</v>
      </c>
      <c r="Z90" t="s">
        <v>749</v>
      </c>
      <c r="AA90">
        <v>6</v>
      </c>
      <c r="AB90" s="9">
        <v>50000</v>
      </c>
      <c r="AC90">
        <v>0</v>
      </c>
      <c r="AD90" s="9">
        <v>50000</v>
      </c>
      <c r="AE90" s="9">
        <v>1435</v>
      </c>
      <c r="AF90">
        <v>0</v>
      </c>
      <c r="AG90" s="9">
        <v>1520</v>
      </c>
      <c r="AH90">
        <v>0</v>
      </c>
      <c r="AI90" s="9">
        <v>2955</v>
      </c>
      <c r="AJ90" s="9">
        <v>47045</v>
      </c>
      <c r="AK90" s="54">
        <f>+T90-AW90</f>
        <v>0</v>
      </c>
      <c r="AL90" t="s">
        <v>555</v>
      </c>
      <c r="AM90" t="s">
        <v>847</v>
      </c>
      <c r="AN90" t="s">
        <v>848</v>
      </c>
      <c r="AO90">
        <v>1</v>
      </c>
      <c r="AP90" s="9">
        <v>65000</v>
      </c>
      <c r="AQ90">
        <v>0</v>
      </c>
      <c r="AR90" s="9">
        <v>65000</v>
      </c>
      <c r="AS90" s="9">
        <v>1865.5</v>
      </c>
      <c r="AT90" s="9">
        <v>4427.58</v>
      </c>
      <c r="AU90" s="9">
        <v>1976</v>
      </c>
      <c r="AV90">
        <v>0</v>
      </c>
      <c r="AW90" s="9">
        <v>8269.08</v>
      </c>
      <c r="AX90" s="9">
        <v>56730.92</v>
      </c>
    </row>
    <row r="91" spans="1:50" s="6" customFormat="1" ht="15" x14ac:dyDescent="0.25">
      <c r="A91" s="18">
        <f t="shared" si="1"/>
        <v>74</v>
      </c>
      <c r="B91" s="32" t="s">
        <v>554</v>
      </c>
      <c r="C91" s="16" t="s">
        <v>553</v>
      </c>
      <c r="D91" s="16" t="s">
        <v>733</v>
      </c>
      <c r="E91" s="16" t="s">
        <v>4</v>
      </c>
      <c r="F91" s="16" t="s">
        <v>3</v>
      </c>
      <c r="G91" s="15">
        <v>45078</v>
      </c>
      <c r="H91" s="15">
        <v>45260</v>
      </c>
      <c r="I91" s="14">
        <v>90000</v>
      </c>
      <c r="J91" s="14">
        <v>9753.1200000000008</v>
      </c>
      <c r="K91" s="14">
        <v>0</v>
      </c>
      <c r="L91" s="14">
        <v>2583</v>
      </c>
      <c r="M91" s="14">
        <f>I91*7.1%</f>
        <v>6389.9999999999991</v>
      </c>
      <c r="N91" s="14">
        <f>I91*1.15%</f>
        <v>1035</v>
      </c>
      <c r="O91" s="14">
        <v>2736</v>
      </c>
      <c r="P91" s="14">
        <f>I91*7.09%</f>
        <v>6381</v>
      </c>
      <c r="Q91" s="14">
        <v>0</v>
      </c>
      <c r="R91" s="14">
        <f>L91+M91+N91+O91+P91</f>
        <v>19125</v>
      </c>
      <c r="S91" s="14">
        <v>0</v>
      </c>
      <c r="T91" s="14">
        <f>+L91+O91+Q91+S91+J91+K91</f>
        <v>15072.12</v>
      </c>
      <c r="U91" s="14">
        <f>+P91+N91+M91</f>
        <v>13806</v>
      </c>
      <c r="V91" s="14">
        <f>+I91-T91</f>
        <v>74927.88</v>
      </c>
      <c r="W91" s="54">
        <f>+V92-AJ91</f>
        <v>3278.3499999999985</v>
      </c>
      <c r="X91" t="s">
        <v>343</v>
      </c>
      <c r="Y91" t="s">
        <v>5</v>
      </c>
      <c r="Z91" t="s">
        <v>912</v>
      </c>
      <c r="AA91">
        <v>72</v>
      </c>
      <c r="AB91" s="9">
        <v>22680</v>
      </c>
      <c r="AC91">
        <v>0</v>
      </c>
      <c r="AD91" s="9">
        <v>22680</v>
      </c>
      <c r="AE91">
        <v>650.91999999999996</v>
      </c>
      <c r="AF91">
        <v>0</v>
      </c>
      <c r="AG91">
        <v>689.47</v>
      </c>
      <c r="AH91">
        <v>0</v>
      </c>
      <c r="AI91" s="9">
        <v>1340.39</v>
      </c>
      <c r="AJ91" s="9">
        <v>21339.61</v>
      </c>
      <c r="AK91" s="54">
        <f>+T91-AW91</f>
        <v>0</v>
      </c>
      <c r="AL91" t="s">
        <v>553</v>
      </c>
      <c r="AM91" t="s">
        <v>733</v>
      </c>
      <c r="AN91" t="s">
        <v>762</v>
      </c>
      <c r="AO91">
        <v>56</v>
      </c>
      <c r="AP91" s="9">
        <v>90000</v>
      </c>
      <c r="AQ91">
        <v>0</v>
      </c>
      <c r="AR91" s="9">
        <v>90000</v>
      </c>
      <c r="AS91" s="9">
        <v>2583</v>
      </c>
      <c r="AT91" s="9">
        <v>9753.1200000000008</v>
      </c>
      <c r="AU91" s="9">
        <v>2736</v>
      </c>
      <c r="AV91">
        <v>0</v>
      </c>
      <c r="AW91" s="9">
        <v>15072.12</v>
      </c>
      <c r="AX91" s="9">
        <v>74927.88</v>
      </c>
    </row>
    <row r="92" spans="1:50" s="6" customFormat="1" ht="15" x14ac:dyDescent="0.25">
      <c r="A92" s="18">
        <f t="shared" si="1"/>
        <v>75</v>
      </c>
      <c r="B92" s="32" t="s">
        <v>552</v>
      </c>
      <c r="C92" s="16" t="s">
        <v>281</v>
      </c>
      <c r="D92" s="16" t="s">
        <v>752</v>
      </c>
      <c r="E92" s="16" t="s">
        <v>4</v>
      </c>
      <c r="F92" s="16" t="s">
        <v>8</v>
      </c>
      <c r="G92" s="15">
        <v>45078</v>
      </c>
      <c r="H92" s="15">
        <v>45260</v>
      </c>
      <c r="I92" s="14">
        <v>45000</v>
      </c>
      <c r="J92" s="14">
        <v>17722.54</v>
      </c>
      <c r="K92" s="14">
        <v>0</v>
      </c>
      <c r="L92" s="14">
        <v>1291.5</v>
      </c>
      <c r="M92" s="14">
        <f>I92*7.1%</f>
        <v>3194.9999999999995</v>
      </c>
      <c r="N92" s="14">
        <f>I92*1.15%</f>
        <v>517.5</v>
      </c>
      <c r="O92" s="14">
        <v>1368</v>
      </c>
      <c r="P92" s="14">
        <f>I92*7.09%</f>
        <v>3190.5</v>
      </c>
      <c r="Q92" s="14">
        <v>0</v>
      </c>
      <c r="R92" s="14">
        <f>L92+M92+N92+O92+P92</f>
        <v>9562.5</v>
      </c>
      <c r="S92" s="14">
        <v>0</v>
      </c>
      <c r="T92" s="14">
        <f>+L92+O92+Q92+S92+J92+K92</f>
        <v>20382.04</v>
      </c>
      <c r="U92" s="14">
        <f>+P92+N92+M92</f>
        <v>6903</v>
      </c>
      <c r="V92" s="14">
        <f>+I92-T92</f>
        <v>24617.96</v>
      </c>
      <c r="W92" s="54">
        <f>+V93-AJ92</f>
        <v>61059.02</v>
      </c>
      <c r="X92" t="s">
        <v>309</v>
      </c>
      <c r="Y92" t="s">
        <v>5</v>
      </c>
      <c r="Z92" t="s">
        <v>945</v>
      </c>
      <c r="AA92">
        <v>244</v>
      </c>
      <c r="AB92" s="9">
        <v>16240</v>
      </c>
      <c r="AC92">
        <v>0</v>
      </c>
      <c r="AD92" s="9">
        <v>16240</v>
      </c>
      <c r="AE92">
        <v>466.09</v>
      </c>
      <c r="AF92">
        <v>0</v>
      </c>
      <c r="AG92">
        <v>493.7</v>
      </c>
      <c r="AH92">
        <v>0</v>
      </c>
      <c r="AI92">
        <v>959.79</v>
      </c>
      <c r="AJ92" s="9">
        <v>15280.21</v>
      </c>
      <c r="AK92" s="54">
        <f>+T92-AW92</f>
        <v>0</v>
      </c>
      <c r="AL92" t="s">
        <v>281</v>
      </c>
      <c r="AM92" t="s">
        <v>752</v>
      </c>
      <c r="AN92" t="s">
        <v>753</v>
      </c>
      <c r="AO92">
        <v>13</v>
      </c>
      <c r="AP92" s="9">
        <v>45000</v>
      </c>
      <c r="AQ92">
        <v>0</v>
      </c>
      <c r="AR92" s="9">
        <v>45000</v>
      </c>
      <c r="AS92" s="9">
        <v>1291.5</v>
      </c>
      <c r="AT92" s="9">
        <v>17722.54</v>
      </c>
      <c r="AU92" s="9">
        <v>1368</v>
      </c>
      <c r="AV92">
        <v>0</v>
      </c>
      <c r="AW92" s="9">
        <v>20382.04</v>
      </c>
      <c r="AX92" s="9">
        <v>24617.96</v>
      </c>
    </row>
    <row r="93" spans="1:50" s="6" customFormat="1" ht="15" x14ac:dyDescent="0.25">
      <c r="A93" s="18">
        <f t="shared" si="1"/>
        <v>76</v>
      </c>
      <c r="B93" s="32" t="s">
        <v>476</v>
      </c>
      <c r="C93" s="16" t="s">
        <v>551</v>
      </c>
      <c r="D93" s="16" t="s">
        <v>708</v>
      </c>
      <c r="E93" s="16" t="s">
        <v>4</v>
      </c>
      <c r="F93" s="16" t="s">
        <v>8</v>
      </c>
      <c r="G93" s="15">
        <v>45017</v>
      </c>
      <c r="H93" s="15">
        <v>45230</v>
      </c>
      <c r="I93" s="14">
        <v>92000</v>
      </c>
      <c r="J93" s="14">
        <v>10223.57</v>
      </c>
      <c r="K93" s="14">
        <v>0</v>
      </c>
      <c r="L93" s="14">
        <v>2640.4</v>
      </c>
      <c r="M93" s="14">
        <f>I93*7.1%</f>
        <v>6531.9999999999991</v>
      </c>
      <c r="N93" s="14">
        <f>I93*1.15%</f>
        <v>1058</v>
      </c>
      <c r="O93" s="14">
        <v>2796.8</v>
      </c>
      <c r="P93" s="14">
        <f>I93*7.09%</f>
        <v>6522.8</v>
      </c>
      <c r="Q93" s="14">
        <v>0</v>
      </c>
      <c r="R93" s="14">
        <f>L93+M93+N93+O93+P93</f>
        <v>19550</v>
      </c>
      <c r="S93" s="14">
        <v>0</v>
      </c>
      <c r="T93" s="14">
        <f>+L93+O93+Q93+S93+J93+K93</f>
        <v>15660.77</v>
      </c>
      <c r="U93" s="14">
        <f>+P93+N93+M93</f>
        <v>14112.8</v>
      </c>
      <c r="V93" s="14">
        <f>+I93-T93</f>
        <v>76339.23</v>
      </c>
      <c r="W93" s="54">
        <f>+V93-AJ93</f>
        <v>53757.63</v>
      </c>
      <c r="X93" t="s">
        <v>532</v>
      </c>
      <c r="Y93" t="s">
        <v>5</v>
      </c>
      <c r="Z93" t="s">
        <v>937</v>
      </c>
      <c r="AA93">
        <v>9</v>
      </c>
      <c r="AB93" s="9">
        <v>24000</v>
      </c>
      <c r="AC93">
        <v>0</v>
      </c>
      <c r="AD93" s="9">
        <v>24000</v>
      </c>
      <c r="AE93">
        <v>688.8</v>
      </c>
      <c r="AF93">
        <v>0</v>
      </c>
      <c r="AG93">
        <v>729.6</v>
      </c>
      <c r="AH93">
        <v>0</v>
      </c>
      <c r="AI93" s="9">
        <v>1418.4</v>
      </c>
      <c r="AJ93" s="9">
        <v>22581.599999999999</v>
      </c>
      <c r="AK93" s="54">
        <f>+T93-AW93</f>
        <v>0</v>
      </c>
      <c r="AL93" t="s">
        <v>551</v>
      </c>
      <c r="AM93" t="s">
        <v>708</v>
      </c>
      <c r="AN93" t="s">
        <v>741</v>
      </c>
      <c r="AO93">
        <v>12</v>
      </c>
      <c r="AP93" s="9">
        <v>92000</v>
      </c>
      <c r="AQ93">
        <v>0</v>
      </c>
      <c r="AR93" s="9">
        <v>92000</v>
      </c>
      <c r="AS93" s="9">
        <v>2640.4</v>
      </c>
      <c r="AT93" s="9">
        <v>10223.57</v>
      </c>
      <c r="AU93" s="9">
        <v>2796.8</v>
      </c>
      <c r="AV93">
        <v>0</v>
      </c>
      <c r="AW93" s="9">
        <v>15660.77</v>
      </c>
      <c r="AX93" s="9">
        <v>76339.23</v>
      </c>
    </row>
    <row r="94" spans="1:50" s="6" customFormat="1" ht="15" x14ac:dyDescent="0.25">
      <c r="A94" s="18">
        <f t="shared" si="1"/>
        <v>77</v>
      </c>
      <c r="B94" s="32" t="s">
        <v>476</v>
      </c>
      <c r="C94" s="16" t="s">
        <v>550</v>
      </c>
      <c r="D94" s="16" t="s">
        <v>708</v>
      </c>
      <c r="E94" s="16" t="s">
        <v>4</v>
      </c>
      <c r="F94" s="16" t="s">
        <v>8</v>
      </c>
      <c r="G94" s="15">
        <v>45078</v>
      </c>
      <c r="H94" s="15">
        <v>45260</v>
      </c>
      <c r="I94" s="14">
        <v>100000</v>
      </c>
      <c r="J94" s="14">
        <v>12105.37</v>
      </c>
      <c r="K94" s="14">
        <v>0</v>
      </c>
      <c r="L94" s="14">
        <v>2870</v>
      </c>
      <c r="M94" s="14">
        <f>I94*7.1%</f>
        <v>7099.9999999999991</v>
      </c>
      <c r="N94" s="14">
        <f>I94*1.15%</f>
        <v>1150</v>
      </c>
      <c r="O94" s="14">
        <v>3040</v>
      </c>
      <c r="P94" s="14">
        <f>I94*7.09%</f>
        <v>7090.0000000000009</v>
      </c>
      <c r="Q94" s="14">
        <v>0</v>
      </c>
      <c r="R94" s="14">
        <f>L94+M94+N94+O94+P94</f>
        <v>21250</v>
      </c>
      <c r="S94" s="14">
        <v>28950.76</v>
      </c>
      <c r="T94" s="14">
        <f>+L94+O94+Q94+S94+J94+K94</f>
        <v>46966.13</v>
      </c>
      <c r="U94" s="14">
        <f>+P94+N94+M94</f>
        <v>15340</v>
      </c>
      <c r="V94" s="14">
        <f>+I94-T94</f>
        <v>53033.87</v>
      </c>
      <c r="W94" s="54">
        <f>+V94-AJ94</f>
        <v>11841.700000000004</v>
      </c>
      <c r="X94" t="s">
        <v>585</v>
      </c>
      <c r="Y94" t="s">
        <v>811</v>
      </c>
      <c r="Z94" t="s">
        <v>845</v>
      </c>
      <c r="AA94">
        <v>10</v>
      </c>
      <c r="AB94" s="9">
        <v>45000</v>
      </c>
      <c r="AC94">
        <v>0</v>
      </c>
      <c r="AD94" s="9">
        <v>45000</v>
      </c>
      <c r="AE94" s="9">
        <v>1291.5</v>
      </c>
      <c r="AF94" s="9">
        <v>1148.33</v>
      </c>
      <c r="AG94" s="9">
        <v>1368</v>
      </c>
      <c r="AH94">
        <v>0</v>
      </c>
      <c r="AI94" s="9">
        <v>3807.83</v>
      </c>
      <c r="AJ94" s="9">
        <v>41192.17</v>
      </c>
      <c r="AK94" s="54">
        <f>+T94-AW94</f>
        <v>0</v>
      </c>
      <c r="AL94" t="s">
        <v>550</v>
      </c>
      <c r="AM94" t="s">
        <v>708</v>
      </c>
      <c r="AN94" t="s">
        <v>800</v>
      </c>
      <c r="AO94">
        <v>2</v>
      </c>
      <c r="AP94" s="9">
        <v>100000</v>
      </c>
      <c r="AQ94">
        <v>0</v>
      </c>
      <c r="AR94" s="9">
        <v>100000</v>
      </c>
      <c r="AS94" s="9">
        <v>2870</v>
      </c>
      <c r="AT94" s="9">
        <v>12105.37</v>
      </c>
      <c r="AU94" s="9">
        <v>3040</v>
      </c>
      <c r="AV94" s="9">
        <v>28950.76</v>
      </c>
      <c r="AW94" s="9">
        <v>46966.13</v>
      </c>
      <c r="AX94" s="9">
        <v>53033.87</v>
      </c>
    </row>
    <row r="95" spans="1:50" s="6" customFormat="1" ht="15" x14ac:dyDescent="0.25">
      <c r="A95" s="18">
        <f t="shared" si="1"/>
        <v>78</v>
      </c>
      <c r="B95" s="32" t="s">
        <v>476</v>
      </c>
      <c r="C95" s="16" t="s">
        <v>549</v>
      </c>
      <c r="D95" s="16" t="s">
        <v>784</v>
      </c>
      <c r="E95" s="16" t="s">
        <v>4</v>
      </c>
      <c r="F95" s="16" t="s">
        <v>8</v>
      </c>
      <c r="G95" s="15">
        <v>45078</v>
      </c>
      <c r="H95" s="15">
        <v>45260</v>
      </c>
      <c r="I95" s="14">
        <v>155000</v>
      </c>
      <c r="J95" s="14">
        <v>25042.74</v>
      </c>
      <c r="K95" s="14">
        <v>0</v>
      </c>
      <c r="L95" s="14">
        <v>4448.5</v>
      </c>
      <c r="M95" s="14">
        <f>I95*7.1%</f>
        <v>11004.999999999998</v>
      </c>
      <c r="N95" s="14">
        <f>I95*1.15%</f>
        <v>1782.5</v>
      </c>
      <c r="O95" s="14">
        <v>4712</v>
      </c>
      <c r="P95" s="14">
        <f>I95*7.09%</f>
        <v>10989.5</v>
      </c>
      <c r="Q95" s="14">
        <v>0</v>
      </c>
      <c r="R95" s="14">
        <f>L95+M95+N95+O95+P95</f>
        <v>32937.5</v>
      </c>
      <c r="S95" s="14">
        <v>0</v>
      </c>
      <c r="T95" s="14">
        <f>+L95+O95+Q95+S95+J95+K95</f>
        <v>34203.240000000005</v>
      </c>
      <c r="U95" s="14">
        <f>+P95+N95+M95</f>
        <v>23777</v>
      </c>
      <c r="V95" s="14">
        <f>+I95-T95</f>
        <v>120796.76</v>
      </c>
      <c r="W95" s="54">
        <f>+V97-AJ95</f>
        <v>39672.780000000006</v>
      </c>
      <c r="X95" t="s">
        <v>96</v>
      </c>
      <c r="Y95" t="s">
        <v>5</v>
      </c>
      <c r="Z95" t="s">
        <v>990</v>
      </c>
      <c r="AA95">
        <v>9</v>
      </c>
      <c r="AB95" s="9">
        <v>46400</v>
      </c>
      <c r="AC95">
        <v>0</v>
      </c>
      <c r="AD95" s="9">
        <v>46400</v>
      </c>
      <c r="AE95" s="9">
        <v>1331.68</v>
      </c>
      <c r="AF95" s="9">
        <v>1345.91</v>
      </c>
      <c r="AG95" s="9">
        <v>1410.56</v>
      </c>
      <c r="AH95">
        <v>0</v>
      </c>
      <c r="AI95" s="9">
        <v>4088.15</v>
      </c>
      <c r="AJ95" s="9">
        <v>42311.85</v>
      </c>
      <c r="AK95" s="54">
        <f>+T95-AW95</f>
        <v>0</v>
      </c>
      <c r="AL95" t="s">
        <v>549</v>
      </c>
      <c r="AM95" t="s">
        <v>784</v>
      </c>
      <c r="AN95" t="s">
        <v>785</v>
      </c>
      <c r="AO95">
        <v>4</v>
      </c>
      <c r="AP95" s="9">
        <v>155000</v>
      </c>
      <c r="AQ95">
        <v>0</v>
      </c>
      <c r="AR95" s="9">
        <v>155000</v>
      </c>
      <c r="AS95" s="9">
        <v>4448.5</v>
      </c>
      <c r="AT95" s="9">
        <v>25042.74</v>
      </c>
      <c r="AU95" s="9">
        <v>4712</v>
      </c>
      <c r="AV95">
        <v>0</v>
      </c>
      <c r="AW95" s="9">
        <v>34203.24</v>
      </c>
      <c r="AX95" s="9">
        <v>120796.76</v>
      </c>
    </row>
    <row r="96" spans="1:50" s="6" customFormat="1" ht="15" x14ac:dyDescent="0.25">
      <c r="A96" s="18">
        <f t="shared" si="1"/>
        <v>79</v>
      </c>
      <c r="B96" s="32" t="s">
        <v>476</v>
      </c>
      <c r="C96" s="16" t="s">
        <v>305</v>
      </c>
      <c r="D96" s="16" t="s">
        <v>547</v>
      </c>
      <c r="E96" s="16" t="s">
        <v>4</v>
      </c>
      <c r="F96" s="16" t="s">
        <v>3</v>
      </c>
      <c r="G96" s="15">
        <v>45078</v>
      </c>
      <c r="H96" s="15">
        <v>45260</v>
      </c>
      <c r="I96" s="14">
        <v>100000</v>
      </c>
      <c r="J96" s="14">
        <v>20291.2</v>
      </c>
      <c r="K96" s="14">
        <v>0</v>
      </c>
      <c r="L96" s="14">
        <v>2870</v>
      </c>
      <c r="M96" s="14">
        <f>I96*7.1%</f>
        <v>7099.9999999999991</v>
      </c>
      <c r="N96" s="14">
        <f>I96*1.15%</f>
        <v>1150</v>
      </c>
      <c r="O96" s="14">
        <v>3040</v>
      </c>
      <c r="P96" s="14">
        <f>I96*7.09%</f>
        <v>7090.0000000000009</v>
      </c>
      <c r="Q96" s="14">
        <v>0</v>
      </c>
      <c r="R96" s="14">
        <f>L96+M96+N96+O96+P96</f>
        <v>21250</v>
      </c>
      <c r="S96" s="14">
        <v>0</v>
      </c>
      <c r="T96" s="14">
        <f>+L96+O96+Q96+S96+J96+K96</f>
        <v>26201.200000000001</v>
      </c>
      <c r="U96" s="14">
        <f>+P96+N96+M96</f>
        <v>15340</v>
      </c>
      <c r="V96" s="14">
        <f>+I96-T96</f>
        <v>73798.8</v>
      </c>
      <c r="W96" s="54">
        <f>+V97-AJ96</f>
        <v>44791.280000000006</v>
      </c>
      <c r="X96" t="s">
        <v>464</v>
      </c>
      <c r="Y96" t="s">
        <v>5</v>
      </c>
      <c r="Z96" t="s">
        <v>1291</v>
      </c>
      <c r="AA96">
        <v>12</v>
      </c>
      <c r="AB96" s="9">
        <v>40000</v>
      </c>
      <c r="AC96">
        <v>0</v>
      </c>
      <c r="AD96" s="9">
        <v>40000</v>
      </c>
      <c r="AE96" s="9">
        <v>1148</v>
      </c>
      <c r="AF96">
        <v>442.65</v>
      </c>
      <c r="AG96" s="9">
        <v>1216</v>
      </c>
      <c r="AH96">
        <v>0</v>
      </c>
      <c r="AI96" s="9">
        <v>2806.65</v>
      </c>
      <c r="AJ96" s="9">
        <v>37193.35</v>
      </c>
      <c r="AK96" s="54">
        <f>+T96-AW96</f>
        <v>0</v>
      </c>
      <c r="AL96" t="s">
        <v>305</v>
      </c>
      <c r="AM96" t="s">
        <v>547</v>
      </c>
      <c r="AN96" t="s">
        <v>898</v>
      </c>
      <c r="AO96">
        <v>23</v>
      </c>
      <c r="AP96" s="9">
        <v>100000</v>
      </c>
      <c r="AQ96">
        <v>0</v>
      </c>
      <c r="AR96" s="9">
        <v>100000</v>
      </c>
      <c r="AS96" s="9">
        <v>2870</v>
      </c>
      <c r="AT96" s="9">
        <v>20291.2</v>
      </c>
      <c r="AU96" s="9">
        <v>3040</v>
      </c>
      <c r="AV96">
        <v>0</v>
      </c>
      <c r="AW96" s="9">
        <v>26201.200000000001</v>
      </c>
      <c r="AX96" s="9">
        <v>73798.8</v>
      </c>
    </row>
    <row r="97" spans="1:50" s="6" customFormat="1" ht="15" x14ac:dyDescent="0.25">
      <c r="A97" s="18">
        <f t="shared" si="1"/>
        <v>80</v>
      </c>
      <c r="B97" s="32" t="s">
        <v>476</v>
      </c>
      <c r="C97" s="16" t="s">
        <v>548</v>
      </c>
      <c r="D97" s="16" t="s">
        <v>547</v>
      </c>
      <c r="E97" s="16" t="s">
        <v>4</v>
      </c>
      <c r="F97" s="16" t="s">
        <v>8</v>
      </c>
      <c r="G97" s="15">
        <v>45078</v>
      </c>
      <c r="H97" s="15">
        <v>45260</v>
      </c>
      <c r="I97" s="14">
        <v>100000</v>
      </c>
      <c r="J97" s="14">
        <v>12105.37</v>
      </c>
      <c r="K97" s="14">
        <v>0</v>
      </c>
      <c r="L97" s="14">
        <v>2870</v>
      </c>
      <c r="M97" s="14">
        <f>I97*7.1%</f>
        <v>7099.9999999999991</v>
      </c>
      <c r="N97" s="14">
        <f>I97*1.15%</f>
        <v>1150</v>
      </c>
      <c r="O97" s="14">
        <v>3040</v>
      </c>
      <c r="P97" s="14">
        <f>I97*7.09%</f>
        <v>7090.0000000000009</v>
      </c>
      <c r="Q97" s="14">
        <v>0</v>
      </c>
      <c r="R97" s="14">
        <f>L97+M97+N97+O97+P97</f>
        <v>21250</v>
      </c>
      <c r="S97" s="14">
        <v>0</v>
      </c>
      <c r="T97" s="14">
        <f>+L97+O97+Q97+S97+J97+K97</f>
        <v>18015.370000000003</v>
      </c>
      <c r="U97" s="14">
        <f>+P97+N97+M97</f>
        <v>15340</v>
      </c>
      <c r="V97" s="14">
        <f>+I97-T97</f>
        <v>81984.63</v>
      </c>
      <c r="W97" s="54">
        <f>+V98-AJ97</f>
        <v>68913.990000000005</v>
      </c>
      <c r="X97" t="s">
        <v>510</v>
      </c>
      <c r="Y97" t="s">
        <v>5</v>
      </c>
      <c r="Z97" t="s">
        <v>885</v>
      </c>
      <c r="AA97">
        <v>58</v>
      </c>
      <c r="AB97" s="9">
        <v>20880</v>
      </c>
      <c r="AC97">
        <v>0</v>
      </c>
      <c r="AD97" s="9">
        <v>20880</v>
      </c>
      <c r="AE97">
        <v>599.26</v>
      </c>
      <c r="AF97">
        <v>0</v>
      </c>
      <c r="AG97">
        <v>634.75</v>
      </c>
      <c r="AH97" s="9">
        <v>15466.85</v>
      </c>
      <c r="AI97" s="9">
        <v>16700.86</v>
      </c>
      <c r="AJ97" s="9">
        <v>4179.1400000000003</v>
      </c>
      <c r="AK97" s="54">
        <f>+T97-AW97</f>
        <v>0</v>
      </c>
      <c r="AL97" t="s">
        <v>548</v>
      </c>
      <c r="AM97" t="s">
        <v>547</v>
      </c>
      <c r="AN97" t="s">
        <v>873</v>
      </c>
      <c r="AO97">
        <v>25</v>
      </c>
      <c r="AP97" s="9">
        <v>100000</v>
      </c>
      <c r="AQ97">
        <v>0</v>
      </c>
      <c r="AR97" s="9">
        <v>100000</v>
      </c>
      <c r="AS97" s="9">
        <v>2870</v>
      </c>
      <c r="AT97" s="9">
        <v>12105.37</v>
      </c>
      <c r="AU97" s="9">
        <v>3040</v>
      </c>
      <c r="AV97">
        <v>0</v>
      </c>
      <c r="AW97" s="9">
        <v>18015.37</v>
      </c>
      <c r="AX97" s="9">
        <v>81984.63</v>
      </c>
    </row>
    <row r="98" spans="1:50" s="6" customFormat="1" ht="15" x14ac:dyDescent="0.25">
      <c r="A98" s="18">
        <f t="shared" si="1"/>
        <v>81</v>
      </c>
      <c r="B98" s="32" t="s">
        <v>476</v>
      </c>
      <c r="C98" s="16" t="s">
        <v>336</v>
      </c>
      <c r="D98" s="16" t="s">
        <v>547</v>
      </c>
      <c r="E98" s="16" t="s">
        <v>4</v>
      </c>
      <c r="F98" s="16" t="s">
        <v>8</v>
      </c>
      <c r="G98" s="15">
        <v>45078</v>
      </c>
      <c r="H98" s="15">
        <v>45260</v>
      </c>
      <c r="I98" s="14">
        <v>100000</v>
      </c>
      <c r="J98" s="14">
        <v>20996.87</v>
      </c>
      <c r="K98" s="14">
        <v>0</v>
      </c>
      <c r="L98" s="14">
        <v>2870</v>
      </c>
      <c r="M98" s="14">
        <f>I98*7.1%</f>
        <v>7099.9999999999991</v>
      </c>
      <c r="N98" s="14">
        <f>I98*1.15%</f>
        <v>1150</v>
      </c>
      <c r="O98" s="14">
        <v>3040</v>
      </c>
      <c r="P98" s="14">
        <f>I98*7.09%</f>
        <v>7090.0000000000009</v>
      </c>
      <c r="Q98" s="14">
        <v>0</v>
      </c>
      <c r="R98" s="14">
        <f>L98+M98+N98+O98+P98</f>
        <v>21250</v>
      </c>
      <c r="S98" s="14">
        <v>0</v>
      </c>
      <c r="T98" s="14">
        <f>+L98+O98+Q98+S98+J98+K98</f>
        <v>26906.87</v>
      </c>
      <c r="U98" s="14">
        <f>+P98+N98+M98</f>
        <v>15340</v>
      </c>
      <c r="V98" s="14">
        <f>+I98-T98</f>
        <v>73093.13</v>
      </c>
      <c r="W98" s="54">
        <f>+V100-AJ98</f>
        <v>92419.209999999992</v>
      </c>
      <c r="X98" t="s">
        <v>79</v>
      </c>
      <c r="Y98" t="s">
        <v>5</v>
      </c>
      <c r="Z98" t="s">
        <v>997</v>
      </c>
      <c r="AA98">
        <v>38</v>
      </c>
      <c r="AB98" s="9">
        <v>30160</v>
      </c>
      <c r="AC98">
        <v>0</v>
      </c>
      <c r="AD98" s="9">
        <v>30160</v>
      </c>
      <c r="AE98">
        <v>865.59</v>
      </c>
      <c r="AF98">
        <v>0</v>
      </c>
      <c r="AG98">
        <v>916.86</v>
      </c>
      <c r="AH98">
        <v>0</v>
      </c>
      <c r="AI98" s="9">
        <v>1782.45</v>
      </c>
      <c r="AJ98" s="9">
        <v>28377.55</v>
      </c>
      <c r="AK98" s="54">
        <f>+T98-AW98</f>
        <v>0</v>
      </c>
      <c r="AL98" t="s">
        <v>336</v>
      </c>
      <c r="AM98" t="s">
        <v>547</v>
      </c>
      <c r="AN98" t="s">
        <v>955</v>
      </c>
      <c r="AO98">
        <v>29</v>
      </c>
      <c r="AP98" s="9">
        <v>100000</v>
      </c>
      <c r="AQ98">
        <v>0</v>
      </c>
      <c r="AR98" s="9">
        <v>100000</v>
      </c>
      <c r="AS98" s="9">
        <v>2870</v>
      </c>
      <c r="AT98" s="9">
        <v>20996.87</v>
      </c>
      <c r="AU98" s="9">
        <v>3040</v>
      </c>
      <c r="AV98">
        <v>0</v>
      </c>
      <c r="AW98" s="9">
        <v>26906.87</v>
      </c>
      <c r="AX98" s="9">
        <v>73093.13</v>
      </c>
    </row>
    <row r="99" spans="1:50" s="6" customFormat="1" ht="15" x14ac:dyDescent="0.25">
      <c r="A99" s="18">
        <f t="shared" si="1"/>
        <v>82</v>
      </c>
      <c r="B99" s="32" t="s">
        <v>476</v>
      </c>
      <c r="C99" s="16" t="s">
        <v>360</v>
      </c>
      <c r="D99" s="16" t="s">
        <v>750</v>
      </c>
      <c r="E99" s="16" t="s">
        <v>4</v>
      </c>
      <c r="F99" s="16" t="s">
        <v>8</v>
      </c>
      <c r="G99" s="15">
        <v>45017</v>
      </c>
      <c r="H99" s="15">
        <v>45199</v>
      </c>
      <c r="I99" s="14">
        <v>155000</v>
      </c>
      <c r="J99" s="14">
        <v>28006.58</v>
      </c>
      <c r="K99" s="14">
        <v>0</v>
      </c>
      <c r="L99" s="14">
        <v>4448.5</v>
      </c>
      <c r="M99" s="14">
        <f>I99*7.1%</f>
        <v>11004.999999999998</v>
      </c>
      <c r="N99" s="14">
        <f>I99*1.15%</f>
        <v>1782.5</v>
      </c>
      <c r="O99" s="14">
        <v>4712</v>
      </c>
      <c r="P99" s="14">
        <f>I99*7.09%</f>
        <v>10989.5</v>
      </c>
      <c r="Q99" s="14">
        <v>0</v>
      </c>
      <c r="R99" s="14">
        <f>L99+M99+N99+O99+P99</f>
        <v>32937.5</v>
      </c>
      <c r="S99" s="14">
        <v>0</v>
      </c>
      <c r="T99" s="14">
        <f>+L99+O99+Q99+S99+J99+K99</f>
        <v>37167.08</v>
      </c>
      <c r="U99" s="14">
        <f>+P99+N99+M99</f>
        <v>23777</v>
      </c>
      <c r="V99" s="14">
        <f>+I99-T99</f>
        <v>117832.92</v>
      </c>
      <c r="W99" s="54">
        <f>+V100-AJ99</f>
        <v>62349.639999999992</v>
      </c>
      <c r="X99" s="75" t="s">
        <v>339</v>
      </c>
      <c r="Y99" s="75" t="s">
        <v>5</v>
      </c>
      <c r="Z99" s="75" t="s">
        <v>1144</v>
      </c>
      <c r="AA99" s="75">
        <v>86</v>
      </c>
      <c r="AB99" s="76">
        <v>67280</v>
      </c>
      <c r="AC99" s="75">
        <v>0</v>
      </c>
      <c r="AD99" s="76">
        <v>67280</v>
      </c>
      <c r="AE99" s="76">
        <v>1930.94</v>
      </c>
      <c r="AF99" s="76">
        <v>4856.63</v>
      </c>
      <c r="AG99" s="76">
        <v>2045.31</v>
      </c>
      <c r="AH99" s="75">
        <v>0</v>
      </c>
      <c r="AI99" s="76">
        <v>8832.8799999999992</v>
      </c>
      <c r="AJ99" s="76">
        <v>58447.12</v>
      </c>
      <c r="AK99" s="54">
        <f>+T99-AW99</f>
        <v>0</v>
      </c>
      <c r="AL99" t="s">
        <v>360</v>
      </c>
      <c r="AM99" t="s">
        <v>750</v>
      </c>
      <c r="AN99" t="s">
        <v>751</v>
      </c>
      <c r="AO99">
        <v>33</v>
      </c>
      <c r="AP99" s="9">
        <v>155000</v>
      </c>
      <c r="AQ99">
        <v>0</v>
      </c>
      <c r="AR99" s="9">
        <v>155000</v>
      </c>
      <c r="AS99" s="9">
        <v>4448.5</v>
      </c>
      <c r="AT99" s="9">
        <v>28006.58</v>
      </c>
      <c r="AU99" s="9">
        <v>4712</v>
      </c>
      <c r="AV99">
        <v>0</v>
      </c>
      <c r="AW99" s="9">
        <v>37167.08</v>
      </c>
      <c r="AX99" s="9">
        <v>117832.92</v>
      </c>
    </row>
    <row r="100" spans="1:50" s="6" customFormat="1" ht="15" x14ac:dyDescent="0.25">
      <c r="A100" s="18">
        <f t="shared" si="1"/>
        <v>83</v>
      </c>
      <c r="B100" s="32" t="s">
        <v>545</v>
      </c>
      <c r="C100" s="16" t="s">
        <v>546</v>
      </c>
      <c r="D100" s="16" t="s">
        <v>754</v>
      </c>
      <c r="E100" s="16" t="s">
        <v>4</v>
      </c>
      <c r="F100" s="16" t="s">
        <v>3</v>
      </c>
      <c r="G100" s="15">
        <v>45170</v>
      </c>
      <c r="H100" s="15">
        <v>45351</v>
      </c>
      <c r="I100" s="14">
        <v>155000</v>
      </c>
      <c r="J100" s="14">
        <v>25042.74</v>
      </c>
      <c r="K100" s="14"/>
      <c r="L100" s="14">
        <v>4448.5</v>
      </c>
      <c r="M100" s="14">
        <f>I100*7.1%</f>
        <v>11004.999999999998</v>
      </c>
      <c r="N100" s="14">
        <f>I100*1.15%</f>
        <v>1782.5</v>
      </c>
      <c r="O100" s="14">
        <v>4712</v>
      </c>
      <c r="P100" s="14">
        <f>I100*7.09%</f>
        <v>10989.5</v>
      </c>
      <c r="Q100" s="14">
        <v>0</v>
      </c>
      <c r="R100" s="14">
        <f>L100+M100+N100+O100+P100</f>
        <v>32937.5</v>
      </c>
      <c r="S100" s="14">
        <v>0</v>
      </c>
      <c r="T100" s="14">
        <f>+L100+O100+Q100+S100+J100+K100</f>
        <v>34203.240000000005</v>
      </c>
      <c r="U100" s="14">
        <f>+P100+N100+M100</f>
        <v>23777</v>
      </c>
      <c r="V100" s="14">
        <f>+I100-T100</f>
        <v>120796.76</v>
      </c>
      <c r="W100" s="54">
        <f>+V100-AJ100</f>
        <v>45868.87999999999</v>
      </c>
      <c r="X100" t="s">
        <v>577</v>
      </c>
      <c r="Y100" t="s">
        <v>725</v>
      </c>
      <c r="Z100" t="s">
        <v>726</v>
      </c>
      <c r="AA100">
        <v>6</v>
      </c>
      <c r="AB100" s="9">
        <v>90000</v>
      </c>
      <c r="AC100">
        <v>0</v>
      </c>
      <c r="AD100" s="9">
        <v>90000</v>
      </c>
      <c r="AE100" s="9">
        <v>2583</v>
      </c>
      <c r="AF100" s="9">
        <v>9753.1200000000008</v>
      </c>
      <c r="AG100" s="9">
        <v>2736</v>
      </c>
      <c r="AH100">
        <v>0</v>
      </c>
      <c r="AI100" s="9">
        <v>15072.12</v>
      </c>
      <c r="AJ100" s="9">
        <v>74927.88</v>
      </c>
      <c r="AK100" s="54">
        <f>+T100-AW100</f>
        <v>0</v>
      </c>
      <c r="AL100" t="s">
        <v>546</v>
      </c>
      <c r="AM100" t="s">
        <v>754</v>
      </c>
      <c r="AN100" t="s">
        <v>755</v>
      </c>
      <c r="AO100">
        <v>15</v>
      </c>
      <c r="AP100" s="9">
        <v>155000</v>
      </c>
      <c r="AQ100">
        <v>0</v>
      </c>
      <c r="AR100" s="9">
        <v>155000</v>
      </c>
      <c r="AS100" s="9">
        <v>4448.5</v>
      </c>
      <c r="AT100" s="9">
        <v>25042.74</v>
      </c>
      <c r="AU100" s="9">
        <v>4712</v>
      </c>
      <c r="AV100">
        <v>0</v>
      </c>
      <c r="AW100" s="9">
        <v>34203.24</v>
      </c>
      <c r="AX100" s="9">
        <v>120796.76</v>
      </c>
    </row>
    <row r="101" spans="1:50" s="6" customFormat="1" ht="15" x14ac:dyDescent="0.25">
      <c r="A101" s="18">
        <f t="shared" si="1"/>
        <v>84</v>
      </c>
      <c r="B101" s="32" t="s">
        <v>545</v>
      </c>
      <c r="C101" s="16" t="s">
        <v>544</v>
      </c>
      <c r="D101" s="16" t="s">
        <v>727</v>
      </c>
      <c r="E101" s="16" t="s">
        <v>4</v>
      </c>
      <c r="F101" s="16" t="s">
        <v>3</v>
      </c>
      <c r="G101" s="15">
        <v>45078</v>
      </c>
      <c r="H101" s="15">
        <v>45260</v>
      </c>
      <c r="I101" s="14">
        <v>155000</v>
      </c>
      <c r="J101" s="14">
        <v>24648.38</v>
      </c>
      <c r="K101" s="14">
        <v>0</v>
      </c>
      <c r="L101" s="14">
        <v>4448.5</v>
      </c>
      <c r="M101" s="14">
        <f>I101*7.1%</f>
        <v>11004.999999999998</v>
      </c>
      <c r="N101" s="14">
        <f>I101*1.15%</f>
        <v>1782.5</v>
      </c>
      <c r="O101" s="14">
        <v>4712</v>
      </c>
      <c r="P101" s="14">
        <f>I101*7.09%</f>
        <v>10989.5</v>
      </c>
      <c r="Q101" s="14">
        <f>1512.45+65</f>
        <v>1577.45</v>
      </c>
      <c r="R101" s="14">
        <f>L101+M101+N101+O101+P101</f>
        <v>32937.5</v>
      </c>
      <c r="S101" s="14">
        <v>0</v>
      </c>
      <c r="T101" s="14">
        <f>+L101+O101+Q101+S101+J101+K101</f>
        <v>35386.33</v>
      </c>
      <c r="U101" s="14">
        <f>+P101+N101+M101</f>
        <v>23777</v>
      </c>
      <c r="V101" s="14">
        <f>+I101-T101</f>
        <v>119613.67</v>
      </c>
      <c r="W101" s="54">
        <f>+V103-AJ101</f>
        <v>-41757.58</v>
      </c>
      <c r="X101" t="s">
        <v>56</v>
      </c>
      <c r="Y101" t="s">
        <v>5</v>
      </c>
      <c r="Z101" t="s">
        <v>1039</v>
      </c>
      <c r="AA101">
        <v>72</v>
      </c>
      <c r="AB101" s="9">
        <v>88160</v>
      </c>
      <c r="AC101">
        <v>0</v>
      </c>
      <c r="AD101" s="9">
        <v>88160</v>
      </c>
      <c r="AE101" s="9">
        <v>2530.19</v>
      </c>
      <c r="AF101">
        <v>0</v>
      </c>
      <c r="AG101" s="9">
        <v>2680.06</v>
      </c>
      <c r="AH101">
        <v>0</v>
      </c>
      <c r="AI101" s="9">
        <v>5210.25</v>
      </c>
      <c r="AJ101" s="9">
        <v>82949.75</v>
      </c>
      <c r="AK101" s="54">
        <f>+T101-AW101</f>
        <v>0</v>
      </c>
      <c r="AL101" t="s">
        <v>544</v>
      </c>
      <c r="AM101" t="s">
        <v>727</v>
      </c>
      <c r="AN101" t="s">
        <v>728</v>
      </c>
      <c r="AO101">
        <v>3</v>
      </c>
      <c r="AP101" s="9">
        <v>155000</v>
      </c>
      <c r="AQ101">
        <v>0</v>
      </c>
      <c r="AR101" s="9">
        <v>155000</v>
      </c>
      <c r="AS101" s="9">
        <v>4448.5</v>
      </c>
      <c r="AT101" s="9">
        <v>24648.38</v>
      </c>
      <c r="AU101" s="9">
        <v>4712</v>
      </c>
      <c r="AV101" s="9">
        <v>1577.45</v>
      </c>
      <c r="AW101" s="9">
        <v>35386.33</v>
      </c>
      <c r="AX101" s="9">
        <v>119613.67</v>
      </c>
    </row>
    <row r="102" spans="1:50" s="6" customFormat="1" ht="15" x14ac:dyDescent="0.25">
      <c r="A102" s="18">
        <f t="shared" si="1"/>
        <v>85</v>
      </c>
      <c r="B102" s="32" t="s">
        <v>541</v>
      </c>
      <c r="C102" s="16" t="s">
        <v>543</v>
      </c>
      <c r="D102" s="16" t="s">
        <v>542</v>
      </c>
      <c r="E102" s="16" t="s">
        <v>4</v>
      </c>
      <c r="F102" s="16" t="s">
        <v>3</v>
      </c>
      <c r="G102" s="15">
        <v>45017</v>
      </c>
      <c r="H102" s="15">
        <v>45199</v>
      </c>
      <c r="I102" s="14">
        <v>45000</v>
      </c>
      <c r="J102" s="14">
        <v>1148.33</v>
      </c>
      <c r="K102" s="14">
        <v>0</v>
      </c>
      <c r="L102" s="14">
        <v>1291.5</v>
      </c>
      <c r="M102" s="14">
        <f>I102*7.1%</f>
        <v>3194.9999999999995</v>
      </c>
      <c r="N102" s="14">
        <f>I102*1.15%</f>
        <v>517.5</v>
      </c>
      <c r="O102" s="14">
        <v>1368</v>
      </c>
      <c r="P102" s="14">
        <f>I102*7.09%</f>
        <v>3190.5</v>
      </c>
      <c r="Q102" s="14">
        <v>0</v>
      </c>
      <c r="R102" s="14">
        <f>L102+M102+N102+O102+P102</f>
        <v>9562.5</v>
      </c>
      <c r="S102" s="14">
        <v>0</v>
      </c>
      <c r="T102" s="14">
        <f>+L102+O102+Q102+S102+J102+K102</f>
        <v>3807.83</v>
      </c>
      <c r="U102" s="14">
        <f>+P102+N102+M102</f>
        <v>6903</v>
      </c>
      <c r="V102" s="14">
        <f>+I102-T102</f>
        <v>41192.17</v>
      </c>
      <c r="W102" s="54">
        <f>+V103-AJ102</f>
        <v>23729.059999999998</v>
      </c>
      <c r="X102" t="s">
        <v>422</v>
      </c>
      <c r="Y102" t="s">
        <v>5</v>
      </c>
      <c r="Z102" t="s">
        <v>1091</v>
      </c>
      <c r="AA102">
        <v>97</v>
      </c>
      <c r="AB102" s="9">
        <v>18560</v>
      </c>
      <c r="AC102">
        <v>0</v>
      </c>
      <c r="AD102" s="9">
        <v>18560</v>
      </c>
      <c r="AE102">
        <v>532.66999999999996</v>
      </c>
      <c r="AF102">
        <v>0</v>
      </c>
      <c r="AG102">
        <v>564.22</v>
      </c>
      <c r="AH102">
        <v>0</v>
      </c>
      <c r="AI102" s="9">
        <v>1096.8900000000001</v>
      </c>
      <c r="AJ102" s="9">
        <v>17463.11</v>
      </c>
      <c r="AK102" s="54">
        <f>+T102-AW102</f>
        <v>0</v>
      </c>
      <c r="AL102" t="s">
        <v>543</v>
      </c>
      <c r="AM102" t="s">
        <v>542</v>
      </c>
      <c r="AN102" t="s">
        <v>786</v>
      </c>
      <c r="AO102">
        <v>7</v>
      </c>
      <c r="AP102" s="9">
        <v>45000</v>
      </c>
      <c r="AQ102">
        <v>0</v>
      </c>
      <c r="AR102" s="9">
        <v>45000</v>
      </c>
      <c r="AS102" s="9">
        <v>1291.5</v>
      </c>
      <c r="AT102" s="9">
        <v>1148.33</v>
      </c>
      <c r="AU102" s="9">
        <v>1368</v>
      </c>
      <c r="AV102">
        <v>0</v>
      </c>
      <c r="AW102" s="9">
        <v>3807.83</v>
      </c>
      <c r="AX102" s="9">
        <v>41192.17</v>
      </c>
    </row>
    <row r="103" spans="1:50" s="6" customFormat="1" ht="12" customHeight="1" x14ac:dyDescent="0.25">
      <c r="A103" s="18">
        <f t="shared" si="1"/>
        <v>86</v>
      </c>
      <c r="B103" s="32" t="s">
        <v>541</v>
      </c>
      <c r="C103" s="16" t="s">
        <v>540</v>
      </c>
      <c r="D103" s="16" t="s">
        <v>539</v>
      </c>
      <c r="E103" s="16" t="s">
        <v>4</v>
      </c>
      <c r="F103" s="16" t="s">
        <v>3</v>
      </c>
      <c r="G103" s="15">
        <v>45017</v>
      </c>
      <c r="H103" s="15">
        <v>45199</v>
      </c>
      <c r="I103" s="14">
        <v>45000</v>
      </c>
      <c r="J103" s="14">
        <v>1148.33</v>
      </c>
      <c r="K103" s="14">
        <v>0</v>
      </c>
      <c r="L103" s="14">
        <v>1291.5</v>
      </c>
      <c r="M103" s="14">
        <f>I103*7.1%</f>
        <v>3194.9999999999995</v>
      </c>
      <c r="N103" s="14">
        <f>I103*1.15%</f>
        <v>517.5</v>
      </c>
      <c r="O103" s="14">
        <v>1368</v>
      </c>
      <c r="P103" s="14">
        <f>I103*7.09%</f>
        <v>3190.5</v>
      </c>
      <c r="Q103" s="14">
        <v>0</v>
      </c>
      <c r="R103" s="14">
        <f>L103+M103+N103+O103+P103</f>
        <v>9562.5</v>
      </c>
      <c r="S103" s="14">
        <v>0</v>
      </c>
      <c r="T103" s="14">
        <f>+L103+O103+Q103+S103+J103+K103</f>
        <v>3807.83</v>
      </c>
      <c r="U103" s="14">
        <f>+P103+N103+M103</f>
        <v>6903</v>
      </c>
      <c r="V103" s="14">
        <f>+I103-T103</f>
        <v>41192.17</v>
      </c>
      <c r="W103" s="54">
        <f>+V104-AJ103</f>
        <v>-56156.93</v>
      </c>
      <c r="X103" t="s">
        <v>448</v>
      </c>
      <c r="Y103" t="s">
        <v>725</v>
      </c>
      <c r="Z103" t="s">
        <v>740</v>
      </c>
      <c r="AA103">
        <v>3</v>
      </c>
      <c r="AB103" s="9">
        <v>75000</v>
      </c>
      <c r="AC103">
        <v>0</v>
      </c>
      <c r="AD103" s="9">
        <v>75000</v>
      </c>
      <c r="AE103" s="9">
        <v>2152.5</v>
      </c>
      <c r="AF103" s="9">
        <v>14410.57</v>
      </c>
      <c r="AG103" s="9">
        <v>2280</v>
      </c>
      <c r="AH103">
        <v>0</v>
      </c>
      <c r="AI103" s="9">
        <v>18843.07</v>
      </c>
      <c r="AJ103" s="9">
        <v>56156.93</v>
      </c>
      <c r="AK103" s="54">
        <f>+T103-AW103</f>
        <v>0</v>
      </c>
      <c r="AL103" t="s">
        <v>540</v>
      </c>
      <c r="AM103" t="s">
        <v>539</v>
      </c>
      <c r="AN103" t="s">
        <v>846</v>
      </c>
      <c r="AO103">
        <v>5</v>
      </c>
      <c r="AP103" s="9">
        <v>45000</v>
      </c>
      <c r="AQ103">
        <v>0</v>
      </c>
      <c r="AR103" s="9">
        <v>45000</v>
      </c>
      <c r="AS103" s="9">
        <v>1291.5</v>
      </c>
      <c r="AT103" s="9">
        <v>1148.33</v>
      </c>
      <c r="AU103" s="9">
        <v>1368</v>
      </c>
      <c r="AV103">
        <v>0</v>
      </c>
      <c r="AW103" s="9">
        <v>3807.83</v>
      </c>
      <c r="AX103" s="9">
        <v>41192.17</v>
      </c>
    </row>
    <row r="104" spans="1:50" s="6" customFormat="1" ht="15" x14ac:dyDescent="0.25">
      <c r="A104" s="22"/>
      <c r="B104" s="29" t="s">
        <v>538</v>
      </c>
      <c r="C104" s="22"/>
      <c r="D104" s="22"/>
      <c r="E104" s="22"/>
      <c r="F104" s="22"/>
      <c r="G104" s="21"/>
      <c r="H104" s="21"/>
      <c r="I104" s="20"/>
      <c r="J104" s="20"/>
      <c r="K104" s="20"/>
      <c r="L104" s="19"/>
      <c r="M104" s="19"/>
      <c r="N104" s="19"/>
      <c r="O104" s="19"/>
      <c r="P104" s="19"/>
      <c r="Q104" s="20"/>
      <c r="R104" s="19"/>
      <c r="S104" s="20"/>
      <c r="T104" s="19"/>
      <c r="U104" s="19"/>
      <c r="V104" s="19"/>
      <c r="W104" s="54">
        <f>+V105-AJ104</f>
        <v>27083.12000000001</v>
      </c>
      <c r="X104" t="s">
        <v>12</v>
      </c>
      <c r="Y104" t="s">
        <v>5</v>
      </c>
      <c r="Z104" t="s">
        <v>1034</v>
      </c>
      <c r="AA104">
        <v>174</v>
      </c>
      <c r="AB104" s="9">
        <v>69600</v>
      </c>
      <c r="AC104">
        <v>0</v>
      </c>
      <c r="AD104" s="9">
        <v>69600</v>
      </c>
      <c r="AE104" s="9">
        <v>1997.52</v>
      </c>
      <c r="AF104">
        <v>0</v>
      </c>
      <c r="AG104" s="9">
        <v>2115.84</v>
      </c>
      <c r="AH104">
        <v>0</v>
      </c>
      <c r="AI104" s="9">
        <v>4113.3599999999997</v>
      </c>
      <c r="AJ104" s="9">
        <v>65486.64</v>
      </c>
      <c r="AK104" s="54">
        <f>+T104-AW104</f>
        <v>0</v>
      </c>
    </row>
    <row r="105" spans="1:50" s="6" customFormat="1" ht="15" customHeight="1" x14ac:dyDescent="0.25">
      <c r="A105" s="18">
        <f>1+A103</f>
        <v>87</v>
      </c>
      <c r="B105" s="30" t="s">
        <v>109</v>
      </c>
      <c r="C105" s="16" t="s">
        <v>386</v>
      </c>
      <c r="D105" s="16" t="s">
        <v>708</v>
      </c>
      <c r="E105" s="16" t="s">
        <v>4</v>
      </c>
      <c r="F105" s="16" t="s">
        <v>3</v>
      </c>
      <c r="G105" s="15">
        <v>45078</v>
      </c>
      <c r="H105" s="15">
        <v>45260</v>
      </c>
      <c r="I105" s="70">
        <v>115000</v>
      </c>
      <c r="J105" s="14">
        <v>15633.74</v>
      </c>
      <c r="K105" s="14">
        <v>0</v>
      </c>
      <c r="L105" s="14">
        <v>3300.5</v>
      </c>
      <c r="M105" s="14">
        <f>I105*7.1%</f>
        <v>8164.9999999999991</v>
      </c>
      <c r="N105" s="14">
        <f>I105*1.15%</f>
        <v>1322.5</v>
      </c>
      <c r="O105" s="14">
        <v>3496</v>
      </c>
      <c r="P105" s="14">
        <f>I105*7.09%</f>
        <v>8153.5000000000009</v>
      </c>
      <c r="Q105" s="14">
        <v>0</v>
      </c>
      <c r="R105" s="14">
        <f>L105+M105+N105+O105+P105</f>
        <v>24437.5</v>
      </c>
      <c r="S105" s="14">
        <v>0</v>
      </c>
      <c r="T105" s="14">
        <f>+L105+O105+Q105+S105+J105+K105</f>
        <v>22430.239999999998</v>
      </c>
      <c r="U105" s="14">
        <f>+P105+N105+M105</f>
        <v>17641</v>
      </c>
      <c r="V105" s="14">
        <f>+I105-T105</f>
        <v>92569.760000000009</v>
      </c>
      <c r="W105" s="54">
        <f>+V107-AJ105</f>
        <v>37475.619999999995</v>
      </c>
      <c r="X105" s="73" t="s">
        <v>293</v>
      </c>
      <c r="Y105" s="73" t="s">
        <v>5</v>
      </c>
      <c r="Z105" s="73" t="s">
        <v>944</v>
      </c>
      <c r="AA105" s="73">
        <v>296</v>
      </c>
      <c r="AB105" s="74">
        <v>11600</v>
      </c>
      <c r="AC105" s="73">
        <v>0</v>
      </c>
      <c r="AD105" s="74">
        <v>11600</v>
      </c>
      <c r="AE105" s="73">
        <v>332.92</v>
      </c>
      <c r="AF105" s="73">
        <v>0</v>
      </c>
      <c r="AG105" s="73">
        <v>352.64</v>
      </c>
      <c r="AH105" s="73">
        <v>0</v>
      </c>
      <c r="AI105" s="73">
        <v>685.56</v>
      </c>
      <c r="AJ105" s="74">
        <v>10914.44</v>
      </c>
      <c r="AK105" s="54">
        <f>+T105-AW105</f>
        <v>0</v>
      </c>
      <c r="AL105" t="s">
        <v>386</v>
      </c>
      <c r="AM105" t="s">
        <v>708</v>
      </c>
      <c r="AN105" t="s">
        <v>709</v>
      </c>
      <c r="AO105">
        <v>33</v>
      </c>
      <c r="AP105" s="9">
        <v>115000</v>
      </c>
      <c r="AQ105">
        <v>0</v>
      </c>
      <c r="AR105" s="9">
        <v>115000</v>
      </c>
      <c r="AS105" s="9">
        <v>3300.5</v>
      </c>
      <c r="AT105" s="9">
        <v>15633.74</v>
      </c>
      <c r="AU105" s="9">
        <v>3496</v>
      </c>
      <c r="AV105">
        <v>0</v>
      </c>
      <c r="AW105" s="9">
        <v>22430.240000000002</v>
      </c>
      <c r="AX105" s="9">
        <v>92569.76</v>
      </c>
    </row>
    <row r="106" spans="1:50" s="6" customFormat="1" ht="12" customHeight="1" x14ac:dyDescent="0.25">
      <c r="A106" s="18">
        <f>1+A105</f>
        <v>88</v>
      </c>
      <c r="B106" s="30" t="s">
        <v>109</v>
      </c>
      <c r="C106" s="16" t="s">
        <v>1338</v>
      </c>
      <c r="D106" s="16" t="s">
        <v>1339</v>
      </c>
      <c r="E106" s="16" t="s">
        <v>4</v>
      </c>
      <c r="F106" s="16" t="s">
        <v>8</v>
      </c>
      <c r="G106" s="15" t="s">
        <v>1341</v>
      </c>
      <c r="H106" s="15">
        <v>45322</v>
      </c>
      <c r="I106" s="14">
        <v>45000</v>
      </c>
      <c r="J106" s="14">
        <v>1148.33</v>
      </c>
      <c r="K106" s="14"/>
      <c r="L106" s="14">
        <f>+I106*2.87%</f>
        <v>1291.5</v>
      </c>
      <c r="M106" s="14">
        <f>I106*7.1%</f>
        <v>3194.9999999999995</v>
      </c>
      <c r="N106" s="14">
        <f>I106*1.15%</f>
        <v>517.5</v>
      </c>
      <c r="O106" s="14">
        <f>+I106*3.04%</f>
        <v>1368</v>
      </c>
      <c r="P106" s="14">
        <f>I106*7.09%</f>
        <v>3190.5</v>
      </c>
      <c r="Q106" s="14"/>
      <c r="R106" s="14">
        <f>L106+M106+N106+O106+P106</f>
        <v>9562.5</v>
      </c>
      <c r="S106" s="14">
        <v>0</v>
      </c>
      <c r="T106" s="14">
        <f>+L106+O106+Q106+S106+J106+K106</f>
        <v>3807.83</v>
      </c>
      <c r="U106" s="14">
        <f>+P106+N106+M106</f>
        <v>6903</v>
      </c>
      <c r="V106" s="14">
        <f>+I106-T106</f>
        <v>41192.17</v>
      </c>
      <c r="W106" s="54">
        <f>+V28-AJ106</f>
        <v>37127.96</v>
      </c>
      <c r="X106" t="s">
        <v>323</v>
      </c>
      <c r="Y106" t="s">
        <v>5</v>
      </c>
      <c r="Z106" t="s">
        <v>916</v>
      </c>
      <c r="AA106">
        <v>179</v>
      </c>
      <c r="AB106" s="9">
        <v>37120</v>
      </c>
      <c r="AC106">
        <v>0</v>
      </c>
      <c r="AD106" s="9">
        <v>37120</v>
      </c>
      <c r="AE106" s="9">
        <v>1065.3399999999999</v>
      </c>
      <c r="AF106" s="9">
        <v>15323.25</v>
      </c>
      <c r="AG106" s="9">
        <v>1128.45</v>
      </c>
      <c r="AH106">
        <v>0</v>
      </c>
      <c r="AI106" s="9">
        <v>17517.04</v>
      </c>
      <c r="AJ106" s="9">
        <v>19602.96</v>
      </c>
      <c r="AK106" s="54">
        <f>+T106-AW106</f>
        <v>0</v>
      </c>
      <c r="AL106" t="s">
        <v>1338</v>
      </c>
      <c r="AM106" t="s">
        <v>1339</v>
      </c>
      <c r="AN106" t="s">
        <v>1340</v>
      </c>
      <c r="AO106">
        <v>37</v>
      </c>
      <c r="AP106" s="9">
        <v>45000</v>
      </c>
      <c r="AQ106">
        <v>0</v>
      </c>
      <c r="AR106" s="9">
        <v>45000</v>
      </c>
      <c r="AS106" s="9">
        <v>1291.5</v>
      </c>
      <c r="AT106" s="9">
        <v>1148.33</v>
      </c>
      <c r="AU106" s="9">
        <v>1368</v>
      </c>
      <c r="AV106">
        <v>0</v>
      </c>
      <c r="AW106" s="9">
        <v>3807.83</v>
      </c>
      <c r="AX106" s="9">
        <v>41192.17</v>
      </c>
    </row>
    <row r="107" spans="1:50" s="7" customFormat="1" ht="15" x14ac:dyDescent="0.25">
      <c r="A107" s="18">
        <f>1+A106</f>
        <v>89</v>
      </c>
      <c r="B107" s="17" t="s">
        <v>537</v>
      </c>
      <c r="C107" s="16" t="s">
        <v>536</v>
      </c>
      <c r="D107" s="16" t="s">
        <v>774</v>
      </c>
      <c r="E107" s="16" t="s">
        <v>4</v>
      </c>
      <c r="F107" s="16" t="s">
        <v>3</v>
      </c>
      <c r="G107" s="15">
        <v>45078</v>
      </c>
      <c r="H107" s="15">
        <v>45260</v>
      </c>
      <c r="I107" s="14">
        <v>54000</v>
      </c>
      <c r="J107" s="14">
        <v>2418.54</v>
      </c>
      <c r="K107" s="14">
        <v>0</v>
      </c>
      <c r="L107" s="14">
        <v>1549.8</v>
      </c>
      <c r="M107" s="14">
        <f>I107*7.1%</f>
        <v>3833.9999999999995</v>
      </c>
      <c r="N107" s="14">
        <f>I107*1.15%</f>
        <v>621</v>
      </c>
      <c r="O107" s="14">
        <v>1641.6</v>
      </c>
      <c r="P107" s="14">
        <f>I107*7.09%</f>
        <v>3828.6000000000004</v>
      </c>
      <c r="Q107" s="14">
        <v>0</v>
      </c>
      <c r="R107" s="14">
        <f>L107+M107+N107+O107+P107</f>
        <v>11475</v>
      </c>
      <c r="S107" s="14">
        <v>0</v>
      </c>
      <c r="T107" s="14">
        <f>+L107+O107+Q107+S107+J107+K107</f>
        <v>5609.94</v>
      </c>
      <c r="U107" s="14">
        <f>+P107+N107+M107</f>
        <v>8283.6</v>
      </c>
      <c r="V107" s="14">
        <f>+I107-T107</f>
        <v>48390.06</v>
      </c>
      <c r="W107" s="54" t="e">
        <f>+#REF!-AJ107</f>
        <v>#REF!</v>
      </c>
      <c r="X107" t="s">
        <v>15</v>
      </c>
      <c r="Y107" t="s">
        <v>5</v>
      </c>
      <c r="Z107" t="s">
        <v>996</v>
      </c>
      <c r="AA107">
        <v>168</v>
      </c>
      <c r="AB107" s="9">
        <v>46400</v>
      </c>
      <c r="AC107">
        <v>0</v>
      </c>
      <c r="AD107" s="9">
        <v>46400</v>
      </c>
      <c r="AE107" s="9">
        <v>1331.68</v>
      </c>
      <c r="AF107">
        <v>0</v>
      </c>
      <c r="AG107" s="9">
        <v>1410.56</v>
      </c>
      <c r="AH107">
        <v>0</v>
      </c>
      <c r="AI107" s="9">
        <v>2742.24</v>
      </c>
      <c r="AJ107" s="9">
        <v>43657.760000000002</v>
      </c>
      <c r="AK107" s="54">
        <f>+T107-AW107</f>
        <v>0</v>
      </c>
      <c r="AL107" t="s">
        <v>536</v>
      </c>
      <c r="AM107" t="s">
        <v>774</v>
      </c>
      <c r="AN107" t="s">
        <v>775</v>
      </c>
      <c r="AO107">
        <v>93</v>
      </c>
      <c r="AP107" s="9">
        <v>54000</v>
      </c>
      <c r="AQ107">
        <v>0</v>
      </c>
      <c r="AR107" s="9">
        <v>54000</v>
      </c>
      <c r="AS107" s="9">
        <v>1549.8</v>
      </c>
      <c r="AT107" s="9">
        <v>2418.54</v>
      </c>
      <c r="AU107" s="9">
        <v>1641.6</v>
      </c>
      <c r="AV107">
        <v>0</v>
      </c>
      <c r="AW107" s="9">
        <v>5609.94</v>
      </c>
      <c r="AX107" s="9">
        <v>48390.06</v>
      </c>
    </row>
    <row r="108" spans="1:50" s="6" customFormat="1" ht="15" x14ac:dyDescent="0.25">
      <c r="A108" s="18">
        <f>1+A107</f>
        <v>90</v>
      </c>
      <c r="B108" s="28" t="s">
        <v>256</v>
      </c>
      <c r="C108" s="16" t="s">
        <v>535</v>
      </c>
      <c r="D108" s="16" t="s">
        <v>101</v>
      </c>
      <c r="E108" s="16" t="s">
        <v>4</v>
      </c>
      <c r="F108" s="16" t="s">
        <v>8</v>
      </c>
      <c r="G108" s="15">
        <v>45078</v>
      </c>
      <c r="H108" s="15">
        <v>45260</v>
      </c>
      <c r="I108" s="14">
        <v>45000</v>
      </c>
      <c r="J108" s="14">
        <v>1148.33</v>
      </c>
      <c r="K108" s="14">
        <v>0</v>
      </c>
      <c r="L108" s="14">
        <v>1291.5</v>
      </c>
      <c r="M108" s="14">
        <f>I108*7.1%</f>
        <v>3194.9999999999995</v>
      </c>
      <c r="N108" s="14">
        <f>I108*1.15%</f>
        <v>517.5</v>
      </c>
      <c r="O108" s="14">
        <v>1368</v>
      </c>
      <c r="P108" s="14">
        <f>I108*7.09%</f>
        <v>3190.5</v>
      </c>
      <c r="Q108" s="14">
        <v>0</v>
      </c>
      <c r="R108" s="14">
        <f>L108+M108+N108+O108+P108</f>
        <v>9562.5</v>
      </c>
      <c r="S108" s="14">
        <v>0</v>
      </c>
      <c r="T108" s="14">
        <f>+L108+O108+Q108+S108+J108+K108</f>
        <v>3807.83</v>
      </c>
      <c r="U108" s="14">
        <f>+P108+N108+M108</f>
        <v>6903</v>
      </c>
      <c r="V108" s="14">
        <f>+I108-T108</f>
        <v>41192.17</v>
      </c>
      <c r="W108" s="54">
        <f>+V109-AJ108</f>
        <v>-23065.950000000004</v>
      </c>
      <c r="X108" t="s">
        <v>257</v>
      </c>
      <c r="Y108" t="s">
        <v>725</v>
      </c>
      <c r="Z108" t="s">
        <v>789</v>
      </c>
      <c r="AA108">
        <v>2</v>
      </c>
      <c r="AB108" s="9">
        <v>75000</v>
      </c>
      <c r="AC108">
        <v>0</v>
      </c>
      <c r="AD108" s="9">
        <v>75000</v>
      </c>
      <c r="AE108" s="9">
        <v>2152.5</v>
      </c>
      <c r="AF108" s="9">
        <v>6309.38</v>
      </c>
      <c r="AG108" s="9">
        <v>2280</v>
      </c>
      <c r="AH108">
        <v>0</v>
      </c>
      <c r="AI108" s="9">
        <v>10741.88</v>
      </c>
      <c r="AJ108" s="9">
        <v>64258.12</v>
      </c>
      <c r="AK108" s="54">
        <f>+T108-AW108</f>
        <v>0</v>
      </c>
      <c r="AL108" t="s">
        <v>535</v>
      </c>
      <c r="AM108" t="s">
        <v>101</v>
      </c>
      <c r="AN108" t="s">
        <v>787</v>
      </c>
      <c r="AO108">
        <v>3</v>
      </c>
      <c r="AP108" s="9">
        <v>45000</v>
      </c>
      <c r="AQ108">
        <v>0</v>
      </c>
      <c r="AR108" s="9">
        <v>45000</v>
      </c>
      <c r="AS108" s="9">
        <v>1291.5</v>
      </c>
      <c r="AT108" s="9">
        <v>1148.33</v>
      </c>
      <c r="AU108" s="9">
        <v>1368</v>
      </c>
      <c r="AV108">
        <v>0</v>
      </c>
      <c r="AW108" s="9">
        <v>3807.83</v>
      </c>
      <c r="AX108" s="9">
        <v>41192.17</v>
      </c>
    </row>
    <row r="109" spans="1:50" s="6" customFormat="1" ht="15" customHeight="1" x14ac:dyDescent="0.25">
      <c r="A109" s="18">
        <f>1+A108</f>
        <v>91</v>
      </c>
      <c r="B109" s="27" t="s">
        <v>106</v>
      </c>
      <c r="C109" s="16" t="s">
        <v>534</v>
      </c>
      <c r="D109" s="16" t="s">
        <v>539</v>
      </c>
      <c r="E109" s="16" t="s">
        <v>4</v>
      </c>
      <c r="F109" s="16" t="s">
        <v>8</v>
      </c>
      <c r="G109" s="15">
        <v>45170</v>
      </c>
      <c r="H109" s="15">
        <v>45351</v>
      </c>
      <c r="I109" s="14">
        <v>45000</v>
      </c>
      <c r="J109" s="14">
        <v>1148.33</v>
      </c>
      <c r="K109" s="14">
        <v>0</v>
      </c>
      <c r="L109" s="14">
        <v>1291.5</v>
      </c>
      <c r="M109" s="14">
        <f>I109*7.1%</f>
        <v>3194.9999999999995</v>
      </c>
      <c r="N109" s="14">
        <f>I109*1.15%</f>
        <v>517.5</v>
      </c>
      <c r="O109" s="14">
        <v>1368</v>
      </c>
      <c r="P109" s="14">
        <f>I109*7.09%</f>
        <v>3190.5</v>
      </c>
      <c r="Q109" s="14">
        <v>0</v>
      </c>
      <c r="R109" s="14">
        <f>L109+M109+N109+O109+P109</f>
        <v>9562.5</v>
      </c>
      <c r="S109" s="14">
        <v>0</v>
      </c>
      <c r="T109" s="14">
        <f>+L109+O109+Q109+S109+J109+K109</f>
        <v>3807.83</v>
      </c>
      <c r="U109" s="14">
        <f>+P109+N109+M109</f>
        <v>6903</v>
      </c>
      <c r="V109" s="14">
        <f>+I109-T109</f>
        <v>41192.17</v>
      </c>
      <c r="W109" s="54">
        <f>+V111-AJ109</f>
        <v>-5984.3300000000017</v>
      </c>
      <c r="X109" t="s">
        <v>75</v>
      </c>
      <c r="Y109" t="s">
        <v>5</v>
      </c>
      <c r="Z109" t="s">
        <v>983</v>
      </c>
      <c r="AA109">
        <v>46</v>
      </c>
      <c r="AB109" s="9">
        <v>46400</v>
      </c>
      <c r="AC109">
        <v>0</v>
      </c>
      <c r="AD109" s="9">
        <v>46400</v>
      </c>
      <c r="AE109" s="9">
        <v>1331.68</v>
      </c>
      <c r="AF109" s="9">
        <v>1109.3</v>
      </c>
      <c r="AG109" s="9">
        <v>1410.56</v>
      </c>
      <c r="AH109" s="9">
        <v>1577.45</v>
      </c>
      <c r="AI109" s="9">
        <v>5428.99</v>
      </c>
      <c r="AJ109" s="9">
        <v>40971.01</v>
      </c>
      <c r="AK109" s="54">
        <f>+T109-AW109</f>
        <v>0</v>
      </c>
      <c r="AL109" t="s">
        <v>534</v>
      </c>
      <c r="AM109" t="s">
        <v>539</v>
      </c>
      <c r="AN109" t="s">
        <v>815</v>
      </c>
      <c r="AO109">
        <v>3</v>
      </c>
      <c r="AP109" s="9">
        <v>45000</v>
      </c>
      <c r="AQ109">
        <v>0</v>
      </c>
      <c r="AR109" s="9">
        <v>45000</v>
      </c>
      <c r="AS109" s="9">
        <v>1291.5</v>
      </c>
      <c r="AT109" s="9">
        <v>1148.33</v>
      </c>
      <c r="AU109" s="9">
        <v>1368</v>
      </c>
      <c r="AV109">
        <v>0</v>
      </c>
      <c r="AW109" s="9">
        <v>3807.83</v>
      </c>
      <c r="AX109" s="9">
        <v>41192.17</v>
      </c>
    </row>
    <row r="110" spans="1:50" s="6" customFormat="1" ht="15" x14ac:dyDescent="0.25">
      <c r="A110" s="18">
        <f>1+A109</f>
        <v>92</v>
      </c>
      <c r="B110" s="33" t="s">
        <v>468</v>
      </c>
      <c r="C110" s="16" t="s">
        <v>533</v>
      </c>
      <c r="D110" s="16" t="s">
        <v>259</v>
      </c>
      <c r="E110" s="16" t="s">
        <v>4</v>
      </c>
      <c r="F110" s="16" t="s">
        <v>8</v>
      </c>
      <c r="G110" s="15">
        <v>45017</v>
      </c>
      <c r="H110" s="15">
        <v>45230</v>
      </c>
      <c r="I110" s="14">
        <v>65000</v>
      </c>
      <c r="J110" s="14">
        <v>4427.58</v>
      </c>
      <c r="K110" s="14">
        <v>0</v>
      </c>
      <c r="L110" s="14">
        <v>1865.5</v>
      </c>
      <c r="M110" s="14">
        <f>I110*7.1%</f>
        <v>4615</v>
      </c>
      <c r="N110" s="14">
        <f>I110*1.15%</f>
        <v>747.5</v>
      </c>
      <c r="O110" s="14">
        <v>1976</v>
      </c>
      <c r="P110" s="14">
        <f>I110*7.09%</f>
        <v>4608.5</v>
      </c>
      <c r="Q110" s="14"/>
      <c r="R110" s="14">
        <f>L110+M110+N110+O110+P110</f>
        <v>13812.5</v>
      </c>
      <c r="S110" s="14">
        <v>9607.42</v>
      </c>
      <c r="T110" s="14">
        <f>+L110+O110+Q110+S110+J110+K110</f>
        <v>17876.5</v>
      </c>
      <c r="U110" s="14">
        <f>+P110+N110+M110</f>
        <v>9971</v>
      </c>
      <c r="V110" s="14">
        <f>+I110-T110</f>
        <v>47123.5</v>
      </c>
      <c r="W110" s="54">
        <f>+V112-AJ110</f>
        <v>16032.929999999998</v>
      </c>
      <c r="X110" t="s">
        <v>119</v>
      </c>
      <c r="Y110" t="s">
        <v>5</v>
      </c>
      <c r="Z110" t="s">
        <v>1103</v>
      </c>
      <c r="AA110">
        <v>154</v>
      </c>
      <c r="AB110" s="9">
        <v>6960</v>
      </c>
      <c r="AC110">
        <v>0</v>
      </c>
      <c r="AD110" s="9">
        <v>6960</v>
      </c>
      <c r="AE110">
        <v>199.75</v>
      </c>
      <c r="AF110">
        <v>0</v>
      </c>
      <c r="AG110">
        <v>211.58</v>
      </c>
      <c r="AH110">
        <v>0</v>
      </c>
      <c r="AI110">
        <v>411.33</v>
      </c>
      <c r="AJ110" s="9">
        <v>6548.67</v>
      </c>
      <c r="AK110" s="54">
        <f>+T110-AW110</f>
        <v>0</v>
      </c>
      <c r="AL110" t="s">
        <v>533</v>
      </c>
      <c r="AM110" t="s">
        <v>259</v>
      </c>
      <c r="AN110" t="s">
        <v>719</v>
      </c>
      <c r="AO110">
        <v>28</v>
      </c>
      <c r="AP110" s="9">
        <v>65000</v>
      </c>
      <c r="AQ110">
        <v>0</v>
      </c>
      <c r="AR110" s="9">
        <v>65000</v>
      </c>
      <c r="AS110" s="9">
        <v>1865.5</v>
      </c>
      <c r="AT110" s="9">
        <v>4427.58</v>
      </c>
      <c r="AU110" s="9">
        <v>1976</v>
      </c>
      <c r="AV110" s="9">
        <v>9607.42</v>
      </c>
      <c r="AW110" s="9">
        <v>17876.5</v>
      </c>
      <c r="AX110" s="9">
        <v>47123.5</v>
      </c>
    </row>
    <row r="111" spans="1:50" s="6" customFormat="1" ht="15" x14ac:dyDescent="0.25">
      <c r="A111" s="18">
        <f>1+A110</f>
        <v>93</v>
      </c>
      <c r="B111" s="17" t="s">
        <v>258</v>
      </c>
      <c r="C111" s="16" t="s">
        <v>478</v>
      </c>
      <c r="D111" s="16" t="s">
        <v>706</v>
      </c>
      <c r="E111" s="16" t="s">
        <v>4</v>
      </c>
      <c r="F111" s="16" t="s">
        <v>8</v>
      </c>
      <c r="G111" s="15">
        <v>45078</v>
      </c>
      <c r="H111" s="15">
        <v>45260</v>
      </c>
      <c r="I111" s="14">
        <v>45000</v>
      </c>
      <c r="J111" s="14">
        <v>7353.82</v>
      </c>
      <c r="K111" s="14">
        <v>0</v>
      </c>
      <c r="L111" s="14">
        <v>1291.5</v>
      </c>
      <c r="M111" s="14">
        <f>I111*7.1%</f>
        <v>3194.9999999999995</v>
      </c>
      <c r="N111" s="14">
        <f>I111*1.15%</f>
        <v>517.5</v>
      </c>
      <c r="O111" s="14">
        <v>1368</v>
      </c>
      <c r="P111" s="14">
        <f>I111*7.09%</f>
        <v>3190.5</v>
      </c>
      <c r="Q111" s="14">
        <v>0</v>
      </c>
      <c r="R111" s="14">
        <f>L111+M111+N111+O111+P111</f>
        <v>9562.5</v>
      </c>
      <c r="S111" s="14">
        <v>0</v>
      </c>
      <c r="T111" s="14">
        <f>+L111+O111+Q111+S111+J111+K111</f>
        <v>10013.32</v>
      </c>
      <c r="U111" s="14">
        <f>+P111+N111+M111</f>
        <v>6903</v>
      </c>
      <c r="V111" s="14">
        <f>+I111-T111</f>
        <v>34986.68</v>
      </c>
      <c r="W111" s="54">
        <f>+V113-AJ111</f>
        <v>25703.799999999996</v>
      </c>
      <c r="X111" t="s">
        <v>52</v>
      </c>
      <c r="Y111" t="s">
        <v>5</v>
      </c>
      <c r="Z111" t="s">
        <v>1021</v>
      </c>
      <c r="AA111">
        <v>78</v>
      </c>
      <c r="AB111" s="9">
        <v>34800</v>
      </c>
      <c r="AC111">
        <v>0</v>
      </c>
      <c r="AD111" s="9">
        <v>34800</v>
      </c>
      <c r="AE111">
        <v>998.76</v>
      </c>
      <c r="AF111">
        <v>0</v>
      </c>
      <c r="AG111" s="9">
        <v>1057.92</v>
      </c>
      <c r="AH111">
        <v>0</v>
      </c>
      <c r="AI111" s="9">
        <v>2056.6799999999998</v>
      </c>
      <c r="AJ111" s="9">
        <v>32743.32</v>
      </c>
      <c r="AK111" s="54">
        <f>+T111-AW111</f>
        <v>0</v>
      </c>
      <c r="AL111" t="s">
        <v>478</v>
      </c>
      <c r="AM111" t="s">
        <v>706</v>
      </c>
      <c r="AN111" t="s">
        <v>707</v>
      </c>
      <c r="AO111">
        <v>5</v>
      </c>
      <c r="AP111" s="9">
        <v>45000</v>
      </c>
      <c r="AQ111">
        <v>0</v>
      </c>
      <c r="AR111" s="9">
        <v>45000</v>
      </c>
      <c r="AS111" s="9">
        <v>1291.5</v>
      </c>
      <c r="AT111" s="9">
        <v>7353.82</v>
      </c>
      <c r="AU111" s="9">
        <v>1368</v>
      </c>
      <c r="AV111">
        <v>0</v>
      </c>
      <c r="AW111" s="9">
        <v>10013.32</v>
      </c>
      <c r="AX111" s="9">
        <v>34986.68</v>
      </c>
    </row>
    <row r="112" spans="1:50" s="6" customFormat="1" ht="15" x14ac:dyDescent="0.25">
      <c r="A112" s="18">
        <f>1+A111</f>
        <v>94</v>
      </c>
      <c r="B112" s="31" t="s">
        <v>476</v>
      </c>
      <c r="C112" s="16" t="s">
        <v>532</v>
      </c>
      <c r="D112" s="16" t="s">
        <v>5</v>
      </c>
      <c r="E112" s="16" t="s">
        <v>4</v>
      </c>
      <c r="F112" s="16" t="s">
        <v>8</v>
      </c>
      <c r="G112" s="15">
        <v>45078</v>
      </c>
      <c r="H112" s="15">
        <v>45260</v>
      </c>
      <c r="I112" s="14">
        <v>24000</v>
      </c>
      <c r="J112" s="14">
        <v>0</v>
      </c>
      <c r="K112" s="14">
        <v>0</v>
      </c>
      <c r="L112" s="14">
        <v>688.8</v>
      </c>
      <c r="M112" s="14">
        <f>I112*7.1%</f>
        <v>1703.9999999999998</v>
      </c>
      <c r="N112" s="14">
        <f>I112*1.15%</f>
        <v>276</v>
      </c>
      <c r="O112" s="14">
        <v>729.6</v>
      </c>
      <c r="P112" s="14">
        <f>I112*7.09%</f>
        <v>1701.6000000000001</v>
      </c>
      <c r="Q112" s="14">
        <v>0</v>
      </c>
      <c r="R112" s="14">
        <f>L112+M112+N112+O112+P112</f>
        <v>5100</v>
      </c>
      <c r="S112" s="14">
        <v>0</v>
      </c>
      <c r="T112" s="14">
        <f>+L112+O112+Q112+S112+J112+K112</f>
        <v>1418.4</v>
      </c>
      <c r="U112" s="14">
        <f>+P112+N112+M112</f>
        <v>3681.6</v>
      </c>
      <c r="V112" s="14">
        <f>+I112-T112</f>
        <v>22581.599999999999</v>
      </c>
      <c r="W112" s="54">
        <f>+V112-AJ112</f>
        <v>-34149.32</v>
      </c>
      <c r="X112" t="s">
        <v>629</v>
      </c>
      <c r="Y112" t="s">
        <v>839</v>
      </c>
      <c r="Z112" t="s">
        <v>840</v>
      </c>
      <c r="AA112">
        <v>3</v>
      </c>
      <c r="AB112" s="9">
        <v>65000</v>
      </c>
      <c r="AC112">
        <v>0</v>
      </c>
      <c r="AD112" s="9">
        <v>65000</v>
      </c>
      <c r="AE112" s="9">
        <v>1865.5</v>
      </c>
      <c r="AF112" s="9">
        <v>4427.58</v>
      </c>
      <c r="AG112" s="9">
        <v>1976</v>
      </c>
      <c r="AH112">
        <v>0</v>
      </c>
      <c r="AI112" s="9">
        <v>8269.08</v>
      </c>
      <c r="AJ112" s="9">
        <v>56730.92</v>
      </c>
      <c r="AK112" s="54">
        <f>+T112-AW112</f>
        <v>0</v>
      </c>
      <c r="AL112" t="s">
        <v>532</v>
      </c>
      <c r="AM112" t="s">
        <v>5</v>
      </c>
      <c r="AN112" t="s">
        <v>937</v>
      </c>
      <c r="AO112">
        <v>9</v>
      </c>
      <c r="AP112" s="9">
        <v>24000</v>
      </c>
      <c r="AQ112">
        <v>0</v>
      </c>
      <c r="AR112" s="9">
        <v>24000</v>
      </c>
      <c r="AS112">
        <v>688.8</v>
      </c>
      <c r="AT112">
        <v>0</v>
      </c>
      <c r="AU112">
        <v>729.6</v>
      </c>
      <c r="AV112">
        <v>0</v>
      </c>
      <c r="AW112" s="9">
        <v>1418.4</v>
      </c>
      <c r="AX112" s="9">
        <v>22581.599999999999</v>
      </c>
    </row>
    <row r="113" spans="1:50" s="6" customFormat="1" ht="15" x14ac:dyDescent="0.25">
      <c r="A113" s="18">
        <f>1+A112</f>
        <v>95</v>
      </c>
      <c r="B113" s="31" t="s">
        <v>476</v>
      </c>
      <c r="C113" s="16" t="s">
        <v>531</v>
      </c>
      <c r="D113" s="16" t="s">
        <v>5</v>
      </c>
      <c r="E113" s="16" t="s">
        <v>4</v>
      </c>
      <c r="F113" s="16" t="s">
        <v>8</v>
      </c>
      <c r="G113" s="15">
        <v>45078</v>
      </c>
      <c r="H113" s="15">
        <v>45260</v>
      </c>
      <c r="I113" s="14">
        <v>67280</v>
      </c>
      <c r="J113" s="14">
        <v>4856.63</v>
      </c>
      <c r="K113" s="14">
        <v>0</v>
      </c>
      <c r="L113" s="14">
        <v>1930.94</v>
      </c>
      <c r="M113" s="14">
        <f>I113*7.1%</f>
        <v>4776.8799999999992</v>
      </c>
      <c r="N113" s="14">
        <f>I113*1.15%</f>
        <v>773.72</v>
      </c>
      <c r="O113" s="14">
        <v>2045.31</v>
      </c>
      <c r="P113" s="14">
        <f>I113*7.09%</f>
        <v>4770.152</v>
      </c>
      <c r="Q113" s="14">
        <v>0</v>
      </c>
      <c r="R113" s="14">
        <f>L113+M113+N113+O113+P113</f>
        <v>14297.002</v>
      </c>
      <c r="S113" s="14">
        <v>0</v>
      </c>
      <c r="T113" s="14">
        <f>+L113+O113+Q113+S113+J113+K113</f>
        <v>8832.880000000001</v>
      </c>
      <c r="U113" s="14">
        <f>+P113+N113+M113</f>
        <v>10320.752</v>
      </c>
      <c r="V113" s="14">
        <f>+I113-T113</f>
        <v>58447.119999999995</v>
      </c>
      <c r="W113" s="54">
        <f>+V113-AJ113</f>
        <v>996.95999999999185</v>
      </c>
      <c r="X113" t="s">
        <v>598</v>
      </c>
      <c r="Y113" t="s">
        <v>708</v>
      </c>
      <c r="Z113" t="s">
        <v>735</v>
      </c>
      <c r="AA113">
        <v>6</v>
      </c>
      <c r="AB113" s="9">
        <v>75000</v>
      </c>
      <c r="AC113">
        <v>0</v>
      </c>
      <c r="AD113" s="9">
        <v>75000</v>
      </c>
      <c r="AE113" s="9">
        <v>2152.5</v>
      </c>
      <c r="AF113" s="9">
        <v>5993.89</v>
      </c>
      <c r="AG113" s="9">
        <v>2280</v>
      </c>
      <c r="AH113" s="9">
        <v>7123.45</v>
      </c>
      <c r="AI113" s="9">
        <v>17549.84</v>
      </c>
      <c r="AJ113" s="9">
        <v>57450.16</v>
      </c>
      <c r="AK113" s="54">
        <f>+T113-AW113</f>
        <v>0</v>
      </c>
      <c r="AL113" t="s">
        <v>531</v>
      </c>
      <c r="AM113" t="s">
        <v>5</v>
      </c>
      <c r="AN113" t="s">
        <v>941</v>
      </c>
      <c r="AO113">
        <v>11</v>
      </c>
      <c r="AP113" s="9">
        <v>67280</v>
      </c>
      <c r="AQ113">
        <v>0</v>
      </c>
      <c r="AR113" s="9">
        <v>67280</v>
      </c>
      <c r="AS113" s="9">
        <v>1930.94</v>
      </c>
      <c r="AT113" s="9">
        <v>4856.63</v>
      </c>
      <c r="AU113" s="9">
        <v>2045.31</v>
      </c>
      <c r="AV113">
        <v>0</v>
      </c>
      <c r="AW113" s="9">
        <v>8832.8799999999992</v>
      </c>
      <c r="AX113" s="9">
        <v>58447.12</v>
      </c>
    </row>
    <row r="114" spans="1:50" s="6" customFormat="1" ht="15" x14ac:dyDescent="0.25">
      <c r="A114" s="18">
        <f>1+A113</f>
        <v>96</v>
      </c>
      <c r="B114" s="32" t="s">
        <v>476</v>
      </c>
      <c r="C114" s="16" t="s">
        <v>323</v>
      </c>
      <c r="D114" s="16" t="s">
        <v>5</v>
      </c>
      <c r="E114" s="16" t="s">
        <v>4</v>
      </c>
      <c r="F114" s="16" t="s">
        <v>3</v>
      </c>
      <c r="G114" s="15">
        <v>45078</v>
      </c>
      <c r="H114" s="15">
        <v>45260</v>
      </c>
      <c r="I114" s="14">
        <v>37120</v>
      </c>
      <c r="J114" s="14">
        <v>15323.25</v>
      </c>
      <c r="K114" s="14">
        <v>0</v>
      </c>
      <c r="L114" s="14">
        <v>1065.3399999999999</v>
      </c>
      <c r="M114" s="14">
        <f>I114*7.1%</f>
        <v>2635.52</v>
      </c>
      <c r="N114" s="14">
        <f>I114*1.15%</f>
        <v>426.88</v>
      </c>
      <c r="O114" s="14">
        <v>1128.45</v>
      </c>
      <c r="P114" s="14">
        <f>I114*7.09%</f>
        <v>2631.808</v>
      </c>
      <c r="Q114" s="14">
        <v>0</v>
      </c>
      <c r="R114" s="14">
        <f>L114+M114+N114+O114+P114</f>
        <v>7887.9979999999996</v>
      </c>
      <c r="S114" s="14">
        <v>0</v>
      </c>
      <c r="T114" s="14">
        <f>+L114+O114+Q114+S114+J114+K114</f>
        <v>17517.04</v>
      </c>
      <c r="U114" s="14">
        <f>+P114+N114+M114</f>
        <v>5694.2080000000005</v>
      </c>
      <c r="V114" s="14">
        <f>+I114-T114</f>
        <v>19602.96</v>
      </c>
      <c r="W114" s="54">
        <f>+V114-AJ114</f>
        <v>-101193.79999999999</v>
      </c>
      <c r="X114" t="s">
        <v>596</v>
      </c>
      <c r="Y114" t="s">
        <v>760</v>
      </c>
      <c r="Z114" t="s">
        <v>761</v>
      </c>
      <c r="AA114">
        <v>3</v>
      </c>
      <c r="AB114" s="9">
        <v>155000</v>
      </c>
      <c r="AC114">
        <v>0</v>
      </c>
      <c r="AD114" s="9">
        <v>155000</v>
      </c>
      <c r="AE114" s="9">
        <v>4448.5</v>
      </c>
      <c r="AF114" s="9">
        <v>25042.74</v>
      </c>
      <c r="AG114" s="9">
        <v>4712</v>
      </c>
      <c r="AH114">
        <v>0</v>
      </c>
      <c r="AI114" s="9">
        <v>34203.24</v>
      </c>
      <c r="AJ114" s="9">
        <v>120796.76</v>
      </c>
      <c r="AK114" s="54">
        <f>+T114-AW114</f>
        <v>0</v>
      </c>
      <c r="AL114" t="s">
        <v>323</v>
      </c>
      <c r="AM114" t="s">
        <v>5</v>
      </c>
      <c r="AN114" t="s">
        <v>916</v>
      </c>
      <c r="AO114">
        <v>179</v>
      </c>
      <c r="AP114" s="9">
        <v>37120</v>
      </c>
      <c r="AQ114">
        <v>0</v>
      </c>
      <c r="AR114" s="9">
        <v>37120</v>
      </c>
      <c r="AS114" s="9">
        <v>1065.3399999999999</v>
      </c>
      <c r="AT114" s="9">
        <v>15323.25</v>
      </c>
      <c r="AU114" s="9">
        <v>1128.45</v>
      </c>
      <c r="AV114">
        <v>0</v>
      </c>
      <c r="AW114" s="9">
        <v>17517.04</v>
      </c>
      <c r="AX114" s="9">
        <v>19602.96</v>
      </c>
    </row>
    <row r="115" spans="1:50" s="6" customFormat="1" ht="15" x14ac:dyDescent="0.25">
      <c r="A115" s="18">
        <f>1+A114</f>
        <v>97</v>
      </c>
      <c r="B115" s="32" t="s">
        <v>476</v>
      </c>
      <c r="C115" s="16" t="s">
        <v>530</v>
      </c>
      <c r="D115" s="16" t="s">
        <v>5</v>
      </c>
      <c r="E115" s="16" t="s">
        <v>4</v>
      </c>
      <c r="F115" s="16" t="s">
        <v>3</v>
      </c>
      <c r="G115" s="15">
        <v>45078</v>
      </c>
      <c r="H115" s="15">
        <v>45260</v>
      </c>
      <c r="I115" s="14">
        <v>20880</v>
      </c>
      <c r="J115" s="14">
        <v>0</v>
      </c>
      <c r="K115" s="14">
        <v>0</v>
      </c>
      <c r="L115" s="14">
        <v>599.26</v>
      </c>
      <c r="M115" s="14">
        <f>I115*7.1%</f>
        <v>1482.4799999999998</v>
      </c>
      <c r="N115" s="14">
        <f>I115*1.15%</f>
        <v>240.12</v>
      </c>
      <c r="O115" s="14">
        <v>634.75</v>
      </c>
      <c r="P115" s="14">
        <f>I115*7.09%</f>
        <v>1480.3920000000001</v>
      </c>
      <c r="Q115" s="14">
        <v>0</v>
      </c>
      <c r="R115" s="14">
        <f>L115+M115+N115+O115+P115</f>
        <v>4437.0019999999995</v>
      </c>
      <c r="S115" s="14">
        <v>0</v>
      </c>
      <c r="T115" s="14">
        <f>+L115+O115+Q115+S115+J115+K115</f>
        <v>1234.01</v>
      </c>
      <c r="U115" s="14">
        <f>+P115+N115+M115</f>
        <v>3202.9920000000002</v>
      </c>
      <c r="V115" s="14">
        <f>+I115-T115</f>
        <v>19645.990000000002</v>
      </c>
      <c r="W115" s="54">
        <f>+V115-AJ115</f>
        <v>-35822.97</v>
      </c>
      <c r="X115" t="s">
        <v>569</v>
      </c>
      <c r="Y115" t="s">
        <v>566</v>
      </c>
      <c r="Z115" t="s">
        <v>841</v>
      </c>
      <c r="AA115">
        <v>1765</v>
      </c>
      <c r="AB115" s="9">
        <v>65000</v>
      </c>
      <c r="AC115">
        <v>0</v>
      </c>
      <c r="AD115" s="9">
        <v>65000</v>
      </c>
      <c r="AE115" s="9">
        <v>1865.5</v>
      </c>
      <c r="AF115" s="9">
        <v>4112.09</v>
      </c>
      <c r="AG115" s="9">
        <v>1976</v>
      </c>
      <c r="AH115" s="9">
        <v>1577.45</v>
      </c>
      <c r="AI115" s="9">
        <v>9531.0400000000009</v>
      </c>
      <c r="AJ115" s="9">
        <v>55468.959999999999</v>
      </c>
      <c r="AK115" s="54">
        <f>+T115-AW115</f>
        <v>0</v>
      </c>
      <c r="AL115" t="s">
        <v>530</v>
      </c>
      <c r="AM115" t="s">
        <v>5</v>
      </c>
      <c r="AN115" t="s">
        <v>917</v>
      </c>
      <c r="AO115">
        <v>13</v>
      </c>
      <c r="AP115" s="9">
        <v>20880</v>
      </c>
      <c r="AQ115">
        <v>0</v>
      </c>
      <c r="AR115" s="9">
        <v>20880</v>
      </c>
      <c r="AS115">
        <v>599.26</v>
      </c>
      <c r="AT115">
        <v>0</v>
      </c>
      <c r="AU115">
        <v>634.75</v>
      </c>
      <c r="AV115">
        <v>0</v>
      </c>
      <c r="AW115" s="9">
        <v>1234.01</v>
      </c>
      <c r="AX115" s="9">
        <v>19645.990000000002</v>
      </c>
    </row>
    <row r="116" spans="1:50" s="6" customFormat="1" ht="15" x14ac:dyDescent="0.25">
      <c r="A116" s="18">
        <f>1+A115</f>
        <v>98</v>
      </c>
      <c r="B116" s="32" t="s">
        <v>476</v>
      </c>
      <c r="C116" s="16" t="s">
        <v>529</v>
      </c>
      <c r="D116" s="16" t="s">
        <v>5</v>
      </c>
      <c r="E116" s="16" t="s">
        <v>4</v>
      </c>
      <c r="F116" s="16" t="s">
        <v>3</v>
      </c>
      <c r="G116" s="15">
        <v>45078</v>
      </c>
      <c r="H116" s="15">
        <v>45260</v>
      </c>
      <c r="I116" s="14">
        <v>60320</v>
      </c>
      <c r="J116" s="14">
        <v>3546.89</v>
      </c>
      <c r="K116" s="14">
        <v>0</v>
      </c>
      <c r="L116" s="14">
        <v>1731.18</v>
      </c>
      <c r="M116" s="14">
        <f>I116*7.1%</f>
        <v>4282.7199999999993</v>
      </c>
      <c r="N116" s="14">
        <f>I116*1.15%</f>
        <v>693.68</v>
      </c>
      <c r="O116" s="14">
        <v>1833.73</v>
      </c>
      <c r="P116" s="14">
        <f>I116*7.09%</f>
        <v>4276.6880000000001</v>
      </c>
      <c r="Q116" s="14">
        <v>0</v>
      </c>
      <c r="R116" s="14">
        <f>L116+M116+N116+O116+P116</f>
        <v>12817.998</v>
      </c>
      <c r="S116" s="14">
        <v>0</v>
      </c>
      <c r="T116" s="14">
        <f>+L116+O116+Q116+S116+J116+K116</f>
        <v>7111.7999999999993</v>
      </c>
      <c r="U116" s="14">
        <f>+P116+N116+M116</f>
        <v>9253.0879999999997</v>
      </c>
      <c r="V116" s="14">
        <f>+I116-T116</f>
        <v>53208.2</v>
      </c>
      <c r="W116" s="54">
        <f>+V116-AJ116</f>
        <v>28590.239999999998</v>
      </c>
      <c r="X116" t="s">
        <v>281</v>
      </c>
      <c r="Y116" t="s">
        <v>752</v>
      </c>
      <c r="Z116" t="s">
        <v>753</v>
      </c>
      <c r="AA116">
        <v>13</v>
      </c>
      <c r="AB116" s="9">
        <v>45000</v>
      </c>
      <c r="AC116">
        <v>0</v>
      </c>
      <c r="AD116" s="9">
        <v>45000</v>
      </c>
      <c r="AE116" s="9">
        <v>1291.5</v>
      </c>
      <c r="AF116" s="9">
        <v>17722.54</v>
      </c>
      <c r="AG116" s="9">
        <v>1368</v>
      </c>
      <c r="AH116">
        <v>0</v>
      </c>
      <c r="AI116" s="9">
        <v>20382.04</v>
      </c>
      <c r="AJ116" s="9">
        <v>24617.96</v>
      </c>
      <c r="AK116" s="54">
        <f>+T116-AW116</f>
        <v>0</v>
      </c>
      <c r="AL116" t="s">
        <v>529</v>
      </c>
      <c r="AM116" t="s">
        <v>5</v>
      </c>
      <c r="AN116" t="s">
        <v>1085</v>
      </c>
      <c r="AO116">
        <v>14</v>
      </c>
      <c r="AP116" s="9">
        <v>60320</v>
      </c>
      <c r="AQ116">
        <v>0</v>
      </c>
      <c r="AR116" s="9">
        <v>60320</v>
      </c>
      <c r="AS116" s="9">
        <v>1731.18</v>
      </c>
      <c r="AT116" s="9">
        <v>3546.89</v>
      </c>
      <c r="AU116" s="9">
        <v>1833.73</v>
      </c>
      <c r="AV116">
        <v>0</v>
      </c>
      <c r="AW116" s="9">
        <v>7111.8</v>
      </c>
      <c r="AX116" s="9">
        <v>53208.2</v>
      </c>
    </row>
    <row r="117" spans="1:50" s="6" customFormat="1" ht="15" x14ac:dyDescent="0.25">
      <c r="A117" s="18">
        <f>1+A116</f>
        <v>99</v>
      </c>
      <c r="B117" s="32" t="s">
        <v>476</v>
      </c>
      <c r="C117" s="16" t="s">
        <v>528</v>
      </c>
      <c r="D117" s="16" t="s">
        <v>5</v>
      </c>
      <c r="E117" s="16" t="s">
        <v>4</v>
      </c>
      <c r="F117" s="16" t="s">
        <v>8</v>
      </c>
      <c r="G117" s="15">
        <v>45078</v>
      </c>
      <c r="H117" s="15">
        <v>45260</v>
      </c>
      <c r="I117" s="14">
        <v>38400</v>
      </c>
      <c r="J117" s="14">
        <v>216.83</v>
      </c>
      <c r="K117" s="14">
        <v>0</v>
      </c>
      <c r="L117" s="14">
        <v>1102.08</v>
      </c>
      <c r="M117" s="14">
        <f>I117*7.1%</f>
        <v>2726.3999999999996</v>
      </c>
      <c r="N117" s="14">
        <f>I117*1.15%</f>
        <v>441.59999999999997</v>
      </c>
      <c r="O117" s="14">
        <v>1167.3599999999999</v>
      </c>
      <c r="P117" s="14">
        <f>I117*7.09%</f>
        <v>2722.5600000000004</v>
      </c>
      <c r="Q117" s="14">
        <v>0</v>
      </c>
      <c r="R117" s="14">
        <f>L117+M117+N117+O117+P117</f>
        <v>8160</v>
      </c>
      <c r="S117" s="14">
        <v>0</v>
      </c>
      <c r="T117" s="14">
        <f>+L117+O117+Q117+S117+J117+K117</f>
        <v>2486.2699999999995</v>
      </c>
      <c r="U117" s="14">
        <f>+P117+N117+M117</f>
        <v>5890.5599999999995</v>
      </c>
      <c r="V117" s="14">
        <f>+I117-T117</f>
        <v>35913.730000000003</v>
      </c>
      <c r="W117" s="54">
        <f>+V117-AJ117</f>
        <v>-83699.94</v>
      </c>
      <c r="X117" t="s">
        <v>544</v>
      </c>
      <c r="Y117" t="s">
        <v>727</v>
      </c>
      <c r="Z117" t="s">
        <v>728</v>
      </c>
      <c r="AA117">
        <v>3</v>
      </c>
      <c r="AB117" s="9">
        <v>155000</v>
      </c>
      <c r="AC117">
        <v>0</v>
      </c>
      <c r="AD117" s="9">
        <v>155000</v>
      </c>
      <c r="AE117" s="9">
        <v>4448.5</v>
      </c>
      <c r="AF117" s="9">
        <v>24648.38</v>
      </c>
      <c r="AG117" s="9">
        <v>4712</v>
      </c>
      <c r="AH117" s="9">
        <v>1577.45</v>
      </c>
      <c r="AI117" s="9">
        <v>35386.33</v>
      </c>
      <c r="AJ117" s="9">
        <v>119613.67</v>
      </c>
      <c r="AK117" s="54">
        <f>+T117-AW117</f>
        <v>0</v>
      </c>
      <c r="AL117" t="s">
        <v>528</v>
      </c>
      <c r="AM117" t="s">
        <v>5</v>
      </c>
      <c r="AN117" t="s">
        <v>942</v>
      </c>
      <c r="AO117">
        <v>15</v>
      </c>
      <c r="AP117" s="9">
        <v>38400</v>
      </c>
      <c r="AQ117">
        <v>0</v>
      </c>
      <c r="AR117" s="9">
        <v>38400</v>
      </c>
      <c r="AS117" s="9">
        <v>1102.08</v>
      </c>
      <c r="AT117">
        <v>216.83</v>
      </c>
      <c r="AU117" s="9">
        <v>1167.3599999999999</v>
      </c>
      <c r="AV117">
        <v>0</v>
      </c>
      <c r="AW117" s="9">
        <v>2486.27</v>
      </c>
      <c r="AX117" s="9">
        <v>35913.730000000003</v>
      </c>
    </row>
    <row r="118" spans="1:50" s="6" customFormat="1" ht="15" x14ac:dyDescent="0.25">
      <c r="A118" s="18">
        <f>1+A117</f>
        <v>100</v>
      </c>
      <c r="B118" s="32" t="s">
        <v>476</v>
      </c>
      <c r="C118" s="16" t="s">
        <v>527</v>
      </c>
      <c r="D118" s="16" t="s">
        <v>5</v>
      </c>
      <c r="E118" s="16" t="s">
        <v>4</v>
      </c>
      <c r="F118" s="16" t="s">
        <v>8</v>
      </c>
      <c r="G118" s="15">
        <v>45078</v>
      </c>
      <c r="H118" s="15">
        <v>45260</v>
      </c>
      <c r="I118" s="14">
        <v>76560</v>
      </c>
      <c r="J118" s="14">
        <v>6602.94</v>
      </c>
      <c r="K118" s="14">
        <v>0</v>
      </c>
      <c r="L118" s="14">
        <v>2197.27</v>
      </c>
      <c r="M118" s="14">
        <f>I118*7.1%</f>
        <v>5435.7599999999993</v>
      </c>
      <c r="N118" s="14">
        <f>I118*1.15%</f>
        <v>880.43999999999994</v>
      </c>
      <c r="O118" s="14">
        <v>2327.42</v>
      </c>
      <c r="P118" s="14">
        <f>I118*7.09%</f>
        <v>5428.1040000000003</v>
      </c>
      <c r="Q118" s="14">
        <v>0</v>
      </c>
      <c r="R118" s="14">
        <f>L118+M118+N118+O118+P118</f>
        <v>16268.993999999999</v>
      </c>
      <c r="S118" s="14">
        <v>0</v>
      </c>
      <c r="T118" s="14">
        <f>+L118+O118+Q118+S118+J118+K118</f>
        <v>11127.630000000001</v>
      </c>
      <c r="U118" s="14">
        <f>+P118+N118+M118</f>
        <v>11744.304</v>
      </c>
      <c r="V118" s="14">
        <f>+I118-T118</f>
        <v>65432.369999999995</v>
      </c>
      <c r="W118" s="54">
        <f>+V119-AJ118</f>
        <v>-35404.160000000003</v>
      </c>
      <c r="X118" t="s">
        <v>515</v>
      </c>
      <c r="Y118" t="s">
        <v>5</v>
      </c>
      <c r="Z118" t="s">
        <v>1243</v>
      </c>
      <c r="AA118">
        <v>40</v>
      </c>
      <c r="AB118" s="9">
        <v>69600</v>
      </c>
      <c r="AC118">
        <v>0</v>
      </c>
      <c r="AD118" s="9">
        <v>69600</v>
      </c>
      <c r="AE118" s="9">
        <v>1997.52</v>
      </c>
      <c r="AF118" s="9">
        <v>5293.2</v>
      </c>
      <c r="AG118" s="9">
        <v>2115.84</v>
      </c>
      <c r="AH118" s="9">
        <v>2960.4</v>
      </c>
      <c r="AI118" s="9">
        <v>12366.96</v>
      </c>
      <c r="AJ118" s="9">
        <v>57233.04</v>
      </c>
      <c r="AK118" s="54">
        <f>+T118-AW118</f>
        <v>0</v>
      </c>
      <c r="AL118" t="s">
        <v>527</v>
      </c>
      <c r="AM118" t="s">
        <v>5</v>
      </c>
      <c r="AN118" t="s">
        <v>904</v>
      </c>
      <c r="AO118">
        <v>16</v>
      </c>
      <c r="AP118" s="9">
        <v>76560</v>
      </c>
      <c r="AQ118">
        <v>0</v>
      </c>
      <c r="AR118" s="9">
        <v>76560</v>
      </c>
      <c r="AS118" s="9">
        <v>2197.27</v>
      </c>
      <c r="AT118" s="9">
        <v>6602.94</v>
      </c>
      <c r="AU118" s="9">
        <v>2327.42</v>
      </c>
      <c r="AV118">
        <v>0</v>
      </c>
      <c r="AW118" s="9">
        <v>11127.63</v>
      </c>
      <c r="AX118" s="9">
        <v>65432.37</v>
      </c>
    </row>
    <row r="119" spans="1:50" s="6" customFormat="1" ht="15" x14ac:dyDescent="0.25">
      <c r="A119" s="18">
        <f>1+A118</f>
        <v>101</v>
      </c>
      <c r="B119" s="32" t="s">
        <v>476</v>
      </c>
      <c r="C119" s="16" t="s">
        <v>281</v>
      </c>
      <c r="D119" s="16" t="s">
        <v>5</v>
      </c>
      <c r="E119" s="16" t="s">
        <v>4</v>
      </c>
      <c r="F119" s="16" t="s">
        <v>8</v>
      </c>
      <c r="G119" s="15">
        <v>45078</v>
      </c>
      <c r="H119" s="15">
        <v>45260</v>
      </c>
      <c r="I119" s="14">
        <v>23200</v>
      </c>
      <c r="J119" s="14">
        <v>0</v>
      </c>
      <c r="K119" s="14">
        <v>0</v>
      </c>
      <c r="L119" s="14">
        <v>665.84</v>
      </c>
      <c r="M119" s="14">
        <f>I119*7.1%</f>
        <v>1647.1999999999998</v>
      </c>
      <c r="N119" s="14">
        <f>I119*1.15%</f>
        <v>266.8</v>
      </c>
      <c r="O119" s="14">
        <v>705.28</v>
      </c>
      <c r="P119" s="14">
        <f>I119*7.09%</f>
        <v>1644.88</v>
      </c>
      <c r="Q119" s="14">
        <v>0</v>
      </c>
      <c r="R119" s="14">
        <f>L119+M119+N119+O119+P119</f>
        <v>4930</v>
      </c>
      <c r="S119" s="14">
        <v>0</v>
      </c>
      <c r="T119" s="14">
        <f>+L119+O119+Q119+S119+J119+K119</f>
        <v>1371.12</v>
      </c>
      <c r="U119" s="14">
        <f>+P119+N119+M119</f>
        <v>3558.88</v>
      </c>
      <c r="V119" s="14">
        <f>+I119-T119</f>
        <v>21828.880000000001</v>
      </c>
      <c r="W119" s="54">
        <f>+V120-AJ119</f>
        <v>-4365.7700000000004</v>
      </c>
      <c r="X119" t="s">
        <v>308</v>
      </c>
      <c r="Y119" t="s">
        <v>5</v>
      </c>
      <c r="Z119" t="s">
        <v>891</v>
      </c>
      <c r="AA119">
        <v>246</v>
      </c>
      <c r="AB119" s="9">
        <v>23200</v>
      </c>
      <c r="AC119">
        <v>0</v>
      </c>
      <c r="AD119" s="9">
        <v>23200</v>
      </c>
      <c r="AE119">
        <v>665.84</v>
      </c>
      <c r="AF119">
        <v>0</v>
      </c>
      <c r="AG119">
        <v>705.28</v>
      </c>
      <c r="AH119">
        <v>0</v>
      </c>
      <c r="AI119" s="9">
        <v>1371.12</v>
      </c>
      <c r="AJ119" s="9">
        <v>21828.880000000001</v>
      </c>
      <c r="AK119" s="54">
        <f>+T119-AW119</f>
        <v>0</v>
      </c>
      <c r="AL119" t="s">
        <v>281</v>
      </c>
      <c r="AM119" t="s">
        <v>5</v>
      </c>
      <c r="AN119" t="s">
        <v>753</v>
      </c>
      <c r="AO119">
        <v>358</v>
      </c>
      <c r="AP119" s="9">
        <v>23200</v>
      </c>
      <c r="AQ119">
        <v>0</v>
      </c>
      <c r="AR119" s="9">
        <v>23200</v>
      </c>
      <c r="AS119">
        <v>665.84</v>
      </c>
      <c r="AT119">
        <v>0</v>
      </c>
      <c r="AU119">
        <v>705.28</v>
      </c>
      <c r="AV119">
        <v>0</v>
      </c>
      <c r="AW119" s="9">
        <v>1371.12</v>
      </c>
      <c r="AX119" s="9">
        <v>21828.880000000001</v>
      </c>
    </row>
    <row r="120" spans="1:50" s="6" customFormat="1" ht="15" x14ac:dyDescent="0.25">
      <c r="A120" s="18">
        <f>1+A119</f>
        <v>102</v>
      </c>
      <c r="B120" s="32" t="s">
        <v>476</v>
      </c>
      <c r="C120" s="16" t="s">
        <v>329</v>
      </c>
      <c r="D120" s="16" t="s">
        <v>5</v>
      </c>
      <c r="E120" s="16" t="s">
        <v>4</v>
      </c>
      <c r="F120" s="16" t="s">
        <v>3</v>
      </c>
      <c r="G120" s="15">
        <v>45078</v>
      </c>
      <c r="H120" s="15">
        <v>45260</v>
      </c>
      <c r="I120" s="14">
        <v>18560</v>
      </c>
      <c r="J120" s="14">
        <v>0</v>
      </c>
      <c r="K120" s="14">
        <v>0</v>
      </c>
      <c r="L120" s="14">
        <v>532.66999999999996</v>
      </c>
      <c r="M120" s="14">
        <f>I120*7.1%</f>
        <v>1317.76</v>
      </c>
      <c r="N120" s="14">
        <f>I120*1.15%</f>
        <v>213.44</v>
      </c>
      <c r="O120" s="14">
        <v>564.22</v>
      </c>
      <c r="P120" s="14">
        <f>I120*7.09%</f>
        <v>1315.904</v>
      </c>
      <c r="Q120" s="14">
        <v>0</v>
      </c>
      <c r="R120" s="14">
        <f>L120+M120+N120+O120+P120</f>
        <v>3943.9940000000001</v>
      </c>
      <c r="S120" s="14"/>
      <c r="T120" s="14">
        <f>+L120+O120+Q120+S120+J120+K120</f>
        <v>1096.8899999999999</v>
      </c>
      <c r="U120" s="14">
        <f>+P120+N120+M120</f>
        <v>2847.1040000000003</v>
      </c>
      <c r="V120" s="14">
        <f>+I120-T120</f>
        <v>17463.11</v>
      </c>
      <c r="W120" s="54">
        <f>+V121-AJ120</f>
        <v>23000.090000000004</v>
      </c>
      <c r="X120" t="s">
        <v>514</v>
      </c>
      <c r="Y120" t="s">
        <v>5</v>
      </c>
      <c r="Z120" t="s">
        <v>1231</v>
      </c>
      <c r="AA120">
        <v>44</v>
      </c>
      <c r="AB120" s="9">
        <v>40000</v>
      </c>
      <c r="AC120">
        <v>0</v>
      </c>
      <c r="AD120" s="9">
        <v>40000</v>
      </c>
      <c r="AE120" s="9">
        <v>1148</v>
      </c>
      <c r="AF120">
        <v>442.65</v>
      </c>
      <c r="AG120" s="9">
        <v>1216</v>
      </c>
      <c r="AH120">
        <v>0</v>
      </c>
      <c r="AI120" s="9">
        <v>2806.65</v>
      </c>
      <c r="AJ120" s="9">
        <v>37193.35</v>
      </c>
      <c r="AK120" s="54">
        <f>+T120-AW120</f>
        <v>0</v>
      </c>
      <c r="AL120" t="s">
        <v>329</v>
      </c>
      <c r="AM120" t="s">
        <v>5</v>
      </c>
      <c r="AN120" t="s">
        <v>962</v>
      </c>
      <c r="AO120">
        <v>127</v>
      </c>
      <c r="AP120" s="9">
        <v>18560</v>
      </c>
      <c r="AQ120">
        <v>0</v>
      </c>
      <c r="AR120" s="9">
        <v>18560</v>
      </c>
      <c r="AS120">
        <v>532.66999999999996</v>
      </c>
      <c r="AT120">
        <v>0</v>
      </c>
      <c r="AU120">
        <v>564.22</v>
      </c>
      <c r="AV120">
        <v>0</v>
      </c>
      <c r="AW120" s="9">
        <v>1096.8900000000001</v>
      </c>
      <c r="AX120" s="9">
        <v>17463.11</v>
      </c>
    </row>
    <row r="121" spans="1:50" s="6" customFormat="1" ht="15" x14ac:dyDescent="0.25">
      <c r="A121" s="18">
        <f>1+A120</f>
        <v>103</v>
      </c>
      <c r="B121" s="32" t="s">
        <v>476</v>
      </c>
      <c r="C121" s="16" t="s">
        <v>526</v>
      </c>
      <c r="D121" s="16" t="s">
        <v>5</v>
      </c>
      <c r="E121" s="16" t="s">
        <v>4</v>
      </c>
      <c r="F121" s="16" t="s">
        <v>3</v>
      </c>
      <c r="G121" s="15">
        <v>45078</v>
      </c>
      <c r="H121" s="15">
        <v>45260</v>
      </c>
      <c r="I121" s="14">
        <v>69600</v>
      </c>
      <c r="J121" s="14">
        <v>5293.2</v>
      </c>
      <c r="K121" s="14">
        <v>0</v>
      </c>
      <c r="L121" s="14">
        <v>1997.52</v>
      </c>
      <c r="M121" s="14">
        <f>I121*7.1%</f>
        <v>4941.5999999999995</v>
      </c>
      <c r="N121" s="14">
        <f>I121*1.15%</f>
        <v>800.4</v>
      </c>
      <c r="O121" s="14">
        <v>2115.84</v>
      </c>
      <c r="P121" s="14">
        <f>I121*7.09%</f>
        <v>4934.6400000000003</v>
      </c>
      <c r="Q121" s="14">
        <v>0</v>
      </c>
      <c r="R121" s="14">
        <f>L121+M121+N121+O121+P121</f>
        <v>14790</v>
      </c>
      <c r="S121" s="14">
        <v>0</v>
      </c>
      <c r="T121" s="14">
        <f>+L121+O121+Q121+S121+J121+K121</f>
        <v>9406.5600000000013</v>
      </c>
      <c r="U121" s="14">
        <f>+P121+N121+M121</f>
        <v>10676.64</v>
      </c>
      <c r="V121" s="14">
        <f>+I121-T121</f>
        <v>60193.440000000002</v>
      </c>
      <c r="W121" s="54">
        <f>+V122-AJ121</f>
        <v>20666.159999999996</v>
      </c>
      <c r="X121" t="s">
        <v>499</v>
      </c>
      <c r="Y121" t="s">
        <v>5</v>
      </c>
      <c r="Z121" t="s">
        <v>1287</v>
      </c>
      <c r="AA121">
        <v>95</v>
      </c>
      <c r="AB121" s="9">
        <v>24000</v>
      </c>
      <c r="AC121">
        <v>0</v>
      </c>
      <c r="AD121" s="9">
        <v>24000</v>
      </c>
      <c r="AE121">
        <v>688.8</v>
      </c>
      <c r="AF121">
        <v>0</v>
      </c>
      <c r="AG121">
        <v>729.6</v>
      </c>
      <c r="AH121">
        <v>0</v>
      </c>
      <c r="AI121" s="9">
        <v>1418.4</v>
      </c>
      <c r="AJ121" s="9">
        <v>22581.599999999999</v>
      </c>
      <c r="AK121" s="54">
        <f>+T121-AW121</f>
        <v>0</v>
      </c>
      <c r="AL121" t="s">
        <v>526</v>
      </c>
      <c r="AM121" t="s">
        <v>5</v>
      </c>
      <c r="AN121" t="s">
        <v>931</v>
      </c>
      <c r="AO121">
        <v>18</v>
      </c>
      <c r="AP121" s="9">
        <v>69600</v>
      </c>
      <c r="AQ121">
        <v>0</v>
      </c>
      <c r="AR121" s="9">
        <v>69600</v>
      </c>
      <c r="AS121" s="9">
        <v>1997.52</v>
      </c>
      <c r="AT121" s="9">
        <v>5293.2</v>
      </c>
      <c r="AU121" s="9">
        <v>2115.84</v>
      </c>
      <c r="AV121">
        <v>0</v>
      </c>
      <c r="AW121" s="9">
        <v>9406.56</v>
      </c>
      <c r="AX121" s="9">
        <v>60193.440000000002</v>
      </c>
    </row>
    <row r="122" spans="1:50" s="6" customFormat="1" ht="15" x14ac:dyDescent="0.25">
      <c r="A122" s="18">
        <f>1+A121</f>
        <v>104</v>
      </c>
      <c r="B122" s="32" t="s">
        <v>476</v>
      </c>
      <c r="C122" s="16" t="s">
        <v>525</v>
      </c>
      <c r="D122" s="16" t="s">
        <v>5</v>
      </c>
      <c r="E122" s="16" t="s">
        <v>4</v>
      </c>
      <c r="F122" s="16" t="s">
        <v>8</v>
      </c>
      <c r="G122" s="15">
        <v>45078</v>
      </c>
      <c r="H122" s="15">
        <v>45260</v>
      </c>
      <c r="I122" s="14">
        <v>69600</v>
      </c>
      <c r="J122" s="14">
        <v>0</v>
      </c>
      <c r="K122" s="14">
        <v>0</v>
      </c>
      <c r="L122" s="14">
        <v>1997.52</v>
      </c>
      <c r="M122" s="14">
        <f>I122*7.1%</f>
        <v>4941.5999999999995</v>
      </c>
      <c r="N122" s="14">
        <f>I122*1.15%</f>
        <v>800.4</v>
      </c>
      <c r="O122" s="14">
        <v>2115.84</v>
      </c>
      <c r="P122" s="14">
        <f>I122*7.09%</f>
        <v>4934.6400000000003</v>
      </c>
      <c r="Q122" s="14">
        <v>0</v>
      </c>
      <c r="R122" s="14">
        <f>L122+M122+N122+O122+P122</f>
        <v>14790</v>
      </c>
      <c r="S122" s="14">
        <v>22238.880000000001</v>
      </c>
      <c r="T122" s="14">
        <f>+L122+O122+Q122+S122+J122+K122</f>
        <v>26352.240000000002</v>
      </c>
      <c r="U122" s="14">
        <f>+P122+N122+M122</f>
        <v>10676.64</v>
      </c>
      <c r="V122" s="14">
        <f>+I122-T122</f>
        <v>43247.759999999995</v>
      </c>
      <c r="W122" s="54">
        <f>+V123-AJ122</f>
        <v>57257.78</v>
      </c>
      <c r="X122" t="s">
        <v>298</v>
      </c>
      <c r="Y122" t="s">
        <v>5</v>
      </c>
      <c r="Z122" t="s">
        <v>915</v>
      </c>
      <c r="AA122">
        <v>286</v>
      </c>
      <c r="AB122" s="9">
        <v>13920</v>
      </c>
      <c r="AC122">
        <v>0</v>
      </c>
      <c r="AD122" s="9">
        <v>13920</v>
      </c>
      <c r="AE122">
        <v>399.5</v>
      </c>
      <c r="AF122">
        <v>0</v>
      </c>
      <c r="AG122">
        <v>423.17</v>
      </c>
      <c r="AH122">
        <v>0</v>
      </c>
      <c r="AI122">
        <v>822.67</v>
      </c>
      <c r="AJ122" s="9">
        <v>13097.33</v>
      </c>
      <c r="AK122" s="54">
        <f>+T122-AW122</f>
        <v>0</v>
      </c>
      <c r="AL122" t="s">
        <v>525</v>
      </c>
      <c r="AM122" t="s">
        <v>5</v>
      </c>
      <c r="AN122" t="s">
        <v>966</v>
      </c>
      <c r="AO122">
        <v>18</v>
      </c>
      <c r="AP122" s="9">
        <v>69600</v>
      </c>
      <c r="AQ122">
        <v>0</v>
      </c>
      <c r="AR122" s="9">
        <v>69600</v>
      </c>
      <c r="AS122" s="9">
        <v>1997.52</v>
      </c>
      <c r="AT122">
        <v>0</v>
      </c>
      <c r="AU122" s="9">
        <v>2115.84</v>
      </c>
      <c r="AV122" s="9">
        <v>22238.880000000001</v>
      </c>
      <c r="AW122" s="9">
        <v>26352.240000000002</v>
      </c>
      <c r="AX122" s="9">
        <v>43247.76</v>
      </c>
    </row>
    <row r="123" spans="1:50" s="6" customFormat="1" ht="15" x14ac:dyDescent="0.25">
      <c r="A123" s="18">
        <f>1+A122</f>
        <v>105</v>
      </c>
      <c r="B123" s="32" t="s">
        <v>476</v>
      </c>
      <c r="C123" s="16" t="s">
        <v>524</v>
      </c>
      <c r="D123" s="16" t="s">
        <v>5</v>
      </c>
      <c r="E123" s="16" t="s">
        <v>4</v>
      </c>
      <c r="F123" s="16" t="s">
        <v>3</v>
      </c>
      <c r="G123" s="15">
        <v>45078</v>
      </c>
      <c r="H123" s="15">
        <v>45260</v>
      </c>
      <c r="I123" s="14">
        <v>83520</v>
      </c>
      <c r="J123" s="14">
        <v>8228.86</v>
      </c>
      <c r="K123" s="14">
        <v>0</v>
      </c>
      <c r="L123" s="14">
        <v>2397.02</v>
      </c>
      <c r="M123" s="14">
        <f>I123*7.1%</f>
        <v>5929.9199999999992</v>
      </c>
      <c r="N123" s="14">
        <f>I123*1.15%</f>
        <v>960.48</v>
      </c>
      <c r="O123" s="14">
        <v>2539.0100000000002</v>
      </c>
      <c r="P123" s="14">
        <f>I123*7.09%</f>
        <v>5921.5680000000002</v>
      </c>
      <c r="Q123" s="14">
        <v>0</v>
      </c>
      <c r="R123" s="14">
        <f>L123+M123+N123+O123+P123</f>
        <v>17747.998</v>
      </c>
      <c r="S123" s="14">
        <v>0</v>
      </c>
      <c r="T123" s="14">
        <f>+L123+O123+Q123+S123+J123+K123</f>
        <v>13164.890000000001</v>
      </c>
      <c r="U123" s="14">
        <f>+P123+N123+M123</f>
        <v>12811.968000000001</v>
      </c>
      <c r="V123" s="14">
        <f>+I123-T123</f>
        <v>70355.11</v>
      </c>
      <c r="W123" s="54">
        <f>+V124-AJ123</f>
        <v>35805.31</v>
      </c>
      <c r="X123" t="s">
        <v>495</v>
      </c>
      <c r="Y123" t="s">
        <v>5</v>
      </c>
      <c r="Z123" t="s">
        <v>919</v>
      </c>
      <c r="AA123">
        <v>119</v>
      </c>
      <c r="AB123" s="9">
        <v>27840</v>
      </c>
      <c r="AC123">
        <v>0</v>
      </c>
      <c r="AD123" s="9">
        <v>27840</v>
      </c>
      <c r="AE123">
        <v>799.01</v>
      </c>
      <c r="AF123">
        <v>0</v>
      </c>
      <c r="AG123">
        <v>846.34</v>
      </c>
      <c r="AH123">
        <v>0</v>
      </c>
      <c r="AI123" s="9">
        <v>1645.35</v>
      </c>
      <c r="AJ123" s="9">
        <v>26194.65</v>
      </c>
      <c r="AK123" s="54">
        <f>+T123-AW123</f>
        <v>0</v>
      </c>
      <c r="AL123" t="s">
        <v>524</v>
      </c>
      <c r="AM123" t="s">
        <v>5</v>
      </c>
      <c r="AN123" t="s">
        <v>892</v>
      </c>
      <c r="AO123">
        <v>19</v>
      </c>
      <c r="AP123" s="9">
        <v>83520</v>
      </c>
      <c r="AQ123">
        <v>0</v>
      </c>
      <c r="AR123" s="9">
        <v>83520</v>
      </c>
      <c r="AS123" s="9">
        <v>2397.02</v>
      </c>
      <c r="AT123" s="9">
        <v>8228.86</v>
      </c>
      <c r="AU123" s="9">
        <v>2539.0100000000002</v>
      </c>
      <c r="AV123">
        <v>0</v>
      </c>
      <c r="AW123" s="9">
        <v>13164.89</v>
      </c>
      <c r="AX123" s="9">
        <v>70355.11</v>
      </c>
    </row>
    <row r="124" spans="1:50" s="6" customFormat="1" ht="15" x14ac:dyDescent="0.25">
      <c r="A124" s="18">
        <f>1+A123</f>
        <v>106</v>
      </c>
      <c r="B124" s="32" t="s">
        <v>476</v>
      </c>
      <c r="C124" s="16" t="s">
        <v>523</v>
      </c>
      <c r="D124" s="16" t="s">
        <v>5</v>
      </c>
      <c r="E124" s="16" t="s">
        <v>4</v>
      </c>
      <c r="F124" s="16" t="s">
        <v>8</v>
      </c>
      <c r="G124" s="15">
        <v>45078</v>
      </c>
      <c r="H124" s="15">
        <v>45260</v>
      </c>
      <c r="I124" s="14">
        <v>72000</v>
      </c>
      <c r="J124" s="14">
        <v>5744.84</v>
      </c>
      <c r="K124" s="14">
        <v>0</v>
      </c>
      <c r="L124" s="14">
        <v>2066.4</v>
      </c>
      <c r="M124" s="14">
        <f>I124*7.1%</f>
        <v>5111.9999999999991</v>
      </c>
      <c r="N124" s="14">
        <f>I124*1.15%</f>
        <v>828</v>
      </c>
      <c r="O124" s="14">
        <v>2188.8000000000002</v>
      </c>
      <c r="P124" s="14">
        <f>I124*7.09%</f>
        <v>5104.8</v>
      </c>
      <c r="Q124" s="14">
        <v>0</v>
      </c>
      <c r="R124" s="14">
        <f>L124+M124+N124+O124+P124</f>
        <v>15300</v>
      </c>
      <c r="S124" s="14">
        <v>0</v>
      </c>
      <c r="T124" s="14">
        <f>+L124+O124+Q124+S124+J124+K124</f>
        <v>10000.040000000001</v>
      </c>
      <c r="U124" s="14">
        <f>+P124+N124+M124</f>
        <v>11044.8</v>
      </c>
      <c r="V124" s="14">
        <f>+I124-T124</f>
        <v>61999.96</v>
      </c>
      <c r="W124" s="54">
        <f>+V125-AJ124</f>
        <v>4450.0299999999988</v>
      </c>
      <c r="X124" t="s">
        <v>483</v>
      </c>
      <c r="Y124" t="s">
        <v>5</v>
      </c>
      <c r="Z124" t="s">
        <v>1237</v>
      </c>
      <c r="AA124">
        <v>170</v>
      </c>
      <c r="AB124" s="9">
        <v>34800</v>
      </c>
      <c r="AC124">
        <v>0</v>
      </c>
      <c r="AD124" s="9">
        <v>34800</v>
      </c>
      <c r="AE124">
        <v>998.76</v>
      </c>
      <c r="AF124">
        <v>0</v>
      </c>
      <c r="AG124" s="9">
        <v>1057.92</v>
      </c>
      <c r="AH124">
        <v>0</v>
      </c>
      <c r="AI124" s="9">
        <v>2056.6799999999998</v>
      </c>
      <c r="AJ124" s="9">
        <v>32743.32</v>
      </c>
      <c r="AK124" s="54">
        <f>+T124-AW124</f>
        <v>0</v>
      </c>
      <c r="AL124" t="s">
        <v>523</v>
      </c>
      <c r="AM124" t="s">
        <v>5</v>
      </c>
      <c r="AN124" t="s">
        <v>1234</v>
      </c>
      <c r="AO124">
        <v>20</v>
      </c>
      <c r="AP124" s="9">
        <v>72000</v>
      </c>
      <c r="AQ124">
        <v>0</v>
      </c>
      <c r="AR124" s="9">
        <v>72000</v>
      </c>
      <c r="AS124" s="9">
        <v>2066.4</v>
      </c>
      <c r="AT124" s="9">
        <v>5744.84</v>
      </c>
      <c r="AU124" s="9">
        <v>2188.8000000000002</v>
      </c>
      <c r="AV124">
        <v>0</v>
      </c>
      <c r="AW124" s="9">
        <v>10000.040000000001</v>
      </c>
      <c r="AX124" s="9">
        <v>61999.96</v>
      </c>
    </row>
    <row r="125" spans="1:50" s="6" customFormat="1" ht="15" x14ac:dyDescent="0.25">
      <c r="A125" s="18">
        <f>1+A124</f>
        <v>107</v>
      </c>
      <c r="B125" s="32" t="s">
        <v>476</v>
      </c>
      <c r="C125" s="16" t="s">
        <v>522</v>
      </c>
      <c r="D125" s="16" t="s">
        <v>5</v>
      </c>
      <c r="E125" s="16" t="s">
        <v>4</v>
      </c>
      <c r="F125" s="16" t="s">
        <v>3</v>
      </c>
      <c r="G125" s="15">
        <v>45078</v>
      </c>
      <c r="H125" s="15">
        <v>45260</v>
      </c>
      <c r="I125" s="14">
        <v>40000</v>
      </c>
      <c r="J125" s="14">
        <v>442.65</v>
      </c>
      <c r="K125" s="14">
        <v>0</v>
      </c>
      <c r="L125" s="14">
        <v>1148</v>
      </c>
      <c r="M125" s="14">
        <f>I125*7.1%</f>
        <v>2839.9999999999995</v>
      </c>
      <c r="N125" s="14">
        <f>I125*1.15%</f>
        <v>460</v>
      </c>
      <c r="O125" s="14">
        <v>1216</v>
      </c>
      <c r="P125" s="14">
        <f>I125*7.09%</f>
        <v>2836</v>
      </c>
      <c r="Q125" s="14">
        <v>0</v>
      </c>
      <c r="R125" s="14">
        <f>L125+M125+N125+O125+P125</f>
        <v>8500</v>
      </c>
      <c r="S125" s="14">
        <v>0</v>
      </c>
      <c r="T125" s="14">
        <f>+L125+O125+Q125+S125+J125+K125</f>
        <v>2806.65</v>
      </c>
      <c r="U125" s="14">
        <f>+P125+N125+M125</f>
        <v>6136</v>
      </c>
      <c r="V125" s="14">
        <f>+I125-T125</f>
        <v>37193.35</v>
      </c>
      <c r="W125" s="54">
        <f>+V126-AJ125</f>
        <v>-16699.809999999998</v>
      </c>
      <c r="X125" t="s">
        <v>424</v>
      </c>
      <c r="Y125" t="s">
        <v>5</v>
      </c>
      <c r="Z125" t="s">
        <v>1090</v>
      </c>
      <c r="AA125">
        <v>89</v>
      </c>
      <c r="AB125" s="9">
        <v>58000</v>
      </c>
      <c r="AC125">
        <v>0</v>
      </c>
      <c r="AD125" s="9">
        <v>58000</v>
      </c>
      <c r="AE125" s="9">
        <v>1664.6</v>
      </c>
      <c r="AF125" s="9">
        <v>3110.32</v>
      </c>
      <c r="AG125" s="9">
        <v>1763.2</v>
      </c>
      <c r="AH125">
        <v>0</v>
      </c>
      <c r="AI125" s="9">
        <v>6538.12</v>
      </c>
      <c r="AJ125" s="9">
        <v>51461.88</v>
      </c>
      <c r="AK125" s="54">
        <f>+T125-AW125</f>
        <v>0</v>
      </c>
      <c r="AL125" t="s">
        <v>522</v>
      </c>
      <c r="AM125" t="s">
        <v>5</v>
      </c>
      <c r="AN125" t="s">
        <v>1276</v>
      </c>
      <c r="AO125">
        <v>23</v>
      </c>
      <c r="AP125" s="9">
        <v>40000</v>
      </c>
      <c r="AQ125">
        <v>0</v>
      </c>
      <c r="AR125" s="9">
        <v>40000</v>
      </c>
      <c r="AS125" s="9">
        <v>1148</v>
      </c>
      <c r="AT125">
        <v>442.65</v>
      </c>
      <c r="AU125" s="9">
        <v>1216</v>
      </c>
      <c r="AV125">
        <v>0</v>
      </c>
      <c r="AW125" s="9">
        <v>2806.65</v>
      </c>
      <c r="AX125" s="9">
        <v>37193.35</v>
      </c>
    </row>
    <row r="126" spans="1:50" s="6" customFormat="1" ht="15" x14ac:dyDescent="0.25">
      <c r="A126" s="18">
        <f>1+A125</f>
        <v>108</v>
      </c>
      <c r="B126" s="32" t="s">
        <v>476</v>
      </c>
      <c r="C126" s="16" t="s">
        <v>521</v>
      </c>
      <c r="D126" s="16" t="s">
        <v>5</v>
      </c>
      <c r="E126" s="16" t="s">
        <v>4</v>
      </c>
      <c r="F126" s="16" t="s">
        <v>3</v>
      </c>
      <c r="G126" s="15">
        <v>45078</v>
      </c>
      <c r="H126" s="15">
        <v>45260</v>
      </c>
      <c r="I126" s="14">
        <v>36960</v>
      </c>
      <c r="J126" s="14">
        <v>13.6</v>
      </c>
      <c r="K126" s="14">
        <v>0</v>
      </c>
      <c r="L126" s="14">
        <v>1060.75</v>
      </c>
      <c r="M126" s="14">
        <f>I126*7.1%</f>
        <v>2624.16</v>
      </c>
      <c r="N126" s="14">
        <f>I126*1.15%</f>
        <v>425.04</v>
      </c>
      <c r="O126" s="14">
        <v>1123.58</v>
      </c>
      <c r="P126" s="14">
        <f>I126*7.09%</f>
        <v>2620.4640000000004</v>
      </c>
      <c r="Q126" s="14">
        <v>0</v>
      </c>
      <c r="R126" s="14">
        <f>L126+M126+N126+O126+P126</f>
        <v>7853.9940000000006</v>
      </c>
      <c r="S126" s="14">
        <v>0</v>
      </c>
      <c r="T126" s="14">
        <f>+L126+O126+Q126+S126+J126+K126</f>
        <v>2197.9299999999998</v>
      </c>
      <c r="U126" s="14">
        <f>+P126+N126+M126</f>
        <v>5669.6640000000007</v>
      </c>
      <c r="V126" s="14">
        <f>+I126-T126</f>
        <v>34762.07</v>
      </c>
      <c r="W126" s="54">
        <f>+V127-AJ126</f>
        <v>30642.159999999996</v>
      </c>
      <c r="X126" t="s">
        <v>423</v>
      </c>
      <c r="Y126" t="s">
        <v>5</v>
      </c>
      <c r="Z126" t="s">
        <v>1147</v>
      </c>
      <c r="AA126">
        <v>95</v>
      </c>
      <c r="AB126" s="9">
        <v>53360</v>
      </c>
      <c r="AC126">
        <v>0</v>
      </c>
      <c r="AD126" s="9">
        <v>53360</v>
      </c>
      <c r="AE126" s="9">
        <v>1531.43</v>
      </c>
      <c r="AF126">
        <v>0</v>
      </c>
      <c r="AG126" s="9">
        <v>1622.14</v>
      </c>
      <c r="AH126">
        <v>0</v>
      </c>
      <c r="AI126" s="9">
        <v>3153.57</v>
      </c>
      <c r="AJ126" s="9">
        <v>50206.43</v>
      </c>
      <c r="AK126" s="54">
        <f>+T126-AW126</f>
        <v>0</v>
      </c>
      <c r="AL126" t="s">
        <v>521</v>
      </c>
      <c r="AM126" t="s">
        <v>5</v>
      </c>
      <c r="AN126" t="s">
        <v>1303</v>
      </c>
      <c r="AO126">
        <v>24</v>
      </c>
      <c r="AP126" s="9">
        <v>36960</v>
      </c>
      <c r="AQ126">
        <v>0</v>
      </c>
      <c r="AR126" s="9">
        <v>36960</v>
      </c>
      <c r="AS126" s="9">
        <v>1060.75</v>
      </c>
      <c r="AT126">
        <v>13.6</v>
      </c>
      <c r="AU126" s="9">
        <v>1123.58</v>
      </c>
      <c r="AV126">
        <v>0</v>
      </c>
      <c r="AW126" s="9">
        <v>2197.9299999999998</v>
      </c>
      <c r="AX126" s="9">
        <v>34762.07</v>
      </c>
    </row>
    <row r="127" spans="1:50" s="6" customFormat="1" ht="15" x14ac:dyDescent="0.25">
      <c r="A127" s="18">
        <f>1+A126</f>
        <v>109</v>
      </c>
      <c r="B127" s="32" t="s">
        <v>476</v>
      </c>
      <c r="C127" s="16" t="s">
        <v>520</v>
      </c>
      <c r="D127" s="16" t="s">
        <v>5</v>
      </c>
      <c r="E127" s="16" t="s">
        <v>4</v>
      </c>
      <c r="F127" s="16" t="s">
        <v>3</v>
      </c>
      <c r="G127" s="15">
        <v>45078</v>
      </c>
      <c r="H127" s="15">
        <v>45260</v>
      </c>
      <c r="I127" s="14">
        <v>113400</v>
      </c>
      <c r="J127" s="14">
        <v>24272.02</v>
      </c>
      <c r="K127" s="14">
        <v>0</v>
      </c>
      <c r="L127" s="14">
        <v>3254.58</v>
      </c>
      <c r="M127" s="14">
        <f>I127*7.1%</f>
        <v>8051.4</v>
      </c>
      <c r="N127" s="14">
        <f>I127*1.15%</f>
        <v>1304.0999999999999</v>
      </c>
      <c r="O127" s="14">
        <v>3447.36</v>
      </c>
      <c r="P127" s="14">
        <f>I127*7.09%</f>
        <v>8040.06</v>
      </c>
      <c r="Q127" s="14">
        <f>1512.45+65</f>
        <v>1577.45</v>
      </c>
      <c r="R127" s="14">
        <f>L127+M127+N127+O127+P127</f>
        <v>24097.5</v>
      </c>
      <c r="S127" s="14"/>
      <c r="T127" s="14">
        <f>+L127+O127+Q127+S127+J127+K127</f>
        <v>32551.410000000003</v>
      </c>
      <c r="U127" s="14">
        <f>+P127+N127+M127</f>
        <v>17395.559999999998</v>
      </c>
      <c r="V127" s="14">
        <f>+I127-T127</f>
        <v>80848.59</v>
      </c>
      <c r="W127" s="54">
        <f>+V128-AJ127</f>
        <v>-27001.039999999997</v>
      </c>
      <c r="X127" t="s">
        <v>418</v>
      </c>
      <c r="Y127" t="s">
        <v>5</v>
      </c>
      <c r="Z127" t="s">
        <v>1250</v>
      </c>
      <c r="AA127">
        <v>117</v>
      </c>
      <c r="AB127" s="9">
        <v>52800</v>
      </c>
      <c r="AC127">
        <v>0</v>
      </c>
      <c r="AD127" s="9">
        <v>52800</v>
      </c>
      <c r="AE127" s="9">
        <v>1515.36</v>
      </c>
      <c r="AF127" s="9">
        <v>2249.1799999999998</v>
      </c>
      <c r="AG127" s="9">
        <v>1605.12</v>
      </c>
      <c r="AH127">
        <v>0</v>
      </c>
      <c r="AI127" s="9">
        <v>5369.66</v>
      </c>
      <c r="AJ127" s="9">
        <v>47430.34</v>
      </c>
      <c r="AK127" s="54">
        <f>+T127-AW127</f>
        <v>0</v>
      </c>
      <c r="AL127" t="s">
        <v>520</v>
      </c>
      <c r="AM127" t="s">
        <v>5</v>
      </c>
      <c r="AN127" t="s">
        <v>1068</v>
      </c>
      <c r="AO127">
        <v>25</v>
      </c>
      <c r="AP127" s="9">
        <v>113400</v>
      </c>
      <c r="AQ127">
        <v>0</v>
      </c>
      <c r="AR127" s="9">
        <v>113400</v>
      </c>
      <c r="AS127" s="9">
        <v>3254.58</v>
      </c>
      <c r="AT127" s="9">
        <v>24272.02</v>
      </c>
      <c r="AU127" s="9">
        <v>3447.36</v>
      </c>
      <c r="AV127" s="9">
        <v>1577.45</v>
      </c>
      <c r="AW127" s="9">
        <v>32551.41</v>
      </c>
      <c r="AX127" s="9">
        <v>80848.59</v>
      </c>
    </row>
    <row r="128" spans="1:50" s="6" customFormat="1" ht="15" x14ac:dyDescent="0.25">
      <c r="A128" s="18">
        <f>1+A127</f>
        <v>110</v>
      </c>
      <c r="B128" s="32" t="s">
        <v>476</v>
      </c>
      <c r="C128" s="16" t="s">
        <v>282</v>
      </c>
      <c r="D128" s="16" t="s">
        <v>5</v>
      </c>
      <c r="E128" s="16" t="s">
        <v>4</v>
      </c>
      <c r="F128" s="16" t="s">
        <v>3</v>
      </c>
      <c r="G128" s="15">
        <v>45078</v>
      </c>
      <c r="H128" s="15">
        <v>45260</v>
      </c>
      <c r="I128" s="14">
        <v>22400</v>
      </c>
      <c r="J128" s="14">
        <v>646.86</v>
      </c>
      <c r="K128" s="14">
        <v>0</v>
      </c>
      <c r="L128" s="14">
        <v>642.88</v>
      </c>
      <c r="M128" s="14">
        <f>I128*7.1%</f>
        <v>1590.3999999999999</v>
      </c>
      <c r="N128" s="14">
        <f>I128*1.15%</f>
        <v>257.60000000000002</v>
      </c>
      <c r="O128" s="14">
        <v>680.96</v>
      </c>
      <c r="P128" s="14">
        <f>I128*7.09%</f>
        <v>1588.16</v>
      </c>
      <c r="Q128" s="14">
        <v>0</v>
      </c>
      <c r="R128" s="14">
        <f>L128+M128+N128+O128+P128</f>
        <v>4760</v>
      </c>
      <c r="S128" s="14"/>
      <c r="T128" s="14">
        <f>+L128+O128+Q128+S128+J128+K128</f>
        <v>1970.7000000000003</v>
      </c>
      <c r="U128" s="14">
        <f>+P128+N128+M128</f>
        <v>3436.16</v>
      </c>
      <c r="V128" s="14">
        <f>+I128-T128</f>
        <v>20429.3</v>
      </c>
      <c r="W128" s="54">
        <f>+V129-AJ128</f>
        <v>26278.909999999996</v>
      </c>
      <c r="X128" t="s">
        <v>395</v>
      </c>
      <c r="Y128" t="s">
        <v>5</v>
      </c>
      <c r="Z128" t="s">
        <v>805</v>
      </c>
      <c r="AA128">
        <v>211</v>
      </c>
      <c r="AB128" s="9">
        <v>11600</v>
      </c>
      <c r="AC128">
        <v>0</v>
      </c>
      <c r="AD128" s="9">
        <v>11600</v>
      </c>
      <c r="AE128">
        <v>332.92</v>
      </c>
      <c r="AF128">
        <v>0</v>
      </c>
      <c r="AG128">
        <v>352.64</v>
      </c>
      <c r="AH128">
        <v>0</v>
      </c>
      <c r="AI128">
        <v>685.56</v>
      </c>
      <c r="AJ128" s="9">
        <v>10914.44</v>
      </c>
      <c r="AK128" s="54">
        <f>+T128-AW128</f>
        <v>0</v>
      </c>
      <c r="AL128" t="s">
        <v>282</v>
      </c>
      <c r="AM128" t="s">
        <v>5</v>
      </c>
      <c r="AN128" t="s">
        <v>1184</v>
      </c>
      <c r="AO128">
        <v>330</v>
      </c>
      <c r="AP128" s="9">
        <v>22400</v>
      </c>
      <c r="AQ128">
        <v>0</v>
      </c>
      <c r="AR128" s="9">
        <v>22400</v>
      </c>
      <c r="AS128">
        <v>642.88</v>
      </c>
      <c r="AT128">
        <v>646.86</v>
      </c>
      <c r="AU128">
        <v>680.96</v>
      </c>
      <c r="AV128">
        <v>0</v>
      </c>
      <c r="AW128" s="9">
        <v>1970.7</v>
      </c>
      <c r="AX128" s="9">
        <v>20429.3</v>
      </c>
    </row>
    <row r="129" spans="1:50" s="6" customFormat="1" ht="15" x14ac:dyDescent="0.25">
      <c r="A129" s="18">
        <f>1+A128</f>
        <v>111</v>
      </c>
      <c r="B129" s="32" t="s">
        <v>476</v>
      </c>
      <c r="C129" s="16" t="s">
        <v>519</v>
      </c>
      <c r="D129" s="16" t="s">
        <v>5</v>
      </c>
      <c r="E129" s="16" t="s">
        <v>4</v>
      </c>
      <c r="F129" s="16" t="s">
        <v>8</v>
      </c>
      <c r="G129" s="15">
        <v>45078</v>
      </c>
      <c r="H129" s="15">
        <v>45260</v>
      </c>
      <c r="I129" s="14">
        <v>40000</v>
      </c>
      <c r="J129" s="14">
        <v>442.65</v>
      </c>
      <c r="K129" s="14">
        <v>0</v>
      </c>
      <c r="L129" s="14">
        <v>1148</v>
      </c>
      <c r="M129" s="14">
        <f>I129*7.1%</f>
        <v>2839.9999999999995</v>
      </c>
      <c r="N129" s="14">
        <f>I129*1.15%</f>
        <v>460</v>
      </c>
      <c r="O129" s="14">
        <v>1216</v>
      </c>
      <c r="P129" s="14">
        <f>I129*7.09%</f>
        <v>2836</v>
      </c>
      <c r="Q129" s="14">
        <v>0</v>
      </c>
      <c r="R129" s="14">
        <f>L129+M129+N129+O129+P129</f>
        <v>8500</v>
      </c>
      <c r="S129" s="14">
        <v>0</v>
      </c>
      <c r="T129" s="14">
        <f>+L129+O129+Q129+S129+J129+K129</f>
        <v>2806.65</v>
      </c>
      <c r="U129" s="14">
        <f>+P129+N129+M129</f>
        <v>6136</v>
      </c>
      <c r="V129" s="14">
        <f>+I129-T129</f>
        <v>37193.35</v>
      </c>
      <c r="W129" s="54">
        <f>+V130-AJ129</f>
        <v>8957.3700000000008</v>
      </c>
      <c r="X129" t="s">
        <v>302</v>
      </c>
      <c r="Y129" t="s">
        <v>5</v>
      </c>
      <c r="Z129" t="s">
        <v>1241</v>
      </c>
      <c r="AA129">
        <v>272</v>
      </c>
      <c r="AB129" s="9">
        <v>16000</v>
      </c>
      <c r="AC129">
        <v>0</v>
      </c>
      <c r="AD129" s="9">
        <v>16000</v>
      </c>
      <c r="AE129">
        <v>459.2</v>
      </c>
      <c r="AF129">
        <v>0</v>
      </c>
      <c r="AG129">
        <v>486.4</v>
      </c>
      <c r="AH129">
        <v>0</v>
      </c>
      <c r="AI129">
        <v>945.6</v>
      </c>
      <c r="AJ129" s="9">
        <v>15054.4</v>
      </c>
      <c r="AK129" s="54">
        <f>+T129-AW129</f>
        <v>0</v>
      </c>
      <c r="AL129" t="s">
        <v>519</v>
      </c>
      <c r="AM129" t="s">
        <v>5</v>
      </c>
      <c r="AN129" t="s">
        <v>1294</v>
      </c>
      <c r="AO129">
        <v>34</v>
      </c>
      <c r="AP129" s="9">
        <v>40000</v>
      </c>
      <c r="AQ129">
        <v>0</v>
      </c>
      <c r="AR129" s="9">
        <v>40000</v>
      </c>
      <c r="AS129" s="9">
        <v>1148</v>
      </c>
      <c r="AT129">
        <v>442.65</v>
      </c>
      <c r="AU129" s="9">
        <v>1216</v>
      </c>
      <c r="AV129">
        <v>0</v>
      </c>
      <c r="AW129" s="9">
        <v>2806.65</v>
      </c>
      <c r="AX129" s="9">
        <v>37193.35</v>
      </c>
    </row>
    <row r="130" spans="1:50" s="6" customFormat="1" ht="15" x14ac:dyDescent="0.25">
      <c r="A130" s="18">
        <f>1+A129</f>
        <v>112</v>
      </c>
      <c r="B130" s="32" t="s">
        <v>476</v>
      </c>
      <c r="C130" s="16" t="s">
        <v>518</v>
      </c>
      <c r="D130" s="16" t="s">
        <v>5</v>
      </c>
      <c r="E130" s="16" t="s">
        <v>4</v>
      </c>
      <c r="F130" s="16" t="s">
        <v>3</v>
      </c>
      <c r="G130" s="15">
        <v>45078</v>
      </c>
      <c r="H130" s="15">
        <v>45260</v>
      </c>
      <c r="I130" s="14">
        <v>25520</v>
      </c>
      <c r="J130" s="14">
        <v>0</v>
      </c>
      <c r="K130" s="14">
        <v>0</v>
      </c>
      <c r="L130" s="14">
        <v>732.42</v>
      </c>
      <c r="M130" s="14">
        <f>I130*7.1%</f>
        <v>1811.9199999999998</v>
      </c>
      <c r="N130" s="14">
        <f>I130*1.15%</f>
        <v>293.48</v>
      </c>
      <c r="O130" s="14">
        <v>775.81</v>
      </c>
      <c r="P130" s="14">
        <f>I130*7.09%</f>
        <v>1809.3680000000002</v>
      </c>
      <c r="Q130" s="14">
        <v>0</v>
      </c>
      <c r="R130" s="14">
        <f>L130+M130+N130+O130+P130</f>
        <v>5422.9979999999996</v>
      </c>
      <c r="S130" s="14">
        <v>0</v>
      </c>
      <c r="T130" s="14">
        <f>+L130+O130+Q130+S130+J130+K130</f>
        <v>1508.23</v>
      </c>
      <c r="U130" s="14">
        <f>+P130+N130+M130</f>
        <v>3914.768</v>
      </c>
      <c r="V130" s="14">
        <f>+I130-T130</f>
        <v>24011.77</v>
      </c>
      <c r="W130" s="54">
        <f>+V131-AJ130</f>
        <v>60739.11</v>
      </c>
      <c r="X130" t="s">
        <v>301</v>
      </c>
      <c r="Y130" t="s">
        <v>5</v>
      </c>
      <c r="Z130" t="s">
        <v>1316</v>
      </c>
      <c r="AA130">
        <v>144</v>
      </c>
      <c r="AB130" s="9">
        <v>22400</v>
      </c>
      <c r="AC130">
        <v>0</v>
      </c>
      <c r="AD130" s="9">
        <v>22400</v>
      </c>
      <c r="AE130">
        <v>642.88</v>
      </c>
      <c r="AF130">
        <v>0</v>
      </c>
      <c r="AG130">
        <v>680.96</v>
      </c>
      <c r="AH130">
        <v>0</v>
      </c>
      <c r="AI130" s="9">
        <v>1323.84</v>
      </c>
      <c r="AJ130" s="9">
        <v>21076.16</v>
      </c>
      <c r="AK130" s="54">
        <f>+T130-AW130</f>
        <v>0</v>
      </c>
      <c r="AL130" t="s">
        <v>518</v>
      </c>
      <c r="AM130" t="s">
        <v>5</v>
      </c>
      <c r="AN130" t="s">
        <v>1248</v>
      </c>
      <c r="AO130">
        <v>35</v>
      </c>
      <c r="AP130" s="9">
        <v>25520</v>
      </c>
      <c r="AQ130">
        <v>0</v>
      </c>
      <c r="AR130" s="9">
        <v>25520</v>
      </c>
      <c r="AS130">
        <v>732.42</v>
      </c>
      <c r="AT130">
        <v>0</v>
      </c>
      <c r="AU130">
        <v>775.81</v>
      </c>
      <c r="AV130">
        <v>0</v>
      </c>
      <c r="AW130" s="9">
        <v>1508.23</v>
      </c>
      <c r="AX130" s="9">
        <v>24011.77</v>
      </c>
    </row>
    <row r="131" spans="1:50" s="6" customFormat="1" ht="15" x14ac:dyDescent="0.25">
      <c r="A131" s="18">
        <f>1+A130</f>
        <v>113</v>
      </c>
      <c r="B131" s="32" t="s">
        <v>476</v>
      </c>
      <c r="C131" s="16" t="s">
        <v>517</v>
      </c>
      <c r="D131" s="16" t="s">
        <v>5</v>
      </c>
      <c r="E131" s="16" t="s">
        <v>4</v>
      </c>
      <c r="F131" s="16" t="s">
        <v>3</v>
      </c>
      <c r="G131" s="15">
        <v>45078</v>
      </c>
      <c r="H131" s="15">
        <v>45260</v>
      </c>
      <c r="I131" s="14">
        <v>99760</v>
      </c>
      <c r="J131" s="14">
        <v>12048.92</v>
      </c>
      <c r="K131" s="14">
        <v>0</v>
      </c>
      <c r="L131" s="14">
        <v>2863.11</v>
      </c>
      <c r="M131" s="14">
        <f>I131*7.1%</f>
        <v>7082.9599999999991</v>
      </c>
      <c r="N131" s="14">
        <f>I131*1.15%</f>
        <v>1147.24</v>
      </c>
      <c r="O131" s="14">
        <v>3032.7</v>
      </c>
      <c r="P131" s="14">
        <f>I131*7.09%</f>
        <v>7072.9840000000004</v>
      </c>
      <c r="Q131" s="14">
        <v>0</v>
      </c>
      <c r="R131" s="14">
        <f>L131+M131+N131+O131+P131</f>
        <v>21198.993999999999</v>
      </c>
      <c r="S131" s="14">
        <v>0</v>
      </c>
      <c r="T131" s="14">
        <f>+L131+O131+Q131+S131+J131+K131</f>
        <v>17944.73</v>
      </c>
      <c r="U131" s="14">
        <f>+P131+N131+M131</f>
        <v>15303.183999999999</v>
      </c>
      <c r="V131" s="14">
        <f>+I131-T131</f>
        <v>81815.27</v>
      </c>
      <c r="W131" s="54">
        <f>+V132-AJ131</f>
        <v>59991.789999999994</v>
      </c>
      <c r="X131" t="s">
        <v>283</v>
      </c>
      <c r="Y131" t="s">
        <v>5</v>
      </c>
      <c r="Z131" t="s">
        <v>1240</v>
      </c>
      <c r="AA131">
        <v>30</v>
      </c>
      <c r="AB131" s="9">
        <v>12800</v>
      </c>
      <c r="AC131">
        <v>0</v>
      </c>
      <c r="AD131" s="9">
        <v>12800</v>
      </c>
      <c r="AE131">
        <v>367.36</v>
      </c>
      <c r="AF131">
        <v>0</v>
      </c>
      <c r="AG131">
        <v>389.12</v>
      </c>
      <c r="AH131">
        <v>0</v>
      </c>
      <c r="AI131">
        <v>756.48</v>
      </c>
      <c r="AJ131" s="9">
        <v>12043.52</v>
      </c>
      <c r="AK131" s="54">
        <f>+T131-AW131</f>
        <v>0</v>
      </c>
      <c r="AL131" t="s">
        <v>517</v>
      </c>
      <c r="AM131" t="s">
        <v>5</v>
      </c>
      <c r="AN131" t="s">
        <v>869</v>
      </c>
      <c r="AO131">
        <v>36</v>
      </c>
      <c r="AP131" s="9">
        <v>99760</v>
      </c>
      <c r="AQ131">
        <v>0</v>
      </c>
      <c r="AR131" s="9">
        <v>99760</v>
      </c>
      <c r="AS131" s="9">
        <v>2863.11</v>
      </c>
      <c r="AT131" s="9">
        <v>12048.92</v>
      </c>
      <c r="AU131" s="9">
        <v>3032.7</v>
      </c>
      <c r="AV131">
        <v>0</v>
      </c>
      <c r="AW131" s="9">
        <v>17944.73</v>
      </c>
      <c r="AX131" s="9">
        <v>81815.27</v>
      </c>
    </row>
    <row r="132" spans="1:50" s="6" customFormat="1" ht="15" x14ac:dyDescent="0.25">
      <c r="A132" s="18">
        <f>1+A131</f>
        <v>114</v>
      </c>
      <c r="B132" s="32" t="s">
        <v>476</v>
      </c>
      <c r="C132" s="16" t="s">
        <v>516</v>
      </c>
      <c r="D132" s="16" t="s">
        <v>5</v>
      </c>
      <c r="E132" s="16" t="s">
        <v>4</v>
      </c>
      <c r="F132" s="16" t="s">
        <v>3</v>
      </c>
      <c r="G132" s="15">
        <v>45078</v>
      </c>
      <c r="H132" s="15">
        <v>45260</v>
      </c>
      <c r="I132" s="14">
        <v>76560</v>
      </c>
      <c r="J132" s="14">
        <v>0</v>
      </c>
      <c r="K132" s="14">
        <v>0</v>
      </c>
      <c r="L132" s="14">
        <v>2197.27</v>
      </c>
      <c r="M132" s="14">
        <f>I132*7.1%</f>
        <v>5435.7599999999993</v>
      </c>
      <c r="N132" s="14">
        <f>I132*1.15%</f>
        <v>880.43999999999994</v>
      </c>
      <c r="O132" s="14">
        <v>2327.42</v>
      </c>
      <c r="P132" s="14">
        <f>I132*7.09%</f>
        <v>5428.1040000000003</v>
      </c>
      <c r="Q132" s="14">
        <v>0</v>
      </c>
      <c r="R132" s="14">
        <f>L132+M132+N132+O132+P132</f>
        <v>16268.993999999999</v>
      </c>
      <c r="S132" s="14">
        <v>0</v>
      </c>
      <c r="T132" s="14">
        <f>+L132+O132+Q132+S132+J132+K132</f>
        <v>4524.6900000000005</v>
      </c>
      <c r="U132" s="14">
        <f>+P132+N132+M132</f>
        <v>11744.304</v>
      </c>
      <c r="V132" s="14">
        <f>+I132-T132</f>
        <v>72035.31</v>
      </c>
      <c r="W132" s="54">
        <f>+V133-AJ132</f>
        <v>39769.93</v>
      </c>
      <c r="X132" t="s">
        <v>277</v>
      </c>
      <c r="Y132" t="s">
        <v>5</v>
      </c>
      <c r="Z132" t="s">
        <v>957</v>
      </c>
      <c r="AA132">
        <v>324</v>
      </c>
      <c r="AB132" s="9">
        <v>18560</v>
      </c>
      <c r="AC132">
        <v>0</v>
      </c>
      <c r="AD132" s="9">
        <v>18560</v>
      </c>
      <c r="AE132">
        <v>532.66999999999996</v>
      </c>
      <c r="AF132">
        <v>0</v>
      </c>
      <c r="AG132">
        <v>564.22</v>
      </c>
      <c r="AH132">
        <v>0</v>
      </c>
      <c r="AI132" s="9">
        <v>1096.8900000000001</v>
      </c>
      <c r="AJ132" s="9">
        <v>17463.11</v>
      </c>
      <c r="AK132" s="54">
        <f>+T132-AW132</f>
        <v>0</v>
      </c>
      <c r="AL132" t="s">
        <v>516</v>
      </c>
      <c r="AM132" t="s">
        <v>5</v>
      </c>
      <c r="AN132" t="s">
        <v>968</v>
      </c>
      <c r="AO132">
        <v>37</v>
      </c>
      <c r="AP132" s="9">
        <v>76560</v>
      </c>
      <c r="AQ132">
        <v>0</v>
      </c>
      <c r="AR132" s="9">
        <v>76560</v>
      </c>
      <c r="AS132" s="9">
        <v>2197.27</v>
      </c>
      <c r="AT132">
        <v>0</v>
      </c>
      <c r="AU132" s="9">
        <v>2327.42</v>
      </c>
      <c r="AV132">
        <v>0</v>
      </c>
      <c r="AW132" s="9">
        <v>4524.6899999999996</v>
      </c>
      <c r="AX132" s="9">
        <v>72035.31</v>
      </c>
    </row>
    <row r="133" spans="1:50" s="6" customFormat="1" ht="15" x14ac:dyDescent="0.25">
      <c r="A133" s="18">
        <f>1+A132</f>
        <v>115</v>
      </c>
      <c r="B133" s="32" t="s">
        <v>476</v>
      </c>
      <c r="C133" s="16" t="s">
        <v>515</v>
      </c>
      <c r="D133" s="16" t="s">
        <v>5</v>
      </c>
      <c r="E133" s="16" t="s">
        <v>4</v>
      </c>
      <c r="F133" s="16" t="s">
        <v>3</v>
      </c>
      <c r="G133" s="15">
        <v>45078</v>
      </c>
      <c r="H133" s="15">
        <v>45260</v>
      </c>
      <c r="I133" s="14">
        <v>69600</v>
      </c>
      <c r="J133" s="14">
        <v>5293.2</v>
      </c>
      <c r="K133" s="14">
        <v>0</v>
      </c>
      <c r="L133" s="14">
        <v>1997.52</v>
      </c>
      <c r="M133" s="14">
        <f>I133*7.1%</f>
        <v>4941.5999999999995</v>
      </c>
      <c r="N133" s="14">
        <f>I133*1.15%</f>
        <v>800.4</v>
      </c>
      <c r="O133" s="14">
        <v>2115.84</v>
      </c>
      <c r="P133" s="14">
        <f>I133*7.09%</f>
        <v>4934.6400000000003</v>
      </c>
      <c r="Q133" s="14">
        <v>0</v>
      </c>
      <c r="R133" s="14">
        <f>L133+M133+N133+O133+P133</f>
        <v>14790</v>
      </c>
      <c r="S133" s="14">
        <f>2821.2+139.2</f>
        <v>2960.3999999999996</v>
      </c>
      <c r="T133" s="14">
        <f>+L133+O133+Q133+S133+J133+K133</f>
        <v>12366.96</v>
      </c>
      <c r="U133" s="14">
        <f>+P133+N133+M133</f>
        <v>10676.64</v>
      </c>
      <c r="V133" s="14">
        <f>+I133-T133</f>
        <v>57233.04</v>
      </c>
      <c r="W133" s="54">
        <f>+V134-AJ133</f>
        <v>-11667.16</v>
      </c>
      <c r="X133" t="s">
        <v>228</v>
      </c>
      <c r="Y133" t="s">
        <v>5</v>
      </c>
      <c r="Z133" t="s">
        <v>1201</v>
      </c>
      <c r="AA133">
        <v>55</v>
      </c>
      <c r="AB133" s="9">
        <v>34800</v>
      </c>
      <c r="AC133">
        <v>0</v>
      </c>
      <c r="AD133" s="9">
        <v>34800</v>
      </c>
      <c r="AE133">
        <v>998.76</v>
      </c>
      <c r="AF133">
        <v>0</v>
      </c>
      <c r="AG133" s="9">
        <v>1057.92</v>
      </c>
      <c r="AH133">
        <v>0</v>
      </c>
      <c r="AI133" s="9">
        <v>2056.6799999999998</v>
      </c>
      <c r="AJ133" s="9">
        <v>32743.32</v>
      </c>
      <c r="AK133" s="54">
        <f>+T133-AW133</f>
        <v>0</v>
      </c>
      <c r="AL133" t="s">
        <v>515</v>
      </c>
      <c r="AM133" t="s">
        <v>5</v>
      </c>
      <c r="AN133" t="s">
        <v>1243</v>
      </c>
      <c r="AO133">
        <v>40</v>
      </c>
      <c r="AP133" s="9">
        <v>69600</v>
      </c>
      <c r="AQ133">
        <v>0</v>
      </c>
      <c r="AR133" s="9">
        <v>69600</v>
      </c>
      <c r="AS133" s="9">
        <v>1997.52</v>
      </c>
      <c r="AT133" s="9">
        <v>5293.2</v>
      </c>
      <c r="AU133" s="9">
        <v>2115.84</v>
      </c>
      <c r="AV133" s="9">
        <v>2960.4</v>
      </c>
      <c r="AW133" s="9">
        <v>12366.96</v>
      </c>
      <c r="AX133" s="9">
        <v>57233.04</v>
      </c>
    </row>
    <row r="134" spans="1:50" s="6" customFormat="1" ht="15" x14ac:dyDescent="0.25">
      <c r="A134" s="18">
        <f>1+A133</f>
        <v>116</v>
      </c>
      <c r="B134" s="32" t="s">
        <v>476</v>
      </c>
      <c r="C134" s="16" t="s">
        <v>280</v>
      </c>
      <c r="D134" s="16" t="s">
        <v>5</v>
      </c>
      <c r="E134" s="16" t="s">
        <v>4</v>
      </c>
      <c r="F134" s="16" t="s">
        <v>8</v>
      </c>
      <c r="G134" s="15">
        <v>45078</v>
      </c>
      <c r="H134" s="15">
        <v>45260</v>
      </c>
      <c r="I134" s="14">
        <v>22400</v>
      </c>
      <c r="J134" s="14">
        <v>0</v>
      </c>
      <c r="K134" s="14">
        <v>0</v>
      </c>
      <c r="L134" s="14">
        <v>642.88</v>
      </c>
      <c r="M134" s="14">
        <f>I134*7.1%</f>
        <v>1590.3999999999999</v>
      </c>
      <c r="N134" s="14">
        <f>I134*1.15%</f>
        <v>257.60000000000002</v>
      </c>
      <c r="O134" s="14">
        <v>680.96</v>
      </c>
      <c r="P134" s="14">
        <f>I134*7.09%</f>
        <v>1588.16</v>
      </c>
      <c r="Q134" s="14">
        <v>0</v>
      </c>
      <c r="R134" s="14">
        <f>L134+M134+N134+O134+P134</f>
        <v>4760</v>
      </c>
      <c r="S134" s="14">
        <v>0</v>
      </c>
      <c r="T134" s="14">
        <f>+L134+O134+Q134+S134+J134+K134</f>
        <v>1323.8400000000001</v>
      </c>
      <c r="U134" s="14">
        <f>+P134+N134+M134</f>
        <v>3436.16</v>
      </c>
      <c r="V134" s="14">
        <f>+I134-T134</f>
        <v>21076.16</v>
      </c>
      <c r="W134" s="54">
        <f>+V136-AJ134</f>
        <v>-6548.6699999999983</v>
      </c>
      <c r="X134" t="s">
        <v>170</v>
      </c>
      <c r="Y134" t="s">
        <v>5</v>
      </c>
      <c r="Z134" t="s">
        <v>1084</v>
      </c>
      <c r="AA134">
        <v>61</v>
      </c>
      <c r="AB134" s="9">
        <v>34800</v>
      </c>
      <c r="AC134">
        <v>0</v>
      </c>
      <c r="AD134" s="9">
        <v>34800</v>
      </c>
      <c r="AE134">
        <v>998.76</v>
      </c>
      <c r="AF134">
        <v>0</v>
      </c>
      <c r="AG134" s="9">
        <v>1057.92</v>
      </c>
      <c r="AH134">
        <v>0</v>
      </c>
      <c r="AI134" s="9">
        <v>2056.6799999999998</v>
      </c>
      <c r="AJ134" s="9">
        <v>32743.32</v>
      </c>
      <c r="AK134" s="54">
        <f>+T134-AW134</f>
        <v>0</v>
      </c>
      <c r="AL134" t="s">
        <v>280</v>
      </c>
      <c r="AM134" t="s">
        <v>5</v>
      </c>
      <c r="AN134" t="s">
        <v>1290</v>
      </c>
      <c r="AO134">
        <v>326</v>
      </c>
      <c r="AP134" s="9">
        <v>22400</v>
      </c>
      <c r="AQ134">
        <v>0</v>
      </c>
      <c r="AR134" s="9">
        <v>22400</v>
      </c>
      <c r="AS134">
        <v>642.88</v>
      </c>
      <c r="AT134">
        <v>0</v>
      </c>
      <c r="AU134">
        <v>680.96</v>
      </c>
      <c r="AV134">
        <v>0</v>
      </c>
      <c r="AW134" s="9">
        <v>1323.84</v>
      </c>
      <c r="AX134" s="9">
        <v>21076.16</v>
      </c>
    </row>
    <row r="135" spans="1:50" s="6" customFormat="1" ht="15" x14ac:dyDescent="0.25">
      <c r="A135" s="18">
        <f>1+A134</f>
        <v>117</v>
      </c>
      <c r="B135" s="32" t="s">
        <v>476</v>
      </c>
      <c r="C135" s="16" t="s">
        <v>514</v>
      </c>
      <c r="D135" s="16" t="s">
        <v>5</v>
      </c>
      <c r="E135" s="16" t="s">
        <v>4</v>
      </c>
      <c r="F135" s="16" t="s">
        <v>3</v>
      </c>
      <c r="G135" s="15">
        <v>45078</v>
      </c>
      <c r="H135" s="15">
        <v>45260</v>
      </c>
      <c r="I135" s="14">
        <v>40000</v>
      </c>
      <c r="J135" s="14">
        <v>442.65</v>
      </c>
      <c r="K135" s="14">
        <v>0</v>
      </c>
      <c r="L135" s="14">
        <v>1148</v>
      </c>
      <c r="M135" s="14">
        <f>I135*7.1%</f>
        <v>2839.9999999999995</v>
      </c>
      <c r="N135" s="14">
        <f>I135*1.15%</f>
        <v>460</v>
      </c>
      <c r="O135" s="14">
        <v>1216</v>
      </c>
      <c r="P135" s="14">
        <f>I135*7.09%</f>
        <v>2836</v>
      </c>
      <c r="Q135" s="14">
        <v>0</v>
      </c>
      <c r="R135" s="14">
        <f>L135+M135+N135+O135+P135</f>
        <v>8500</v>
      </c>
      <c r="S135" s="14">
        <v>0</v>
      </c>
      <c r="T135" s="14">
        <f>+L135+O135+Q135+S135+J135+K135</f>
        <v>2806.65</v>
      </c>
      <c r="U135" s="14">
        <f>+P135+N135+M135</f>
        <v>6136</v>
      </c>
      <c r="V135" s="14">
        <f>+I135-T135</f>
        <v>37193.35</v>
      </c>
      <c r="W135" s="54">
        <f>+V137-AJ135</f>
        <v>-33627.720000000008</v>
      </c>
      <c r="X135" t="s">
        <v>144</v>
      </c>
      <c r="Y135" t="s">
        <v>5</v>
      </c>
      <c r="Z135" t="s">
        <v>1111</v>
      </c>
      <c r="AA135">
        <v>98</v>
      </c>
      <c r="AB135" s="9">
        <v>104400</v>
      </c>
      <c r="AC135">
        <v>0</v>
      </c>
      <c r="AD135" s="9">
        <v>104400</v>
      </c>
      <c r="AE135" s="9">
        <v>2996.28</v>
      </c>
      <c r="AF135" s="9">
        <v>13140.36</v>
      </c>
      <c r="AG135" s="9">
        <v>3173.76</v>
      </c>
      <c r="AH135">
        <v>0</v>
      </c>
      <c r="AI135" s="9">
        <v>19310.400000000001</v>
      </c>
      <c r="AJ135" s="9">
        <v>85089.600000000006</v>
      </c>
      <c r="AK135" s="54">
        <f>+T135-AW135</f>
        <v>0</v>
      </c>
      <c r="AL135" t="s">
        <v>514</v>
      </c>
      <c r="AM135" t="s">
        <v>5</v>
      </c>
      <c r="AN135" t="s">
        <v>1231</v>
      </c>
      <c r="AO135">
        <v>44</v>
      </c>
      <c r="AP135" s="9">
        <v>40000</v>
      </c>
      <c r="AQ135">
        <v>0</v>
      </c>
      <c r="AR135" s="9">
        <v>40000</v>
      </c>
      <c r="AS135" s="9">
        <v>1148</v>
      </c>
      <c r="AT135">
        <v>442.65</v>
      </c>
      <c r="AU135" s="9">
        <v>1216</v>
      </c>
      <c r="AV135">
        <v>0</v>
      </c>
      <c r="AW135" s="9">
        <v>2806.65</v>
      </c>
      <c r="AX135" s="9">
        <v>37193.35</v>
      </c>
    </row>
    <row r="136" spans="1:50" s="6" customFormat="1" ht="15" x14ac:dyDescent="0.25">
      <c r="A136" s="18">
        <f>1+A135</f>
        <v>118</v>
      </c>
      <c r="B136" s="32" t="s">
        <v>476</v>
      </c>
      <c r="C136" s="16" t="s">
        <v>513</v>
      </c>
      <c r="D136" s="16" t="s">
        <v>5</v>
      </c>
      <c r="E136" s="16" t="s">
        <v>4</v>
      </c>
      <c r="F136" s="16" t="s">
        <v>3</v>
      </c>
      <c r="G136" s="15">
        <v>45078</v>
      </c>
      <c r="H136" s="15">
        <v>45260</v>
      </c>
      <c r="I136" s="14">
        <v>27840</v>
      </c>
      <c r="J136" s="14">
        <v>0</v>
      </c>
      <c r="K136" s="14">
        <v>0</v>
      </c>
      <c r="L136" s="14">
        <v>799.01</v>
      </c>
      <c r="M136" s="14">
        <f>I136*7.1%</f>
        <v>1976.6399999999999</v>
      </c>
      <c r="N136" s="14">
        <f>I136*1.15%</f>
        <v>320.15999999999997</v>
      </c>
      <c r="O136" s="14">
        <v>846.34</v>
      </c>
      <c r="P136" s="14">
        <f>I136*7.09%</f>
        <v>1973.8560000000002</v>
      </c>
      <c r="Q136" s="14">
        <v>0</v>
      </c>
      <c r="R136" s="14">
        <f>L136+M136+N136+O136+P136</f>
        <v>5916.0059999999994</v>
      </c>
      <c r="S136" s="14">
        <v>0</v>
      </c>
      <c r="T136" s="14">
        <f>+L136+O136+Q136+S136+J136+K136</f>
        <v>1645.35</v>
      </c>
      <c r="U136" s="14">
        <f>+P136+N136+M136</f>
        <v>4270.6559999999999</v>
      </c>
      <c r="V136" s="14">
        <f>+I136-T136</f>
        <v>26194.65</v>
      </c>
      <c r="W136" s="54">
        <f>+V138-AJ136</f>
        <v>28120.030000000006</v>
      </c>
      <c r="X136" t="s">
        <v>139</v>
      </c>
      <c r="Y136" t="s">
        <v>5</v>
      </c>
      <c r="Z136" t="s">
        <v>1190</v>
      </c>
      <c r="AA136">
        <v>106</v>
      </c>
      <c r="AB136" s="9">
        <v>37800</v>
      </c>
      <c r="AC136">
        <v>0</v>
      </c>
      <c r="AD136" s="9">
        <v>37800</v>
      </c>
      <c r="AE136" s="9">
        <v>1084.8599999999999</v>
      </c>
      <c r="AF136">
        <v>0</v>
      </c>
      <c r="AG136" s="9">
        <v>1149.1199999999999</v>
      </c>
      <c r="AH136">
        <v>0</v>
      </c>
      <c r="AI136" s="9">
        <v>2233.98</v>
      </c>
      <c r="AJ136" s="9">
        <v>35566.019999999997</v>
      </c>
      <c r="AK136" s="54">
        <f>+T136-AW136</f>
        <v>0</v>
      </c>
      <c r="AL136" t="s">
        <v>513</v>
      </c>
      <c r="AM136" t="s">
        <v>5</v>
      </c>
      <c r="AN136" t="s">
        <v>1191</v>
      </c>
      <c r="AO136">
        <v>46</v>
      </c>
      <c r="AP136" s="9">
        <v>27840</v>
      </c>
      <c r="AQ136">
        <v>0</v>
      </c>
      <c r="AR136" s="9">
        <v>27840</v>
      </c>
      <c r="AS136">
        <v>799.01</v>
      </c>
      <c r="AT136">
        <v>0</v>
      </c>
      <c r="AU136">
        <v>846.34</v>
      </c>
      <c r="AV136">
        <v>0</v>
      </c>
      <c r="AW136" s="9">
        <v>1645.35</v>
      </c>
      <c r="AX136" s="9">
        <v>26194.65</v>
      </c>
    </row>
    <row r="137" spans="1:50" s="6" customFormat="1" ht="15" x14ac:dyDescent="0.25">
      <c r="A137" s="18">
        <f>1+A136</f>
        <v>119</v>
      </c>
      <c r="B137" s="32" t="s">
        <v>476</v>
      </c>
      <c r="C137" s="16" t="s">
        <v>512</v>
      </c>
      <c r="D137" s="16" t="s">
        <v>5</v>
      </c>
      <c r="E137" s="16" t="s">
        <v>4</v>
      </c>
      <c r="F137" s="16" t="s">
        <v>8</v>
      </c>
      <c r="G137" s="15">
        <v>45078</v>
      </c>
      <c r="H137" s="15">
        <v>45260</v>
      </c>
      <c r="I137" s="14">
        <v>58000</v>
      </c>
      <c r="J137" s="14">
        <v>3110.32</v>
      </c>
      <c r="K137" s="14">
        <v>0</v>
      </c>
      <c r="L137" s="14">
        <v>1664.6</v>
      </c>
      <c r="M137" s="14">
        <f>I137*7.1%</f>
        <v>4118</v>
      </c>
      <c r="N137" s="14">
        <f>I137*1.15%</f>
        <v>667</v>
      </c>
      <c r="O137" s="14">
        <v>1763.2</v>
      </c>
      <c r="P137" s="14">
        <f>I137*7.09%</f>
        <v>4112.2</v>
      </c>
      <c r="Q137" s="14">
        <v>0</v>
      </c>
      <c r="R137" s="14">
        <f>L137+M137+N137+O137+P137</f>
        <v>12325</v>
      </c>
      <c r="S137" s="14">
        <v>0</v>
      </c>
      <c r="T137" s="14">
        <f>+L137+O137+Q137+S137+J137+K137</f>
        <v>6538.1200000000008</v>
      </c>
      <c r="U137" s="14">
        <f>+P137+N137+M137</f>
        <v>8897.2000000000007</v>
      </c>
      <c r="V137" s="14">
        <f>+I137-T137</f>
        <v>51461.88</v>
      </c>
      <c r="W137" s="54">
        <f>+V139-AJ137</f>
        <v>-28564.18</v>
      </c>
      <c r="X137" t="s">
        <v>46</v>
      </c>
      <c r="Y137" t="s">
        <v>5</v>
      </c>
      <c r="Z137" t="s">
        <v>1028</v>
      </c>
      <c r="AA137">
        <v>87</v>
      </c>
      <c r="AB137" s="9">
        <v>34800</v>
      </c>
      <c r="AC137">
        <v>0</v>
      </c>
      <c r="AD137" s="9">
        <v>34800</v>
      </c>
      <c r="AE137">
        <v>998.76</v>
      </c>
      <c r="AF137">
        <v>0</v>
      </c>
      <c r="AG137" s="9">
        <v>1057.92</v>
      </c>
      <c r="AH137">
        <v>0</v>
      </c>
      <c r="AI137" s="9">
        <v>2056.6799999999998</v>
      </c>
      <c r="AJ137" s="9">
        <v>32743.32</v>
      </c>
      <c r="AK137" s="54">
        <f>+T137-AW137</f>
        <v>0</v>
      </c>
      <c r="AL137" t="s">
        <v>512</v>
      </c>
      <c r="AM137" t="s">
        <v>5</v>
      </c>
      <c r="AN137" t="s">
        <v>888</v>
      </c>
      <c r="AO137">
        <v>52</v>
      </c>
      <c r="AP137" s="9">
        <v>58000</v>
      </c>
      <c r="AQ137">
        <v>0</v>
      </c>
      <c r="AR137" s="9">
        <v>58000</v>
      </c>
      <c r="AS137" s="9">
        <v>1664.6</v>
      </c>
      <c r="AT137" s="9">
        <v>3110.32</v>
      </c>
      <c r="AU137" s="9">
        <v>1763.2</v>
      </c>
      <c r="AV137">
        <v>0</v>
      </c>
      <c r="AW137" s="9">
        <v>6538.12</v>
      </c>
      <c r="AX137" s="9">
        <v>51461.88</v>
      </c>
    </row>
    <row r="138" spans="1:50" s="6" customFormat="1" ht="15" x14ac:dyDescent="0.25">
      <c r="A138" s="18">
        <f>1+A137</f>
        <v>120</v>
      </c>
      <c r="B138" s="32" t="s">
        <v>476</v>
      </c>
      <c r="C138" s="16" t="s">
        <v>511</v>
      </c>
      <c r="D138" s="16" t="s">
        <v>5</v>
      </c>
      <c r="E138" s="16" t="s">
        <v>4</v>
      </c>
      <c r="F138" s="16" t="s">
        <v>3</v>
      </c>
      <c r="G138" s="15">
        <v>45078</v>
      </c>
      <c r="H138" s="15">
        <v>45260</v>
      </c>
      <c r="I138" s="14">
        <v>74240</v>
      </c>
      <c r="J138" s="14">
        <v>6166.36</v>
      </c>
      <c r="K138" s="14">
        <v>0</v>
      </c>
      <c r="L138" s="14">
        <v>2130.69</v>
      </c>
      <c r="M138" s="14">
        <f>I138*7.1%</f>
        <v>5271.04</v>
      </c>
      <c r="N138" s="14">
        <f>I138*1.15%</f>
        <v>853.76</v>
      </c>
      <c r="O138" s="14">
        <v>2256.9</v>
      </c>
      <c r="P138" s="14">
        <f>I138*7.09%</f>
        <v>5263.616</v>
      </c>
      <c r="Q138" s="14">
        <v>0</v>
      </c>
      <c r="R138" s="14">
        <f>L138+M138+N138+O138+P138</f>
        <v>15776.005999999999</v>
      </c>
      <c r="S138" s="14">
        <v>0</v>
      </c>
      <c r="T138" s="14">
        <f>+L138+O138+Q138+S138+J138+K138</f>
        <v>10553.95</v>
      </c>
      <c r="U138" s="14">
        <f>+P138+N138+M138</f>
        <v>11388.416000000001</v>
      </c>
      <c r="V138" s="14">
        <f>+I138-T138</f>
        <v>63686.05</v>
      </c>
      <c r="W138" s="54">
        <f>+V140-AJ138</f>
        <v>8731.5599999999977</v>
      </c>
      <c r="X138" t="s">
        <v>37</v>
      </c>
      <c r="Y138" t="s">
        <v>5</v>
      </c>
      <c r="Z138" t="s">
        <v>991</v>
      </c>
      <c r="AA138">
        <v>115</v>
      </c>
      <c r="AB138" s="9">
        <v>20880</v>
      </c>
      <c r="AC138">
        <v>0</v>
      </c>
      <c r="AD138" s="9">
        <v>20880</v>
      </c>
      <c r="AE138">
        <v>599.26</v>
      </c>
      <c r="AF138">
        <v>0</v>
      </c>
      <c r="AG138">
        <v>634.75</v>
      </c>
      <c r="AH138">
        <v>0</v>
      </c>
      <c r="AI138" s="9">
        <v>1234.01</v>
      </c>
      <c r="AJ138" s="9">
        <v>19645.990000000002</v>
      </c>
      <c r="AK138" s="54">
        <f>+T138-AW138</f>
        <v>0</v>
      </c>
      <c r="AL138" t="s">
        <v>511</v>
      </c>
      <c r="AM138" t="s">
        <v>5</v>
      </c>
      <c r="AN138" t="s">
        <v>1244</v>
      </c>
      <c r="AO138">
        <v>54</v>
      </c>
      <c r="AP138" s="9">
        <v>74240</v>
      </c>
      <c r="AQ138">
        <v>0</v>
      </c>
      <c r="AR138" s="9">
        <v>74240</v>
      </c>
      <c r="AS138" s="9">
        <v>2130.69</v>
      </c>
      <c r="AT138" s="9">
        <v>6166.36</v>
      </c>
      <c r="AU138" s="9">
        <v>2256.9</v>
      </c>
      <c r="AV138">
        <v>0</v>
      </c>
      <c r="AW138" s="9">
        <v>10553.95</v>
      </c>
      <c r="AX138" s="9">
        <v>63686.05</v>
      </c>
    </row>
    <row r="139" spans="1:50" s="6" customFormat="1" ht="15" x14ac:dyDescent="0.25">
      <c r="A139" s="18">
        <f>1+A138</f>
        <v>121</v>
      </c>
      <c r="B139" s="32" t="s">
        <v>476</v>
      </c>
      <c r="C139" s="16" t="s">
        <v>510</v>
      </c>
      <c r="D139" s="16" t="s">
        <v>5</v>
      </c>
      <c r="E139" s="16" t="s">
        <v>4</v>
      </c>
      <c r="F139" s="16" t="s">
        <v>8</v>
      </c>
      <c r="G139" s="15">
        <v>45078</v>
      </c>
      <c r="H139" s="15">
        <v>45260</v>
      </c>
      <c r="I139" s="14">
        <v>20880</v>
      </c>
      <c r="J139" s="14">
        <v>0</v>
      </c>
      <c r="K139" s="14">
        <v>0</v>
      </c>
      <c r="L139" s="14">
        <v>599.26</v>
      </c>
      <c r="M139" s="14">
        <f>I139*7.1%</f>
        <v>1482.4799999999998</v>
      </c>
      <c r="N139" s="14">
        <f>I139*1.15%</f>
        <v>240.12</v>
      </c>
      <c r="O139" s="14">
        <v>634.75</v>
      </c>
      <c r="P139" s="14">
        <f>I139*7.09%</f>
        <v>1480.3920000000001</v>
      </c>
      <c r="Q139" s="14"/>
      <c r="R139" s="14">
        <f>L139+M139+N139+O139+P139</f>
        <v>4437.0019999999995</v>
      </c>
      <c r="S139" s="14">
        <v>15466.85</v>
      </c>
      <c r="T139" s="14">
        <f>+L139+O139+Q139+S139+J139+K139</f>
        <v>16700.86</v>
      </c>
      <c r="U139" s="14">
        <f>+P139+N139+M139</f>
        <v>3202.9920000000002</v>
      </c>
      <c r="V139" s="14">
        <f>+I139-T139</f>
        <v>4179.1399999999994</v>
      </c>
      <c r="W139" s="54">
        <f>+V140-AJ139</f>
        <v>-53437.72</v>
      </c>
      <c r="X139" t="s">
        <v>349</v>
      </c>
      <c r="Y139" t="s">
        <v>5</v>
      </c>
      <c r="Z139" t="s">
        <v>973</v>
      </c>
      <c r="AA139">
        <v>63</v>
      </c>
      <c r="AB139" s="9">
        <v>99760</v>
      </c>
      <c r="AC139">
        <v>0</v>
      </c>
      <c r="AD139" s="9">
        <v>99760</v>
      </c>
      <c r="AE139" s="9">
        <v>2863.11</v>
      </c>
      <c r="AF139" s="9">
        <v>12048.92</v>
      </c>
      <c r="AG139" s="9">
        <v>3032.7</v>
      </c>
      <c r="AH139">
        <v>0</v>
      </c>
      <c r="AI139" s="9">
        <v>17944.73</v>
      </c>
      <c r="AJ139" s="9">
        <v>81815.27</v>
      </c>
      <c r="AK139" s="54">
        <f>+T139-AW139</f>
        <v>0</v>
      </c>
      <c r="AL139" t="s">
        <v>510</v>
      </c>
      <c r="AM139" t="s">
        <v>5</v>
      </c>
      <c r="AN139" t="s">
        <v>885</v>
      </c>
      <c r="AO139">
        <v>58</v>
      </c>
      <c r="AP139" s="9">
        <v>20880</v>
      </c>
      <c r="AQ139">
        <v>0</v>
      </c>
      <c r="AR139" s="9">
        <v>20880</v>
      </c>
      <c r="AS139">
        <v>599.26</v>
      </c>
      <c r="AT139">
        <v>0</v>
      </c>
      <c r="AU139">
        <v>634.75</v>
      </c>
      <c r="AV139" s="9">
        <v>15466.85</v>
      </c>
      <c r="AW139" s="9">
        <v>16700.86</v>
      </c>
      <c r="AX139" s="9">
        <v>4179.1400000000003</v>
      </c>
    </row>
    <row r="140" spans="1:50" s="6" customFormat="1" ht="15" x14ac:dyDescent="0.25">
      <c r="A140" s="18">
        <f>1+A139</f>
        <v>122</v>
      </c>
      <c r="B140" s="32" t="s">
        <v>476</v>
      </c>
      <c r="C140" s="16" t="s">
        <v>509</v>
      </c>
      <c r="D140" s="16" t="s">
        <v>5</v>
      </c>
      <c r="E140" s="16" t="s">
        <v>4</v>
      </c>
      <c r="F140" s="16" t="s">
        <v>3</v>
      </c>
      <c r="G140" s="15">
        <v>45078</v>
      </c>
      <c r="H140" s="15">
        <v>45260</v>
      </c>
      <c r="I140" s="14">
        <v>30160</v>
      </c>
      <c r="J140" s="14">
        <v>0</v>
      </c>
      <c r="K140" s="14">
        <v>0</v>
      </c>
      <c r="L140" s="14">
        <v>865.59</v>
      </c>
      <c r="M140" s="14">
        <f>I140*7.1%</f>
        <v>2141.3599999999997</v>
      </c>
      <c r="N140" s="14">
        <f>I140*1.15%</f>
        <v>346.84</v>
      </c>
      <c r="O140" s="14">
        <v>916.86</v>
      </c>
      <c r="P140" s="14">
        <f>I140*7.09%</f>
        <v>2138.3440000000001</v>
      </c>
      <c r="Q140" s="14">
        <v>0</v>
      </c>
      <c r="R140" s="14">
        <f>L140+M140+N140+O140+P140</f>
        <v>6408.9939999999997</v>
      </c>
      <c r="S140" s="14">
        <v>0</v>
      </c>
      <c r="T140" s="14">
        <f>+L140+O140+Q140+S140+J140+K140</f>
        <v>1782.45</v>
      </c>
      <c r="U140" s="14">
        <f>+P140+N140+M140</f>
        <v>4626.5439999999999</v>
      </c>
      <c r="V140" s="14">
        <f>+I140-T140</f>
        <v>28377.55</v>
      </c>
      <c r="W140" s="54">
        <f>+V142-AJ140</f>
        <v>-18516.91</v>
      </c>
      <c r="X140" t="s">
        <v>163</v>
      </c>
      <c r="Y140" t="s">
        <v>5</v>
      </c>
      <c r="Z140" t="s">
        <v>1207</v>
      </c>
      <c r="AA140">
        <v>72</v>
      </c>
      <c r="AB140" s="9">
        <v>34800</v>
      </c>
      <c r="AC140">
        <v>0</v>
      </c>
      <c r="AD140" s="9">
        <v>34800</v>
      </c>
      <c r="AE140">
        <v>998.76</v>
      </c>
      <c r="AF140">
        <v>0</v>
      </c>
      <c r="AG140" s="9">
        <v>1057.92</v>
      </c>
      <c r="AH140">
        <v>0</v>
      </c>
      <c r="AI140" s="9">
        <v>2056.6799999999998</v>
      </c>
      <c r="AJ140" s="9">
        <v>32743.32</v>
      </c>
      <c r="AK140" s="54">
        <f>+T140-AW140</f>
        <v>0</v>
      </c>
      <c r="AL140" t="s">
        <v>509</v>
      </c>
      <c r="AM140" t="s">
        <v>5</v>
      </c>
      <c r="AN140" t="s">
        <v>1052</v>
      </c>
      <c r="AO140">
        <v>59</v>
      </c>
      <c r="AP140" s="9">
        <v>30160</v>
      </c>
      <c r="AQ140">
        <v>0</v>
      </c>
      <c r="AR140" s="9">
        <v>30160</v>
      </c>
      <c r="AS140">
        <v>865.59</v>
      </c>
      <c r="AT140">
        <v>0</v>
      </c>
      <c r="AU140">
        <v>916.86</v>
      </c>
      <c r="AV140">
        <v>0</v>
      </c>
      <c r="AW140" s="9">
        <v>1782.45</v>
      </c>
      <c r="AX140" s="9">
        <v>28377.55</v>
      </c>
    </row>
    <row r="141" spans="1:50" s="6" customFormat="1" ht="15" x14ac:dyDescent="0.25">
      <c r="A141" s="18">
        <f>1+A140</f>
        <v>123</v>
      </c>
      <c r="B141" s="32" t="s">
        <v>476</v>
      </c>
      <c r="C141" s="16" t="s">
        <v>508</v>
      </c>
      <c r="D141" s="16" t="s">
        <v>5</v>
      </c>
      <c r="E141" s="16" t="s">
        <v>4</v>
      </c>
      <c r="F141" s="16" t="s">
        <v>3</v>
      </c>
      <c r="G141" s="15">
        <v>45078</v>
      </c>
      <c r="H141" s="15">
        <v>45260</v>
      </c>
      <c r="I141" s="14">
        <v>25520</v>
      </c>
      <c r="J141" s="14">
        <v>0</v>
      </c>
      <c r="K141" s="14">
        <v>0</v>
      </c>
      <c r="L141" s="14">
        <v>732.42</v>
      </c>
      <c r="M141" s="14">
        <f>I141*7.1%</f>
        <v>1811.9199999999998</v>
      </c>
      <c r="N141" s="14">
        <f>I141*1.15%</f>
        <v>293.48</v>
      </c>
      <c r="O141" s="14">
        <v>775.81</v>
      </c>
      <c r="P141" s="14">
        <f>I141*7.09%</f>
        <v>1809.3680000000002</v>
      </c>
      <c r="Q141" s="14">
        <v>0</v>
      </c>
      <c r="R141" s="14">
        <f>L141+M141+N141+O141+P141</f>
        <v>5422.9979999999996</v>
      </c>
      <c r="S141" s="14">
        <v>0</v>
      </c>
      <c r="T141" s="14">
        <f>+L141+O141+Q141+S141+J141+K141</f>
        <v>1508.23</v>
      </c>
      <c r="U141" s="14">
        <f>+P141+N141+M141</f>
        <v>3914.768</v>
      </c>
      <c r="V141" s="14">
        <f>+I141-T141</f>
        <v>24011.77</v>
      </c>
      <c r="W141" s="54">
        <f>+V141-AJ141</f>
        <v>-68557.989999999991</v>
      </c>
      <c r="X141" t="s">
        <v>597</v>
      </c>
      <c r="Y141" t="s">
        <v>817</v>
      </c>
      <c r="Z141" t="s">
        <v>818</v>
      </c>
      <c r="AA141">
        <v>2</v>
      </c>
      <c r="AB141" s="9">
        <v>115000</v>
      </c>
      <c r="AC141">
        <v>0</v>
      </c>
      <c r="AD141" s="9">
        <v>115000</v>
      </c>
      <c r="AE141" s="9">
        <v>3300.5</v>
      </c>
      <c r="AF141" s="9">
        <v>15633.74</v>
      </c>
      <c r="AG141" s="9">
        <v>3496</v>
      </c>
      <c r="AH141">
        <v>0</v>
      </c>
      <c r="AI141" s="9">
        <v>22430.240000000002</v>
      </c>
      <c r="AJ141" s="9">
        <v>92569.76</v>
      </c>
      <c r="AK141" s="54">
        <f>+T141-AW141</f>
        <v>0</v>
      </c>
      <c r="AL141" t="s">
        <v>508</v>
      </c>
      <c r="AM141" t="s">
        <v>5</v>
      </c>
      <c r="AN141" t="s">
        <v>1204</v>
      </c>
      <c r="AO141">
        <v>63</v>
      </c>
      <c r="AP141" s="9">
        <v>25520</v>
      </c>
      <c r="AQ141">
        <v>0</v>
      </c>
      <c r="AR141" s="9">
        <v>25520</v>
      </c>
      <c r="AS141">
        <v>732.42</v>
      </c>
      <c r="AT141">
        <v>0</v>
      </c>
      <c r="AU141">
        <v>775.81</v>
      </c>
      <c r="AV141">
        <v>0</v>
      </c>
      <c r="AW141" s="9">
        <v>1508.23</v>
      </c>
      <c r="AX141" s="9">
        <v>24011.77</v>
      </c>
    </row>
    <row r="142" spans="1:50" s="6" customFormat="1" ht="15" x14ac:dyDescent="0.25">
      <c r="A142" s="18">
        <f>1+A141</f>
        <v>124</v>
      </c>
      <c r="B142" s="32" t="s">
        <v>476</v>
      </c>
      <c r="C142" s="16" t="s">
        <v>507</v>
      </c>
      <c r="D142" s="16" t="s">
        <v>5</v>
      </c>
      <c r="E142" s="16" t="s">
        <v>4</v>
      </c>
      <c r="F142" s="16" t="s">
        <v>3</v>
      </c>
      <c r="G142" s="15">
        <v>45078</v>
      </c>
      <c r="H142" s="15">
        <v>45260</v>
      </c>
      <c r="I142" s="14">
        <v>15120</v>
      </c>
      <c r="J142" s="14">
        <v>0</v>
      </c>
      <c r="K142" s="14">
        <v>0</v>
      </c>
      <c r="L142" s="14">
        <v>433.94</v>
      </c>
      <c r="M142" s="14">
        <f>I142*7.1%</f>
        <v>1073.52</v>
      </c>
      <c r="N142" s="14">
        <f>I142*1.15%</f>
        <v>173.88</v>
      </c>
      <c r="O142" s="14">
        <v>459.65</v>
      </c>
      <c r="P142" s="14">
        <f>I142*7.09%</f>
        <v>1072.008</v>
      </c>
      <c r="Q142" s="14">
        <v>0</v>
      </c>
      <c r="R142" s="14">
        <f>L142+M142+N142+O142+P142</f>
        <v>3212.9980000000005</v>
      </c>
      <c r="S142" s="14">
        <v>0</v>
      </c>
      <c r="T142" s="14">
        <f>+L142+O142+Q142+S142+J142+K142</f>
        <v>893.58999999999992</v>
      </c>
      <c r="U142" s="14">
        <f>+P142+N142+M142</f>
        <v>2319.4079999999999</v>
      </c>
      <c r="V142" s="14">
        <f>+I142-T142</f>
        <v>14226.41</v>
      </c>
      <c r="W142" s="54">
        <f>+V142-AJ142</f>
        <v>-42504.509999999995</v>
      </c>
      <c r="X142" t="s">
        <v>584</v>
      </c>
      <c r="Y142" t="s">
        <v>566</v>
      </c>
      <c r="Z142" t="s">
        <v>783</v>
      </c>
      <c r="AA142">
        <v>6</v>
      </c>
      <c r="AB142" s="9">
        <v>65000</v>
      </c>
      <c r="AC142">
        <v>0</v>
      </c>
      <c r="AD142" s="9">
        <v>65000</v>
      </c>
      <c r="AE142" s="9">
        <v>1865.5</v>
      </c>
      <c r="AF142" s="9">
        <v>4427.58</v>
      </c>
      <c r="AG142" s="9">
        <v>1976</v>
      </c>
      <c r="AH142">
        <v>0</v>
      </c>
      <c r="AI142" s="9">
        <v>8269.08</v>
      </c>
      <c r="AJ142" s="9">
        <v>56730.92</v>
      </c>
      <c r="AK142" s="54">
        <f>+T142-AW142</f>
        <v>0</v>
      </c>
      <c r="AL142" t="s">
        <v>507</v>
      </c>
      <c r="AM142" t="s">
        <v>5</v>
      </c>
      <c r="AN142" t="s">
        <v>947</v>
      </c>
      <c r="AO142">
        <v>64</v>
      </c>
      <c r="AP142" s="9">
        <v>15120</v>
      </c>
      <c r="AQ142">
        <v>0</v>
      </c>
      <c r="AR142" s="9">
        <v>15120</v>
      </c>
      <c r="AS142">
        <v>433.94</v>
      </c>
      <c r="AT142">
        <v>0</v>
      </c>
      <c r="AU142">
        <v>459.65</v>
      </c>
      <c r="AV142">
        <v>0</v>
      </c>
      <c r="AW142">
        <v>893.59</v>
      </c>
      <c r="AX142" s="9">
        <v>14226.41</v>
      </c>
    </row>
    <row r="143" spans="1:50" s="6" customFormat="1" ht="15" x14ac:dyDescent="0.25">
      <c r="A143" s="18">
        <f>1+A142</f>
        <v>125</v>
      </c>
      <c r="B143" s="32" t="s">
        <v>476</v>
      </c>
      <c r="C143" s="16" t="s">
        <v>506</v>
      </c>
      <c r="D143" s="16" t="s">
        <v>5</v>
      </c>
      <c r="E143" s="16" t="s">
        <v>4</v>
      </c>
      <c r="F143" s="16" t="s">
        <v>3</v>
      </c>
      <c r="G143" s="15">
        <v>45078</v>
      </c>
      <c r="H143" s="15">
        <v>45260</v>
      </c>
      <c r="I143" s="14">
        <v>18560</v>
      </c>
      <c r="J143" s="14">
        <v>0</v>
      </c>
      <c r="K143" s="14">
        <v>0</v>
      </c>
      <c r="L143" s="14">
        <v>532.66999999999996</v>
      </c>
      <c r="M143" s="14">
        <f>I143*7.1%</f>
        <v>1317.76</v>
      </c>
      <c r="N143" s="14">
        <f>I143*1.15%</f>
        <v>213.44</v>
      </c>
      <c r="O143" s="14">
        <v>564.22</v>
      </c>
      <c r="P143" s="14">
        <f>I143*7.09%</f>
        <v>1315.904</v>
      </c>
      <c r="Q143" s="14">
        <v>0</v>
      </c>
      <c r="R143" s="14">
        <f>L143+M143+N143+O143+P143</f>
        <v>3943.9940000000001</v>
      </c>
      <c r="S143" s="14">
        <v>0</v>
      </c>
      <c r="T143" s="14">
        <f>+L143+O143+Q143+S143+J143+K143</f>
        <v>1096.8899999999999</v>
      </c>
      <c r="U143" s="14">
        <f>+P143+N143+M143</f>
        <v>2847.1040000000003</v>
      </c>
      <c r="V143" s="14">
        <f>+I143-T143</f>
        <v>17463.11</v>
      </c>
      <c r="W143" s="54">
        <f>+V144-AJ143</f>
        <v>-30536.27</v>
      </c>
      <c r="X143" t="s">
        <v>395</v>
      </c>
      <c r="Y143" t="s">
        <v>804</v>
      </c>
      <c r="Z143" t="s">
        <v>805</v>
      </c>
      <c r="AA143">
        <v>3</v>
      </c>
      <c r="AB143" s="9">
        <v>65000</v>
      </c>
      <c r="AC143">
        <v>0</v>
      </c>
      <c r="AD143" s="9">
        <v>65000</v>
      </c>
      <c r="AE143" s="9">
        <v>1865.5</v>
      </c>
      <c r="AF143" s="9">
        <v>6610.46</v>
      </c>
      <c r="AG143" s="9">
        <v>1976</v>
      </c>
      <c r="AH143">
        <v>0</v>
      </c>
      <c r="AI143" s="9">
        <v>10451.959999999999</v>
      </c>
      <c r="AJ143" s="9">
        <v>54548.04</v>
      </c>
      <c r="AK143" s="54">
        <f>+T143-AW143</f>
        <v>0</v>
      </c>
      <c r="AL143" t="s">
        <v>506</v>
      </c>
      <c r="AM143" t="s">
        <v>5</v>
      </c>
      <c r="AN143" t="s">
        <v>918</v>
      </c>
      <c r="AO143">
        <v>65</v>
      </c>
      <c r="AP143" s="9">
        <v>18560</v>
      </c>
      <c r="AQ143">
        <v>0</v>
      </c>
      <c r="AR143" s="9">
        <v>18560</v>
      </c>
      <c r="AS143">
        <v>532.66999999999996</v>
      </c>
      <c r="AT143">
        <v>0</v>
      </c>
      <c r="AU143">
        <v>564.22</v>
      </c>
      <c r="AV143">
        <v>0</v>
      </c>
      <c r="AW143" s="9">
        <v>1096.8900000000001</v>
      </c>
      <c r="AX143" s="9">
        <v>17463.11</v>
      </c>
    </row>
    <row r="144" spans="1:50" s="6" customFormat="1" ht="15" x14ac:dyDescent="0.25">
      <c r="A144" s="18">
        <f>1+A143</f>
        <v>126</v>
      </c>
      <c r="B144" s="32" t="s">
        <v>476</v>
      </c>
      <c r="C144" s="16" t="s">
        <v>505</v>
      </c>
      <c r="D144" s="16" t="s">
        <v>5</v>
      </c>
      <c r="E144" s="16" t="s">
        <v>4</v>
      </c>
      <c r="F144" s="16" t="s">
        <v>3</v>
      </c>
      <c r="G144" s="15">
        <v>45078</v>
      </c>
      <c r="H144" s="15">
        <v>45260</v>
      </c>
      <c r="I144" s="14">
        <v>25520</v>
      </c>
      <c r="J144" s="14">
        <v>0</v>
      </c>
      <c r="K144" s="14">
        <v>0</v>
      </c>
      <c r="L144" s="14">
        <v>732.42</v>
      </c>
      <c r="M144" s="14">
        <f>I144*7.1%</f>
        <v>1811.9199999999998</v>
      </c>
      <c r="N144" s="14">
        <f>I144*1.15%</f>
        <v>293.48</v>
      </c>
      <c r="O144" s="14">
        <v>775.81</v>
      </c>
      <c r="P144" s="14">
        <f>I144*7.09%</f>
        <v>1809.3680000000002</v>
      </c>
      <c r="Q144" s="14">
        <v>0</v>
      </c>
      <c r="R144" s="14">
        <f>L144+M144+N144+O144+P144</f>
        <v>5422.9979999999996</v>
      </c>
      <c r="S144" s="14">
        <v>0</v>
      </c>
      <c r="T144" s="14">
        <f>+L144+O144+Q144+S144+J144+K144</f>
        <v>1508.23</v>
      </c>
      <c r="U144" s="14">
        <f>+P144+N144+M144</f>
        <v>3914.768</v>
      </c>
      <c r="V144" s="14">
        <f>+I144-T144</f>
        <v>24011.77</v>
      </c>
      <c r="W144" s="54">
        <f>+V145-AJ144</f>
        <v>-14687.019999999997</v>
      </c>
      <c r="X144" t="s">
        <v>432</v>
      </c>
      <c r="Y144" t="s">
        <v>5</v>
      </c>
      <c r="Z144" t="s">
        <v>1186</v>
      </c>
      <c r="AA144">
        <v>64</v>
      </c>
      <c r="AB144" s="9">
        <v>52800</v>
      </c>
      <c r="AC144">
        <v>0</v>
      </c>
      <c r="AD144" s="9">
        <v>52800</v>
      </c>
      <c r="AE144" s="9">
        <v>1515.36</v>
      </c>
      <c r="AF144" s="9">
        <v>2249.1799999999998</v>
      </c>
      <c r="AG144" s="9">
        <v>1605.12</v>
      </c>
      <c r="AH144">
        <v>0</v>
      </c>
      <c r="AI144" s="9">
        <v>5369.66</v>
      </c>
      <c r="AJ144" s="9">
        <v>47430.34</v>
      </c>
      <c r="AK144" s="54">
        <f>+T144-AW144</f>
        <v>0</v>
      </c>
      <c r="AL144" t="s">
        <v>505</v>
      </c>
      <c r="AM144" t="s">
        <v>5</v>
      </c>
      <c r="AN144" t="s">
        <v>948</v>
      </c>
      <c r="AO144">
        <v>67</v>
      </c>
      <c r="AP144" s="9">
        <v>25520</v>
      </c>
      <c r="AQ144">
        <v>0</v>
      </c>
      <c r="AR144" s="9">
        <v>25520</v>
      </c>
      <c r="AS144">
        <v>732.42</v>
      </c>
      <c r="AT144">
        <v>0</v>
      </c>
      <c r="AU144">
        <v>775.81</v>
      </c>
      <c r="AV144">
        <v>0</v>
      </c>
      <c r="AW144" s="9">
        <v>1508.23</v>
      </c>
      <c r="AX144" s="9">
        <v>24011.77</v>
      </c>
    </row>
    <row r="145" spans="1:50" s="6" customFormat="1" ht="15" x14ac:dyDescent="0.25">
      <c r="A145" s="18">
        <f>1+A144</f>
        <v>127</v>
      </c>
      <c r="B145" s="32" t="s">
        <v>476</v>
      </c>
      <c r="C145" s="16" t="s">
        <v>504</v>
      </c>
      <c r="D145" s="16" t="s">
        <v>5</v>
      </c>
      <c r="E145" s="16" t="s">
        <v>4</v>
      </c>
      <c r="F145" s="16" t="s">
        <v>8</v>
      </c>
      <c r="G145" s="15">
        <v>45078</v>
      </c>
      <c r="H145" s="15">
        <v>45260</v>
      </c>
      <c r="I145" s="14">
        <v>34800</v>
      </c>
      <c r="J145" s="14">
        <v>0</v>
      </c>
      <c r="K145" s="14">
        <v>0</v>
      </c>
      <c r="L145" s="14">
        <v>998.76</v>
      </c>
      <c r="M145" s="14">
        <f>I145*7.1%</f>
        <v>2470.7999999999997</v>
      </c>
      <c r="N145" s="14">
        <f>I145*1.15%</f>
        <v>400.2</v>
      </c>
      <c r="O145" s="14">
        <v>1057.92</v>
      </c>
      <c r="P145" s="14">
        <f>I145*7.09%</f>
        <v>2467.3200000000002</v>
      </c>
      <c r="Q145" s="14">
        <v>0</v>
      </c>
      <c r="R145" s="14">
        <f>L145+M145+N145+O145+P145</f>
        <v>7395</v>
      </c>
      <c r="S145" s="14">
        <v>0</v>
      </c>
      <c r="T145" s="14">
        <f>+L145+O145+Q145+S145+J145+K145</f>
        <v>2056.6800000000003</v>
      </c>
      <c r="U145" s="14">
        <f>+P145+N145+M145</f>
        <v>5338.32</v>
      </c>
      <c r="V145" s="14">
        <f>+I145-T145</f>
        <v>32743.32</v>
      </c>
      <c r="W145" s="54">
        <f>+V146-AJ145</f>
        <v>-50240.91</v>
      </c>
      <c r="X145" t="s">
        <v>420</v>
      </c>
      <c r="Y145" t="s">
        <v>5</v>
      </c>
      <c r="Z145" t="s">
        <v>1197</v>
      </c>
      <c r="AA145">
        <v>107</v>
      </c>
      <c r="AB145" s="9">
        <v>83520</v>
      </c>
      <c r="AC145">
        <v>0</v>
      </c>
      <c r="AD145" s="9">
        <v>83520</v>
      </c>
      <c r="AE145" s="9">
        <v>2397.02</v>
      </c>
      <c r="AF145" s="9">
        <v>8228.86</v>
      </c>
      <c r="AG145" s="9">
        <v>2539.0100000000002</v>
      </c>
      <c r="AH145" s="9">
        <v>3178</v>
      </c>
      <c r="AI145" s="9">
        <v>16342.89</v>
      </c>
      <c r="AJ145" s="9">
        <v>67177.11</v>
      </c>
      <c r="AK145" s="54">
        <f>+T145-AW145</f>
        <v>0</v>
      </c>
      <c r="AL145" t="s">
        <v>504</v>
      </c>
      <c r="AM145" t="s">
        <v>5</v>
      </c>
      <c r="AN145" t="s">
        <v>951</v>
      </c>
      <c r="AO145">
        <v>68</v>
      </c>
      <c r="AP145" s="9">
        <v>34800</v>
      </c>
      <c r="AQ145">
        <v>0</v>
      </c>
      <c r="AR145" s="9">
        <v>34800</v>
      </c>
      <c r="AS145">
        <v>998.76</v>
      </c>
      <c r="AT145">
        <v>0</v>
      </c>
      <c r="AU145" s="9">
        <v>1057.92</v>
      </c>
      <c r="AV145">
        <v>0</v>
      </c>
      <c r="AW145" s="9">
        <v>2056.6799999999998</v>
      </c>
      <c r="AX145" s="9">
        <v>32743.32</v>
      </c>
    </row>
    <row r="146" spans="1:50" s="6" customFormat="1" ht="15" x14ac:dyDescent="0.25">
      <c r="A146" s="18">
        <f>1+A145</f>
        <v>128</v>
      </c>
      <c r="B146" s="32" t="s">
        <v>476</v>
      </c>
      <c r="C146" s="16" t="s">
        <v>503</v>
      </c>
      <c r="D146" s="16" t="s">
        <v>5</v>
      </c>
      <c r="E146" s="16" t="s">
        <v>4</v>
      </c>
      <c r="F146" s="16" t="s">
        <v>3</v>
      </c>
      <c r="G146" s="15">
        <v>45078</v>
      </c>
      <c r="H146" s="15">
        <v>45260</v>
      </c>
      <c r="I146" s="14">
        <v>18000</v>
      </c>
      <c r="J146" s="14">
        <v>0</v>
      </c>
      <c r="K146" s="14">
        <v>0</v>
      </c>
      <c r="L146" s="14">
        <v>516.6</v>
      </c>
      <c r="M146" s="14">
        <f>I146*7.1%</f>
        <v>1277.9999999999998</v>
      </c>
      <c r="N146" s="14">
        <f>I146*1.15%</f>
        <v>207</v>
      </c>
      <c r="O146" s="14">
        <v>547.20000000000005</v>
      </c>
      <c r="P146" s="14">
        <f>I146*7.09%</f>
        <v>1276.2</v>
      </c>
      <c r="Q146" s="14">
        <v>0</v>
      </c>
      <c r="R146" s="14">
        <f>L146+M146+N146+O146+P146</f>
        <v>3825</v>
      </c>
      <c r="S146" s="14">
        <v>0</v>
      </c>
      <c r="T146" s="14">
        <f>+L146+O146+Q146+S146+J146+K146</f>
        <v>1063.8000000000002</v>
      </c>
      <c r="U146" s="14">
        <f>+P146+N146+M146</f>
        <v>2761.2</v>
      </c>
      <c r="V146" s="14">
        <f>+I146-T146</f>
        <v>16936.2</v>
      </c>
      <c r="W146" s="54">
        <f>+V147-AJ146</f>
        <v>55181.840000000011</v>
      </c>
      <c r="X146" t="s">
        <v>479</v>
      </c>
      <c r="Y146" t="s">
        <v>5</v>
      </c>
      <c r="Z146" t="s">
        <v>909</v>
      </c>
      <c r="AA146">
        <v>180</v>
      </c>
      <c r="AB146" s="9">
        <v>34800</v>
      </c>
      <c r="AC146">
        <v>0</v>
      </c>
      <c r="AD146" s="9">
        <v>34800</v>
      </c>
      <c r="AE146">
        <v>998.76</v>
      </c>
      <c r="AF146">
        <v>0</v>
      </c>
      <c r="AG146" s="9">
        <v>1057.92</v>
      </c>
      <c r="AH146" s="9">
        <v>2835.56</v>
      </c>
      <c r="AI146" s="9">
        <v>4892.24</v>
      </c>
      <c r="AJ146" s="9">
        <v>29907.759999999998</v>
      </c>
      <c r="AK146" s="54">
        <f>+T146-AW146</f>
        <v>0</v>
      </c>
      <c r="AL146" t="s">
        <v>503</v>
      </c>
      <c r="AM146" t="s">
        <v>5</v>
      </c>
      <c r="AN146" t="s">
        <v>907</v>
      </c>
      <c r="AO146">
        <v>84</v>
      </c>
      <c r="AP146" s="9">
        <v>18000</v>
      </c>
      <c r="AQ146">
        <v>0</v>
      </c>
      <c r="AR146" s="9">
        <v>18000</v>
      </c>
      <c r="AS146">
        <v>516.6</v>
      </c>
      <c r="AT146">
        <v>0</v>
      </c>
      <c r="AU146">
        <v>547.20000000000005</v>
      </c>
      <c r="AV146">
        <v>0</v>
      </c>
      <c r="AW146" s="9">
        <v>1063.8</v>
      </c>
      <c r="AX146" s="9">
        <v>16936.2</v>
      </c>
    </row>
    <row r="147" spans="1:50" s="6" customFormat="1" ht="15" x14ac:dyDescent="0.25">
      <c r="A147" s="18">
        <f>1+A146</f>
        <v>129</v>
      </c>
      <c r="B147" s="32" t="s">
        <v>476</v>
      </c>
      <c r="C147" s="16" t="s">
        <v>502</v>
      </c>
      <c r="D147" s="16" t="s">
        <v>5</v>
      </c>
      <c r="E147" s="16" t="s">
        <v>4</v>
      </c>
      <c r="F147" s="16" t="s">
        <v>8</v>
      </c>
      <c r="G147" s="15">
        <v>45078</v>
      </c>
      <c r="H147" s="15">
        <v>45260</v>
      </c>
      <c r="I147" s="14">
        <v>104400</v>
      </c>
      <c r="J147" s="14">
        <v>13140.36</v>
      </c>
      <c r="K147" s="14">
        <v>0</v>
      </c>
      <c r="L147" s="14">
        <v>2996.28</v>
      </c>
      <c r="M147" s="14">
        <f>I147*7.1%</f>
        <v>7412.4</v>
      </c>
      <c r="N147" s="14">
        <f>I147*1.15%</f>
        <v>1200.5999999999999</v>
      </c>
      <c r="O147" s="14">
        <v>3173.76</v>
      </c>
      <c r="P147" s="14">
        <f>I147*7.09%</f>
        <v>7401.96</v>
      </c>
      <c r="Q147" s="14">
        <v>0</v>
      </c>
      <c r="R147" s="14">
        <f>L147+M147+N147+O147+P147</f>
        <v>22185</v>
      </c>
      <c r="S147" s="14">
        <v>0</v>
      </c>
      <c r="T147" s="14">
        <f>+L147+O147+Q147+S147+J147+K147</f>
        <v>19310.400000000001</v>
      </c>
      <c r="U147" s="14">
        <f>+P147+N147+M147</f>
        <v>16014.96</v>
      </c>
      <c r="V147" s="14">
        <f>+I147-T147</f>
        <v>85089.600000000006</v>
      </c>
      <c r="W147" s="54">
        <f>+V148-AJ147</f>
        <v>26194.65</v>
      </c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  <c r="AK147" s="54">
        <f>+T147-AW147</f>
        <v>0</v>
      </c>
      <c r="AL147" t="s">
        <v>502</v>
      </c>
      <c r="AM147" t="s">
        <v>5</v>
      </c>
      <c r="AN147" t="s">
        <v>982</v>
      </c>
      <c r="AO147">
        <v>86</v>
      </c>
      <c r="AP147" s="9">
        <v>104400</v>
      </c>
      <c r="AQ147">
        <v>0</v>
      </c>
      <c r="AR147" s="9">
        <v>104400</v>
      </c>
      <c r="AS147" s="9">
        <v>2996.28</v>
      </c>
      <c r="AT147" s="9">
        <v>13140.36</v>
      </c>
      <c r="AU147" s="9">
        <v>3173.76</v>
      </c>
      <c r="AV147">
        <v>0</v>
      </c>
      <c r="AW147" s="9">
        <v>19310.400000000001</v>
      </c>
      <c r="AX147" s="9">
        <v>85089.600000000006</v>
      </c>
    </row>
    <row r="148" spans="1:50" s="6" customFormat="1" ht="15" x14ac:dyDescent="0.25">
      <c r="A148" s="18">
        <f>1+A147</f>
        <v>130</v>
      </c>
      <c r="B148" s="32" t="s">
        <v>476</v>
      </c>
      <c r="C148" s="16" t="s">
        <v>501</v>
      </c>
      <c r="D148" s="16" t="s">
        <v>5</v>
      </c>
      <c r="E148" s="16" t="s">
        <v>4</v>
      </c>
      <c r="F148" s="16" t="s">
        <v>8</v>
      </c>
      <c r="G148" s="15">
        <v>45078</v>
      </c>
      <c r="H148" s="15">
        <v>45260</v>
      </c>
      <c r="I148" s="14">
        <v>27840</v>
      </c>
      <c r="J148" s="14">
        <v>0</v>
      </c>
      <c r="K148" s="14">
        <v>0</v>
      </c>
      <c r="L148" s="14">
        <v>799.01</v>
      </c>
      <c r="M148" s="14">
        <f>I148*7.1%</f>
        <v>1976.6399999999999</v>
      </c>
      <c r="N148" s="14">
        <f>I148*1.15%</f>
        <v>320.15999999999997</v>
      </c>
      <c r="O148" s="14">
        <v>846.34</v>
      </c>
      <c r="P148" s="14">
        <f>I148*7.09%</f>
        <v>1973.8560000000002</v>
      </c>
      <c r="Q148" s="14">
        <v>0</v>
      </c>
      <c r="R148" s="14">
        <f>L148+M148+N148+O148+P148</f>
        <v>5916.0059999999994</v>
      </c>
      <c r="S148" s="14">
        <v>0</v>
      </c>
      <c r="T148" s="14">
        <f>+L148+O148+Q148+S148+J148+K148</f>
        <v>1645.35</v>
      </c>
      <c r="U148" s="14">
        <f>+P148+N148+M148</f>
        <v>4270.6559999999999</v>
      </c>
      <c r="V148" s="14">
        <f>+I148-T148</f>
        <v>26194.65</v>
      </c>
      <c r="W148" s="54">
        <f>+V149-AJ148</f>
        <v>35488.44</v>
      </c>
      <c r="X148" t="s">
        <v>390</v>
      </c>
      <c r="Y148" t="s">
        <v>5</v>
      </c>
      <c r="Z148" t="s">
        <v>1146</v>
      </c>
      <c r="AA148">
        <v>197</v>
      </c>
      <c r="AB148" s="9">
        <v>5280</v>
      </c>
      <c r="AC148">
        <v>0</v>
      </c>
      <c r="AD148" s="9">
        <v>5280</v>
      </c>
      <c r="AE148">
        <v>151.54</v>
      </c>
      <c r="AF148">
        <v>0</v>
      </c>
      <c r="AG148">
        <v>160.51</v>
      </c>
      <c r="AH148">
        <v>0</v>
      </c>
      <c r="AI148">
        <v>312.05</v>
      </c>
      <c r="AJ148" s="9">
        <v>4967.95</v>
      </c>
      <c r="AK148" s="54">
        <f>+T148-AW148</f>
        <v>0</v>
      </c>
      <c r="AL148" t="s">
        <v>501</v>
      </c>
      <c r="AM148" t="s">
        <v>5</v>
      </c>
      <c r="AN148" t="s">
        <v>953</v>
      </c>
      <c r="AO148">
        <v>88</v>
      </c>
      <c r="AP148" s="9">
        <v>27840</v>
      </c>
      <c r="AQ148">
        <v>0</v>
      </c>
      <c r="AR148" s="9">
        <v>27840</v>
      </c>
      <c r="AS148">
        <v>799.01</v>
      </c>
      <c r="AT148">
        <v>0</v>
      </c>
      <c r="AU148">
        <v>846.34</v>
      </c>
      <c r="AV148">
        <v>0</v>
      </c>
      <c r="AW148" s="9">
        <v>1645.35</v>
      </c>
      <c r="AX148" s="9">
        <v>26194.65</v>
      </c>
    </row>
    <row r="149" spans="1:50" s="6" customFormat="1" ht="15" x14ac:dyDescent="0.25">
      <c r="A149" s="18">
        <f>1+A148</f>
        <v>131</v>
      </c>
      <c r="B149" s="32" t="s">
        <v>476</v>
      </c>
      <c r="C149" s="16" t="s">
        <v>500</v>
      </c>
      <c r="D149" s="16" t="s">
        <v>5</v>
      </c>
      <c r="E149" s="16" t="s">
        <v>4</v>
      </c>
      <c r="F149" s="16" t="s">
        <v>8</v>
      </c>
      <c r="G149" s="15">
        <v>45078</v>
      </c>
      <c r="H149" s="15">
        <v>45260</v>
      </c>
      <c r="I149" s="14">
        <v>44080</v>
      </c>
      <c r="J149" s="14">
        <v>1018.48</v>
      </c>
      <c r="K149" s="14">
        <v>0</v>
      </c>
      <c r="L149" s="14">
        <v>1265.0999999999999</v>
      </c>
      <c r="M149" s="14">
        <f>I149*7.1%</f>
        <v>3129.68</v>
      </c>
      <c r="N149" s="14">
        <f>I149*1.15%</f>
        <v>506.92</v>
      </c>
      <c r="O149" s="14">
        <v>1340.03</v>
      </c>
      <c r="P149" s="14">
        <f>I149*7.09%</f>
        <v>3125.2720000000004</v>
      </c>
      <c r="Q149" s="14">
        <v>0</v>
      </c>
      <c r="R149" s="14">
        <f>L149+M149+N149+O149+P149</f>
        <v>9367.0020000000004</v>
      </c>
      <c r="S149" s="14">
        <v>0</v>
      </c>
      <c r="T149" s="14">
        <f>+L149+O149+Q149+S149+J149+K149</f>
        <v>3623.61</v>
      </c>
      <c r="U149" s="14">
        <f>+P149+N149+M149</f>
        <v>6761.8720000000003</v>
      </c>
      <c r="V149" s="14">
        <f>+I149-T149</f>
        <v>40456.39</v>
      </c>
      <c r="W149" s="54">
        <f>+V151-AJ149</f>
        <v>31003.089999999997</v>
      </c>
      <c r="X149" t="s">
        <v>148</v>
      </c>
      <c r="Y149" t="s">
        <v>5</v>
      </c>
      <c r="Z149" t="s">
        <v>1268</v>
      </c>
      <c r="AA149">
        <v>93</v>
      </c>
      <c r="AB149" s="9">
        <v>44800</v>
      </c>
      <c r="AC149">
        <v>0</v>
      </c>
      <c r="AD149" s="9">
        <v>44800</v>
      </c>
      <c r="AE149" s="9">
        <v>1285.76</v>
      </c>
      <c r="AF149" s="9">
        <v>1120.0999999999999</v>
      </c>
      <c r="AG149" s="9">
        <v>1361.92</v>
      </c>
      <c r="AH149">
        <v>0</v>
      </c>
      <c r="AI149" s="9">
        <v>3767.78</v>
      </c>
      <c r="AJ149" s="9">
        <v>41032.22</v>
      </c>
      <c r="AK149" s="54">
        <f>+T149-AW149</f>
        <v>0</v>
      </c>
      <c r="AL149" t="s">
        <v>500</v>
      </c>
      <c r="AM149" t="s">
        <v>5</v>
      </c>
      <c r="AN149" t="s">
        <v>890</v>
      </c>
      <c r="AO149">
        <v>90</v>
      </c>
      <c r="AP149" s="9">
        <v>44080</v>
      </c>
      <c r="AQ149">
        <v>0</v>
      </c>
      <c r="AR149" s="9">
        <v>44080</v>
      </c>
      <c r="AS149" s="9">
        <v>1265.0999999999999</v>
      </c>
      <c r="AT149" s="9">
        <v>1018.48</v>
      </c>
      <c r="AU149" s="9">
        <v>1340.03</v>
      </c>
      <c r="AV149">
        <v>0</v>
      </c>
      <c r="AW149" s="9">
        <v>3623.61</v>
      </c>
      <c r="AX149" s="9">
        <v>40456.39</v>
      </c>
    </row>
    <row r="150" spans="1:50" s="6" customFormat="1" ht="15" x14ac:dyDescent="0.25">
      <c r="A150" s="18">
        <f>1+A149</f>
        <v>132</v>
      </c>
      <c r="B150" s="32" t="s">
        <v>476</v>
      </c>
      <c r="C150" s="16" t="s">
        <v>499</v>
      </c>
      <c r="D150" s="16" t="s">
        <v>5</v>
      </c>
      <c r="E150" s="16" t="s">
        <v>4</v>
      </c>
      <c r="F150" s="16" t="s">
        <v>8</v>
      </c>
      <c r="G150" s="15">
        <v>45078</v>
      </c>
      <c r="H150" s="15">
        <v>45260</v>
      </c>
      <c r="I150" s="14">
        <v>24000</v>
      </c>
      <c r="J150" s="14">
        <v>0</v>
      </c>
      <c r="K150" s="14">
        <v>0</v>
      </c>
      <c r="L150" s="14">
        <v>688.8</v>
      </c>
      <c r="M150" s="14">
        <f>I150*7.1%</f>
        <v>1703.9999999999998</v>
      </c>
      <c r="N150" s="14">
        <f>I150*1.15%</f>
        <v>276</v>
      </c>
      <c r="O150" s="14">
        <v>729.6</v>
      </c>
      <c r="P150" s="14">
        <f>I150*7.09%</f>
        <v>1701.6000000000001</v>
      </c>
      <c r="Q150" s="14">
        <v>0</v>
      </c>
      <c r="R150" s="14">
        <f>L150+M150+N150+O150+P150</f>
        <v>5100</v>
      </c>
      <c r="S150" s="14">
        <v>0</v>
      </c>
      <c r="T150" s="14">
        <f>+L150+O150+Q150+S150+J150+K150</f>
        <v>1418.4</v>
      </c>
      <c r="U150" s="14">
        <f>+P150+N150+M150</f>
        <v>3681.6</v>
      </c>
      <c r="V150" s="14">
        <f>+I150-T150</f>
        <v>22581.599999999999</v>
      </c>
      <c r="W150" s="54">
        <f>+V150-AJ150</f>
        <v>-40414.560000000005</v>
      </c>
      <c r="X150" t="s">
        <v>601</v>
      </c>
      <c r="Y150" t="s">
        <v>708</v>
      </c>
      <c r="Z150" t="s">
        <v>825</v>
      </c>
      <c r="AA150">
        <v>7</v>
      </c>
      <c r="AB150" s="9">
        <v>75000</v>
      </c>
      <c r="AC150">
        <v>0</v>
      </c>
      <c r="AD150" s="9">
        <v>75000</v>
      </c>
      <c r="AE150" s="9">
        <v>2152.5</v>
      </c>
      <c r="AF150" s="9">
        <v>5993.89</v>
      </c>
      <c r="AG150" s="9">
        <v>2280</v>
      </c>
      <c r="AH150" s="9">
        <v>1577.45</v>
      </c>
      <c r="AI150" s="9">
        <v>12003.84</v>
      </c>
      <c r="AJ150" s="9">
        <v>62996.160000000003</v>
      </c>
      <c r="AK150" s="54">
        <f>+T150-AW150</f>
        <v>0</v>
      </c>
      <c r="AL150" t="s">
        <v>499</v>
      </c>
      <c r="AM150" t="s">
        <v>5</v>
      </c>
      <c r="AN150" t="s">
        <v>1287</v>
      </c>
      <c r="AO150">
        <v>95</v>
      </c>
      <c r="AP150" s="9">
        <v>24000</v>
      </c>
      <c r="AQ150">
        <v>0</v>
      </c>
      <c r="AR150" s="9">
        <v>24000</v>
      </c>
      <c r="AS150">
        <v>688.8</v>
      </c>
      <c r="AT150">
        <v>0</v>
      </c>
      <c r="AU150">
        <v>729.6</v>
      </c>
      <c r="AV150">
        <v>0</v>
      </c>
      <c r="AW150" s="9">
        <v>1418.4</v>
      </c>
      <c r="AX150" s="9">
        <v>22581.599999999999</v>
      </c>
    </row>
    <row r="151" spans="1:50" s="6" customFormat="1" ht="15" x14ac:dyDescent="0.25">
      <c r="A151" s="18">
        <f>1+A150</f>
        <v>133</v>
      </c>
      <c r="B151" s="32" t="s">
        <v>476</v>
      </c>
      <c r="C151" s="16" t="s">
        <v>324</v>
      </c>
      <c r="D151" s="16" t="s">
        <v>5</v>
      </c>
      <c r="E151" s="16" t="s">
        <v>4</v>
      </c>
      <c r="F151" s="16" t="s">
        <v>8</v>
      </c>
      <c r="G151" s="15">
        <v>45078</v>
      </c>
      <c r="H151" s="15">
        <v>45260</v>
      </c>
      <c r="I151" s="14">
        <v>76560</v>
      </c>
      <c r="J151" s="14">
        <v>0</v>
      </c>
      <c r="K151" s="14">
        <v>0</v>
      </c>
      <c r="L151" s="14">
        <v>2197.27</v>
      </c>
      <c r="M151" s="14">
        <f>I151*7.1%</f>
        <v>5435.7599999999993</v>
      </c>
      <c r="N151" s="14">
        <f>I151*1.15%</f>
        <v>880.43999999999994</v>
      </c>
      <c r="O151" s="14">
        <v>2327.42</v>
      </c>
      <c r="P151" s="14">
        <f>I151*7.09%</f>
        <v>5428.1040000000003</v>
      </c>
      <c r="Q151" s="14">
        <v>0</v>
      </c>
      <c r="R151" s="14">
        <f>L151+M151+N151+O151+P151</f>
        <v>16268.993999999999</v>
      </c>
      <c r="S151" s="14">
        <v>0</v>
      </c>
      <c r="T151" s="14">
        <f>+L151+O151+Q151+S151+J151+K151</f>
        <v>4524.6900000000005</v>
      </c>
      <c r="U151" s="14">
        <f>+P151+N151+M151</f>
        <v>11744.304</v>
      </c>
      <c r="V151" s="14">
        <f>+I151-T151</f>
        <v>72035.31</v>
      </c>
      <c r="W151" s="54">
        <f>+V152-AJ151</f>
        <v>0</v>
      </c>
      <c r="X151" t="s">
        <v>442</v>
      </c>
      <c r="Y151" t="s">
        <v>5</v>
      </c>
      <c r="Z151" t="s">
        <v>1168</v>
      </c>
      <c r="AA151">
        <v>48</v>
      </c>
      <c r="AB151" s="9">
        <v>34800</v>
      </c>
      <c r="AC151">
        <v>0</v>
      </c>
      <c r="AD151" s="9">
        <v>34800</v>
      </c>
      <c r="AE151">
        <v>998.76</v>
      </c>
      <c r="AF151">
        <v>0</v>
      </c>
      <c r="AG151" s="9">
        <v>1057.92</v>
      </c>
      <c r="AH151">
        <v>0</v>
      </c>
      <c r="AI151" s="9">
        <v>2056.6799999999998</v>
      </c>
      <c r="AJ151" s="9">
        <v>32743.32</v>
      </c>
      <c r="AK151" s="54">
        <f>+T151-AW151</f>
        <v>0</v>
      </c>
      <c r="AL151" t="s">
        <v>324</v>
      </c>
      <c r="AM151" t="s">
        <v>5</v>
      </c>
      <c r="AN151" t="s">
        <v>1245</v>
      </c>
      <c r="AO151">
        <v>170</v>
      </c>
      <c r="AP151" s="9">
        <v>76560</v>
      </c>
      <c r="AQ151">
        <v>0</v>
      </c>
      <c r="AR151" s="9">
        <v>76560</v>
      </c>
      <c r="AS151" s="9">
        <v>2197.27</v>
      </c>
      <c r="AT151">
        <v>0</v>
      </c>
      <c r="AU151" s="9">
        <v>2327.42</v>
      </c>
      <c r="AV151">
        <v>0</v>
      </c>
      <c r="AW151" s="9">
        <v>4524.6899999999996</v>
      </c>
      <c r="AX151" s="9">
        <v>72035.31</v>
      </c>
    </row>
    <row r="152" spans="1:50" s="6" customFormat="1" ht="15" x14ac:dyDescent="0.25">
      <c r="A152" s="18">
        <f>1+A151</f>
        <v>134</v>
      </c>
      <c r="B152" s="32" t="s">
        <v>476</v>
      </c>
      <c r="C152" s="16" t="s">
        <v>498</v>
      </c>
      <c r="D152" s="16" t="s">
        <v>5</v>
      </c>
      <c r="E152" s="16" t="s">
        <v>4</v>
      </c>
      <c r="F152" s="16" t="s">
        <v>3</v>
      </c>
      <c r="G152" s="15">
        <v>45078</v>
      </c>
      <c r="H152" s="15">
        <v>45260</v>
      </c>
      <c r="I152" s="14">
        <v>34800</v>
      </c>
      <c r="J152" s="14">
        <v>0</v>
      </c>
      <c r="K152" s="14">
        <v>0</v>
      </c>
      <c r="L152" s="14">
        <v>998.76</v>
      </c>
      <c r="M152" s="14">
        <f>I152*7.1%</f>
        <v>2470.7999999999997</v>
      </c>
      <c r="N152" s="14">
        <f>I152*1.15%</f>
        <v>400.2</v>
      </c>
      <c r="O152" s="14">
        <v>1057.92</v>
      </c>
      <c r="P152" s="14">
        <f>I152*7.09%</f>
        <v>2467.3200000000002</v>
      </c>
      <c r="Q152" s="14">
        <v>0</v>
      </c>
      <c r="R152" s="14">
        <f>L152+M152+N152+O152+P152</f>
        <v>7395</v>
      </c>
      <c r="S152" s="14">
        <v>0</v>
      </c>
      <c r="T152" s="14">
        <f>+L152+O152+Q152+S152+J152+K152</f>
        <v>2056.6800000000003</v>
      </c>
      <c r="U152" s="14">
        <f>+P152+N152+M152</f>
        <v>5338.32</v>
      </c>
      <c r="V152" s="14">
        <f>+I152-T152</f>
        <v>32743.32</v>
      </c>
      <c r="W152" s="54">
        <f>+V153-AJ152</f>
        <v>12984.420000000002</v>
      </c>
      <c r="X152" t="s">
        <v>360</v>
      </c>
      <c r="Y152" t="s">
        <v>5</v>
      </c>
      <c r="Z152" t="s">
        <v>751</v>
      </c>
      <c r="AA152">
        <v>49</v>
      </c>
      <c r="AB152" s="9">
        <v>12600</v>
      </c>
      <c r="AC152">
        <v>0</v>
      </c>
      <c r="AD152" s="9">
        <v>12600</v>
      </c>
      <c r="AE152">
        <v>361.62</v>
      </c>
      <c r="AF152">
        <v>0</v>
      </c>
      <c r="AG152">
        <v>383.04</v>
      </c>
      <c r="AH152">
        <v>0</v>
      </c>
      <c r="AI152">
        <v>744.66</v>
      </c>
      <c r="AJ152" s="9">
        <v>11855.34</v>
      </c>
      <c r="AK152" s="54">
        <f>+T152-AW152</f>
        <v>0</v>
      </c>
      <c r="AL152" t="s">
        <v>498</v>
      </c>
      <c r="AM152" t="s">
        <v>5</v>
      </c>
      <c r="AN152" t="s">
        <v>978</v>
      </c>
      <c r="AO152">
        <v>109</v>
      </c>
      <c r="AP152" s="9">
        <v>34800</v>
      </c>
      <c r="AQ152">
        <v>0</v>
      </c>
      <c r="AR152" s="9">
        <v>34800</v>
      </c>
      <c r="AS152">
        <v>998.76</v>
      </c>
      <c r="AT152">
        <v>0</v>
      </c>
      <c r="AU152" s="9">
        <v>1057.92</v>
      </c>
      <c r="AV152">
        <v>0</v>
      </c>
      <c r="AW152" s="9">
        <v>2056.6799999999998</v>
      </c>
      <c r="AX152" s="9">
        <v>32743.32</v>
      </c>
    </row>
    <row r="153" spans="1:50" s="6" customFormat="1" ht="15" x14ac:dyDescent="0.25">
      <c r="A153" s="18">
        <f>1+A152</f>
        <v>135</v>
      </c>
      <c r="B153" s="32" t="s">
        <v>476</v>
      </c>
      <c r="C153" s="16" t="s">
        <v>497</v>
      </c>
      <c r="D153" s="16" t="s">
        <v>5</v>
      </c>
      <c r="E153" s="16" t="s">
        <v>4</v>
      </c>
      <c r="F153" s="16" t="s">
        <v>3</v>
      </c>
      <c r="G153" s="15">
        <v>45078</v>
      </c>
      <c r="H153" s="15">
        <v>45260</v>
      </c>
      <c r="I153" s="14">
        <v>26400</v>
      </c>
      <c r="J153" s="14">
        <v>0</v>
      </c>
      <c r="K153" s="14">
        <v>0</v>
      </c>
      <c r="L153" s="14">
        <v>757.68</v>
      </c>
      <c r="M153" s="14">
        <f>I153*7.1%</f>
        <v>1874.3999999999999</v>
      </c>
      <c r="N153" s="14">
        <f>I153*1.15%</f>
        <v>303.60000000000002</v>
      </c>
      <c r="O153" s="14">
        <v>802.56</v>
      </c>
      <c r="P153" s="14">
        <f>I153*7.09%</f>
        <v>1871.7600000000002</v>
      </c>
      <c r="Q153" s="14">
        <v>0</v>
      </c>
      <c r="R153" s="14">
        <f>L153+M153+N153+O153+P153</f>
        <v>5610</v>
      </c>
      <c r="S153" s="14">
        <v>0</v>
      </c>
      <c r="T153" s="14">
        <f>+L153+O153+Q153+S153+J153+K153</f>
        <v>1560.2399999999998</v>
      </c>
      <c r="U153" s="14">
        <f>+P153+N153+M153</f>
        <v>4049.76</v>
      </c>
      <c r="V153" s="14">
        <f>+I153-T153</f>
        <v>24839.760000000002</v>
      </c>
      <c r="W153" s="54">
        <f>+V154-AJ153</f>
        <v>-50483.3</v>
      </c>
      <c r="X153" t="s">
        <v>354</v>
      </c>
      <c r="Y153" t="s">
        <v>5</v>
      </c>
      <c r="Z153" t="s">
        <v>980</v>
      </c>
      <c r="AA153">
        <v>57</v>
      </c>
      <c r="AB153" s="9">
        <v>83520</v>
      </c>
      <c r="AC153">
        <v>0</v>
      </c>
      <c r="AD153" s="9">
        <v>83520</v>
      </c>
      <c r="AE153" s="9">
        <v>2397.02</v>
      </c>
      <c r="AF153" s="9">
        <v>8228.86</v>
      </c>
      <c r="AG153" s="9">
        <v>2539.0100000000002</v>
      </c>
      <c r="AH153">
        <v>0</v>
      </c>
      <c r="AI153" s="9">
        <v>13164.89</v>
      </c>
      <c r="AJ153" s="9">
        <v>70355.11</v>
      </c>
      <c r="AK153" s="54">
        <f>+T153-AW153</f>
        <v>0</v>
      </c>
      <c r="AL153" t="s">
        <v>497</v>
      </c>
      <c r="AM153" t="s">
        <v>5</v>
      </c>
      <c r="AN153" t="s">
        <v>936</v>
      </c>
      <c r="AO153">
        <v>111</v>
      </c>
      <c r="AP153" s="9">
        <v>26400</v>
      </c>
      <c r="AQ153">
        <v>0</v>
      </c>
      <c r="AR153" s="9">
        <v>26400</v>
      </c>
      <c r="AS153">
        <v>757.68</v>
      </c>
      <c r="AT153">
        <v>0</v>
      </c>
      <c r="AU153">
        <v>802.56</v>
      </c>
      <c r="AV153">
        <v>0</v>
      </c>
      <c r="AW153" s="9">
        <v>1560.24</v>
      </c>
      <c r="AX153" s="9">
        <v>24839.759999999998</v>
      </c>
    </row>
    <row r="154" spans="1:50" s="6" customFormat="1" ht="15" x14ac:dyDescent="0.25">
      <c r="A154" s="18">
        <f>1+A153</f>
        <v>136</v>
      </c>
      <c r="B154" s="32" t="s">
        <v>476</v>
      </c>
      <c r="C154" s="16" t="s">
        <v>496</v>
      </c>
      <c r="D154" s="16" t="s">
        <v>5</v>
      </c>
      <c r="E154" s="16" t="s">
        <v>4</v>
      </c>
      <c r="F154" s="16" t="s">
        <v>3</v>
      </c>
      <c r="G154" s="15">
        <v>45078</v>
      </c>
      <c r="H154" s="15">
        <v>45260</v>
      </c>
      <c r="I154" s="14">
        <v>21120</v>
      </c>
      <c r="J154" s="14">
        <v>0</v>
      </c>
      <c r="K154" s="14">
        <v>0</v>
      </c>
      <c r="L154" s="14">
        <v>606.14</v>
      </c>
      <c r="M154" s="14">
        <f>I154*7.1%</f>
        <v>1499.5199999999998</v>
      </c>
      <c r="N154" s="14">
        <f>I154*1.15%</f>
        <v>242.88</v>
      </c>
      <c r="O154" s="14">
        <v>642.04999999999995</v>
      </c>
      <c r="P154" s="14">
        <f>I154*7.09%</f>
        <v>1497.4080000000001</v>
      </c>
      <c r="Q154" s="14">
        <v>0</v>
      </c>
      <c r="R154" s="14">
        <f>L154+M154+N154+O154+P154</f>
        <v>4487.9980000000005</v>
      </c>
      <c r="S154" s="14">
        <v>0</v>
      </c>
      <c r="T154" s="14">
        <f>+L154+O154+Q154+S154+J154+K154</f>
        <v>1248.19</v>
      </c>
      <c r="U154" s="14">
        <f>+P154+N154+M154</f>
        <v>3239.808</v>
      </c>
      <c r="V154" s="14">
        <f>+I154-T154</f>
        <v>19871.810000000001</v>
      </c>
      <c r="W154" s="54">
        <f>+V155-AJ154</f>
        <v>8731.5400000000009</v>
      </c>
      <c r="X154" t="s">
        <v>294</v>
      </c>
      <c r="Y154" t="s">
        <v>5</v>
      </c>
      <c r="Z154" t="s">
        <v>972</v>
      </c>
      <c r="AA154">
        <v>294</v>
      </c>
      <c r="AB154" s="9">
        <v>18560</v>
      </c>
      <c r="AC154">
        <v>0</v>
      </c>
      <c r="AD154" s="9">
        <v>18560</v>
      </c>
      <c r="AE154">
        <v>532.66999999999996</v>
      </c>
      <c r="AF154">
        <v>0</v>
      </c>
      <c r="AG154">
        <v>564.22</v>
      </c>
      <c r="AH154">
        <v>0</v>
      </c>
      <c r="AI154" s="9">
        <v>1096.8900000000001</v>
      </c>
      <c r="AJ154" s="9">
        <v>17463.11</v>
      </c>
      <c r="AK154" s="54">
        <f>+T154-AW154</f>
        <v>0</v>
      </c>
      <c r="AL154" t="s">
        <v>496</v>
      </c>
      <c r="AM154" t="s">
        <v>5</v>
      </c>
      <c r="AN154" t="s">
        <v>894</v>
      </c>
      <c r="AO154">
        <v>117</v>
      </c>
      <c r="AP154" s="9">
        <v>21120</v>
      </c>
      <c r="AQ154">
        <v>0</v>
      </c>
      <c r="AR154" s="9">
        <v>21120</v>
      </c>
      <c r="AS154">
        <v>606.14</v>
      </c>
      <c r="AT154">
        <v>0</v>
      </c>
      <c r="AU154">
        <v>642.04999999999995</v>
      </c>
      <c r="AV154">
        <v>0</v>
      </c>
      <c r="AW154" s="9">
        <v>1248.19</v>
      </c>
      <c r="AX154" s="9">
        <v>19871.810000000001</v>
      </c>
    </row>
    <row r="155" spans="1:50" s="6" customFormat="1" ht="15" x14ac:dyDescent="0.25">
      <c r="A155" s="18">
        <f>1+A154</f>
        <v>137</v>
      </c>
      <c r="B155" s="32" t="s">
        <v>476</v>
      </c>
      <c r="C155" s="16" t="s">
        <v>495</v>
      </c>
      <c r="D155" s="16" t="s">
        <v>5</v>
      </c>
      <c r="E155" s="16" t="s">
        <v>4</v>
      </c>
      <c r="F155" s="16" t="s">
        <v>8</v>
      </c>
      <c r="G155" s="15">
        <v>45078</v>
      </c>
      <c r="H155" s="15">
        <v>45260</v>
      </c>
      <c r="I155" s="14">
        <v>27840</v>
      </c>
      <c r="J155" s="14">
        <v>0</v>
      </c>
      <c r="K155" s="14">
        <v>0</v>
      </c>
      <c r="L155" s="14">
        <v>799.01</v>
      </c>
      <c r="M155" s="14">
        <f>I155*7.1%</f>
        <v>1976.6399999999999</v>
      </c>
      <c r="N155" s="14">
        <f>I155*1.15%</f>
        <v>320.15999999999997</v>
      </c>
      <c r="O155" s="14">
        <v>846.34</v>
      </c>
      <c r="P155" s="14">
        <f>I155*7.09%</f>
        <v>1973.8560000000002</v>
      </c>
      <c r="Q155" s="14">
        <v>0</v>
      </c>
      <c r="R155" s="14">
        <f>L155+M155+N155+O155+P155</f>
        <v>5916.0059999999994</v>
      </c>
      <c r="S155" s="14">
        <v>0</v>
      </c>
      <c r="T155" s="14">
        <f>+L155+O155+Q155+S155+J155+K155</f>
        <v>1645.35</v>
      </c>
      <c r="U155" s="14">
        <f>+P155+N155+M155</f>
        <v>4270.6559999999999</v>
      </c>
      <c r="V155" s="14">
        <f>+I155-T155</f>
        <v>26194.65</v>
      </c>
      <c r="W155" s="54">
        <f>+V157-AJ155</f>
        <v>-24695.159999999996</v>
      </c>
      <c r="X155" t="s">
        <v>208</v>
      </c>
      <c r="Y155" t="s">
        <v>5</v>
      </c>
      <c r="Z155" t="s">
        <v>866</v>
      </c>
      <c r="AA155">
        <v>109</v>
      </c>
      <c r="AB155" s="9">
        <v>55440</v>
      </c>
      <c r="AC155">
        <v>0</v>
      </c>
      <c r="AD155" s="9">
        <v>55440</v>
      </c>
      <c r="AE155" s="9">
        <v>1591.13</v>
      </c>
      <c r="AF155" s="9">
        <v>2628.57</v>
      </c>
      <c r="AG155" s="9">
        <v>1685.38</v>
      </c>
      <c r="AH155">
        <v>0</v>
      </c>
      <c r="AI155" s="9">
        <v>5905.08</v>
      </c>
      <c r="AJ155" s="9">
        <v>49534.92</v>
      </c>
      <c r="AK155" s="54">
        <f>+T155-AW155</f>
        <v>0</v>
      </c>
      <c r="AL155" t="s">
        <v>495</v>
      </c>
      <c r="AM155" t="s">
        <v>5</v>
      </c>
      <c r="AN155" t="s">
        <v>919</v>
      </c>
      <c r="AO155">
        <v>119</v>
      </c>
      <c r="AP155" s="9">
        <v>27840</v>
      </c>
      <c r="AQ155">
        <v>0</v>
      </c>
      <c r="AR155" s="9">
        <v>27840</v>
      </c>
      <c r="AS155">
        <v>799.01</v>
      </c>
      <c r="AT155">
        <v>0</v>
      </c>
      <c r="AU155">
        <v>846.34</v>
      </c>
      <c r="AV155">
        <v>0</v>
      </c>
      <c r="AW155" s="9">
        <v>1645.35</v>
      </c>
      <c r="AX155" s="9">
        <v>26194.65</v>
      </c>
    </row>
    <row r="156" spans="1:50" s="6" customFormat="1" ht="15" x14ac:dyDescent="0.25">
      <c r="A156" s="18">
        <f>1+A155</f>
        <v>138</v>
      </c>
      <c r="B156" s="32" t="s">
        <v>476</v>
      </c>
      <c r="C156" s="16" t="s">
        <v>494</v>
      </c>
      <c r="D156" s="16" t="s">
        <v>5</v>
      </c>
      <c r="E156" s="16" t="s">
        <v>4</v>
      </c>
      <c r="F156" s="16" t="s">
        <v>8</v>
      </c>
      <c r="G156" s="15">
        <v>45078</v>
      </c>
      <c r="H156" s="15">
        <v>45260</v>
      </c>
      <c r="I156" s="14">
        <v>24000</v>
      </c>
      <c r="J156" s="14">
        <v>0</v>
      </c>
      <c r="K156" s="14">
        <v>0</v>
      </c>
      <c r="L156" s="14">
        <v>688.8</v>
      </c>
      <c r="M156" s="14">
        <f>I156*7.1%</f>
        <v>1703.9999999999998</v>
      </c>
      <c r="N156" s="14">
        <f>I156*1.15%</f>
        <v>276</v>
      </c>
      <c r="O156" s="14">
        <v>729.6</v>
      </c>
      <c r="P156" s="14">
        <f>I156*7.09%</f>
        <v>1701.6000000000001</v>
      </c>
      <c r="Q156" s="14">
        <v>0</v>
      </c>
      <c r="R156" s="14">
        <f>L156+M156+N156+O156+P156</f>
        <v>5100</v>
      </c>
      <c r="S156" s="14">
        <v>6157.58</v>
      </c>
      <c r="T156" s="14">
        <f>+L156+O156+Q156+S156+J156+K156</f>
        <v>7575.98</v>
      </c>
      <c r="U156" s="14">
        <f>+P156+N156+M156</f>
        <v>3681.6</v>
      </c>
      <c r="V156" s="14">
        <f>+I156-T156</f>
        <v>16424.02</v>
      </c>
      <c r="W156" s="54">
        <f>+V158-AJ156</f>
        <v>602.17000000000189</v>
      </c>
      <c r="X156" t="s">
        <v>189</v>
      </c>
      <c r="Y156" t="s">
        <v>5</v>
      </c>
      <c r="Z156" t="s">
        <v>1217</v>
      </c>
      <c r="AA156">
        <v>25</v>
      </c>
      <c r="AB156" s="9">
        <v>27200</v>
      </c>
      <c r="AC156">
        <v>0</v>
      </c>
      <c r="AD156" s="9">
        <v>27200</v>
      </c>
      <c r="AE156">
        <v>780.64</v>
      </c>
      <c r="AF156">
        <v>0</v>
      </c>
      <c r="AG156">
        <v>826.88</v>
      </c>
      <c r="AH156">
        <v>0</v>
      </c>
      <c r="AI156" s="9">
        <v>1607.52</v>
      </c>
      <c r="AJ156" s="9">
        <v>25592.48</v>
      </c>
      <c r="AK156" s="54">
        <f>+T156-AW156</f>
        <v>0</v>
      </c>
      <c r="AL156" t="s">
        <v>494</v>
      </c>
      <c r="AM156" t="s">
        <v>5</v>
      </c>
      <c r="AN156" t="s">
        <v>908</v>
      </c>
      <c r="AO156">
        <v>121</v>
      </c>
      <c r="AP156" s="9">
        <v>24000</v>
      </c>
      <c r="AQ156">
        <v>0</v>
      </c>
      <c r="AR156" s="9">
        <v>24000</v>
      </c>
      <c r="AS156">
        <v>688.8</v>
      </c>
      <c r="AT156">
        <v>0</v>
      </c>
      <c r="AU156">
        <v>729.6</v>
      </c>
      <c r="AV156" s="9">
        <v>6157.58</v>
      </c>
      <c r="AW156" s="9">
        <v>7575.98</v>
      </c>
      <c r="AX156" s="9">
        <v>16424.02</v>
      </c>
    </row>
    <row r="157" spans="1:50" s="6" customFormat="1" ht="15" x14ac:dyDescent="0.25">
      <c r="A157" s="18">
        <f>1+A156</f>
        <v>139</v>
      </c>
      <c r="B157" s="32" t="s">
        <v>476</v>
      </c>
      <c r="C157" s="16" t="s">
        <v>493</v>
      </c>
      <c r="D157" s="16" t="s">
        <v>5</v>
      </c>
      <c r="E157" s="16" t="s">
        <v>4</v>
      </c>
      <c r="F157" s="16" t="s">
        <v>3</v>
      </c>
      <c r="G157" s="15">
        <v>45078</v>
      </c>
      <c r="H157" s="15">
        <v>45260</v>
      </c>
      <c r="I157" s="14">
        <v>26400</v>
      </c>
      <c r="J157" s="14">
        <v>0</v>
      </c>
      <c r="K157" s="14">
        <v>0</v>
      </c>
      <c r="L157" s="14">
        <v>757.68</v>
      </c>
      <c r="M157" s="14">
        <f>I157*7.1%</f>
        <v>1874.3999999999999</v>
      </c>
      <c r="N157" s="14">
        <f>I157*1.15%</f>
        <v>303.60000000000002</v>
      </c>
      <c r="O157" s="14">
        <v>802.56</v>
      </c>
      <c r="P157" s="14">
        <f>I157*7.09%</f>
        <v>1871.7600000000002</v>
      </c>
      <c r="Q157" s="14">
        <v>0</v>
      </c>
      <c r="R157" s="14">
        <f>L157+M157+N157+O157+P157</f>
        <v>5610</v>
      </c>
      <c r="S157" s="14">
        <v>0</v>
      </c>
      <c r="T157" s="14">
        <f>+L157+O157+Q157+S157+J157+K157</f>
        <v>1560.2399999999998</v>
      </c>
      <c r="U157" s="14">
        <f>+P157+N157+M157</f>
        <v>4049.76</v>
      </c>
      <c r="V157" s="14">
        <f>+I157-T157</f>
        <v>24839.760000000002</v>
      </c>
      <c r="W157" s="54">
        <f>+V159-AJ157</f>
        <v>-10776.27</v>
      </c>
      <c r="X157" t="s">
        <v>64</v>
      </c>
      <c r="Y157" t="s">
        <v>5</v>
      </c>
      <c r="Z157" t="s">
        <v>1000</v>
      </c>
      <c r="AA157">
        <v>59</v>
      </c>
      <c r="AB157" s="9">
        <v>90480</v>
      </c>
      <c r="AC157">
        <v>0</v>
      </c>
      <c r="AD157" s="9">
        <v>90480</v>
      </c>
      <c r="AE157" s="9">
        <v>2596.7800000000002</v>
      </c>
      <c r="AF157" s="9">
        <v>9866.0300000000007</v>
      </c>
      <c r="AG157" s="9">
        <v>2750.59</v>
      </c>
      <c r="AH157" s="9">
        <v>47027.22</v>
      </c>
      <c r="AI157" s="9">
        <v>62240.62</v>
      </c>
      <c r="AJ157" s="9">
        <v>28239.38</v>
      </c>
      <c r="AK157" s="54">
        <f>+T157-AW157</f>
        <v>0</v>
      </c>
      <c r="AL157" t="s">
        <v>493</v>
      </c>
      <c r="AM157" t="s">
        <v>5</v>
      </c>
      <c r="AN157" t="s">
        <v>976</v>
      </c>
      <c r="AO157">
        <v>127</v>
      </c>
      <c r="AP157" s="9">
        <v>26400</v>
      </c>
      <c r="AQ157">
        <v>0</v>
      </c>
      <c r="AR157" s="9">
        <v>26400</v>
      </c>
      <c r="AS157">
        <v>757.68</v>
      </c>
      <c r="AT157">
        <v>0</v>
      </c>
      <c r="AU157">
        <v>802.56</v>
      </c>
      <c r="AV157">
        <v>0</v>
      </c>
      <c r="AW157" s="9">
        <v>1560.24</v>
      </c>
      <c r="AX157" s="9">
        <v>24839.759999999998</v>
      </c>
    </row>
    <row r="158" spans="1:50" s="6" customFormat="1" ht="15" x14ac:dyDescent="0.25">
      <c r="A158" s="18">
        <f>1+A157</f>
        <v>140</v>
      </c>
      <c r="B158" s="32" t="s">
        <v>476</v>
      </c>
      <c r="C158" s="16" t="s">
        <v>492</v>
      </c>
      <c r="D158" s="16" t="s">
        <v>5</v>
      </c>
      <c r="E158" s="16" t="s">
        <v>4</v>
      </c>
      <c r="F158" s="16" t="s">
        <v>8</v>
      </c>
      <c r="G158" s="15">
        <v>45078</v>
      </c>
      <c r="H158" s="15">
        <v>45260</v>
      </c>
      <c r="I158" s="14">
        <v>27840</v>
      </c>
      <c r="J158" s="14">
        <v>0</v>
      </c>
      <c r="K158" s="14">
        <v>0</v>
      </c>
      <c r="L158" s="14">
        <v>799.01</v>
      </c>
      <c r="M158" s="14">
        <f>I158*7.1%</f>
        <v>1976.6399999999999</v>
      </c>
      <c r="N158" s="14">
        <f>I158*1.15%</f>
        <v>320.15999999999997</v>
      </c>
      <c r="O158" s="14">
        <v>846.34</v>
      </c>
      <c r="P158" s="14">
        <f>I158*7.09%</f>
        <v>1973.8560000000002</v>
      </c>
      <c r="Q158" s="14">
        <v>0</v>
      </c>
      <c r="R158" s="14">
        <f>L158+M158+N158+O158+P158</f>
        <v>5916.0059999999994</v>
      </c>
      <c r="S158" s="14">
        <v>0</v>
      </c>
      <c r="T158" s="14">
        <f>+L158+O158+Q158+S158+J158+K158</f>
        <v>1645.35</v>
      </c>
      <c r="U158" s="14">
        <f>+P158+N158+M158</f>
        <v>4270.6559999999999</v>
      </c>
      <c r="V158" s="14">
        <f>+I158-T158</f>
        <v>26194.65</v>
      </c>
      <c r="W158" s="54">
        <f>+V160-AJ158</f>
        <v>8731.5600000000049</v>
      </c>
      <c r="X158" t="s">
        <v>34</v>
      </c>
      <c r="Y158" t="s">
        <v>5</v>
      </c>
      <c r="Z158" t="s">
        <v>992</v>
      </c>
      <c r="AA158">
        <v>125</v>
      </c>
      <c r="AB158" s="9">
        <v>39440</v>
      </c>
      <c r="AC158">
        <v>0</v>
      </c>
      <c r="AD158" s="9">
        <v>39440</v>
      </c>
      <c r="AE158" s="9">
        <v>1131.93</v>
      </c>
      <c r="AF158">
        <v>0</v>
      </c>
      <c r="AG158" s="9">
        <v>1198.98</v>
      </c>
      <c r="AH158">
        <v>0</v>
      </c>
      <c r="AI158" s="9">
        <v>2330.91</v>
      </c>
      <c r="AJ158" s="9">
        <v>37109.089999999997</v>
      </c>
      <c r="AK158" s="54">
        <f>+T158-AW158</f>
        <v>0</v>
      </c>
      <c r="AL158" t="s">
        <v>492</v>
      </c>
      <c r="AM158" t="s">
        <v>5</v>
      </c>
      <c r="AN158" t="s">
        <v>1047</v>
      </c>
      <c r="AO158">
        <v>129</v>
      </c>
      <c r="AP158" s="9">
        <v>27840</v>
      </c>
      <c r="AQ158">
        <v>0</v>
      </c>
      <c r="AR158" s="9">
        <v>27840</v>
      </c>
      <c r="AS158">
        <v>799.01</v>
      </c>
      <c r="AT158">
        <v>0</v>
      </c>
      <c r="AU158">
        <v>846.34</v>
      </c>
      <c r="AV158">
        <v>0</v>
      </c>
      <c r="AW158" s="9">
        <v>1645.35</v>
      </c>
      <c r="AX158" s="9">
        <v>26194.65</v>
      </c>
    </row>
    <row r="159" spans="1:50" s="6" customFormat="1" ht="15" x14ac:dyDescent="0.25">
      <c r="A159" s="18">
        <f>1+A158</f>
        <v>141</v>
      </c>
      <c r="B159" s="32" t="s">
        <v>476</v>
      </c>
      <c r="C159" s="16" t="s">
        <v>491</v>
      </c>
      <c r="D159" s="16" t="s">
        <v>5</v>
      </c>
      <c r="E159" s="16" t="s">
        <v>4</v>
      </c>
      <c r="F159" s="16" t="s">
        <v>3</v>
      </c>
      <c r="G159" s="15">
        <v>45078</v>
      </c>
      <c r="H159" s="15">
        <v>45260</v>
      </c>
      <c r="I159" s="14">
        <v>18560</v>
      </c>
      <c r="J159" s="14">
        <v>0</v>
      </c>
      <c r="K159" s="14">
        <v>0</v>
      </c>
      <c r="L159" s="14">
        <v>532.66999999999996</v>
      </c>
      <c r="M159" s="14">
        <f>I159*7.1%</f>
        <v>1317.76</v>
      </c>
      <c r="N159" s="14">
        <f>I159*1.15%</f>
        <v>213.44</v>
      </c>
      <c r="O159" s="14">
        <v>564.22</v>
      </c>
      <c r="P159" s="14">
        <f>I159*7.09%</f>
        <v>1315.904</v>
      </c>
      <c r="Q159" s="14">
        <v>0</v>
      </c>
      <c r="R159" s="14">
        <f>L159+M159+N159+O159+P159</f>
        <v>3943.9940000000001</v>
      </c>
      <c r="S159" s="14">
        <v>0</v>
      </c>
      <c r="T159" s="14">
        <f>+L159+O159+Q159+S159+J159+K159</f>
        <v>1096.8899999999999</v>
      </c>
      <c r="U159" s="14">
        <f>+P159+N159+M159</f>
        <v>2847.1040000000003</v>
      </c>
      <c r="V159" s="14">
        <f>+I159-T159</f>
        <v>17463.11</v>
      </c>
      <c r="W159" s="54">
        <f>+V159-AJ159</f>
        <v>-23729.059999999998</v>
      </c>
      <c r="X159" t="s">
        <v>615</v>
      </c>
      <c r="Y159" t="s">
        <v>614</v>
      </c>
      <c r="Z159" t="s">
        <v>832</v>
      </c>
      <c r="AA159">
        <v>14</v>
      </c>
      <c r="AB159" s="9">
        <v>45000</v>
      </c>
      <c r="AC159">
        <v>0</v>
      </c>
      <c r="AD159" s="9">
        <v>45000</v>
      </c>
      <c r="AE159" s="9">
        <v>1291.5</v>
      </c>
      <c r="AF159" s="9">
        <v>1148.33</v>
      </c>
      <c r="AG159" s="9">
        <v>1368</v>
      </c>
      <c r="AH159">
        <v>0</v>
      </c>
      <c r="AI159" s="9">
        <v>3807.83</v>
      </c>
      <c r="AJ159" s="9">
        <v>41192.17</v>
      </c>
      <c r="AK159" s="54">
        <f>+T159-AW159</f>
        <v>0</v>
      </c>
      <c r="AL159" t="s">
        <v>491</v>
      </c>
      <c r="AM159" t="s">
        <v>5</v>
      </c>
      <c r="AN159" t="s">
        <v>905</v>
      </c>
      <c r="AO159">
        <v>134</v>
      </c>
      <c r="AP159" s="9">
        <v>18560</v>
      </c>
      <c r="AQ159">
        <v>0</v>
      </c>
      <c r="AR159" s="9">
        <v>18560</v>
      </c>
      <c r="AS159">
        <v>532.66999999999996</v>
      </c>
      <c r="AT159">
        <v>0</v>
      </c>
      <c r="AU159">
        <v>564.22</v>
      </c>
      <c r="AV159">
        <v>0</v>
      </c>
      <c r="AW159" s="9">
        <v>1096.8900000000001</v>
      </c>
      <c r="AX159" s="9">
        <v>17463.11</v>
      </c>
    </row>
    <row r="160" spans="1:50" s="6" customFormat="1" ht="15" x14ac:dyDescent="0.25">
      <c r="A160" s="18">
        <f>1+A159</f>
        <v>142</v>
      </c>
      <c r="B160" s="32" t="s">
        <v>476</v>
      </c>
      <c r="C160" s="16" t="s">
        <v>490</v>
      </c>
      <c r="D160" s="16" t="s">
        <v>5</v>
      </c>
      <c r="E160" s="16" t="s">
        <v>4</v>
      </c>
      <c r="F160" s="16" t="s">
        <v>8</v>
      </c>
      <c r="G160" s="15">
        <v>45078</v>
      </c>
      <c r="H160" s="15">
        <v>45260</v>
      </c>
      <c r="I160" s="14">
        <v>48720</v>
      </c>
      <c r="J160" s="14">
        <v>0</v>
      </c>
      <c r="K160" s="14">
        <v>0</v>
      </c>
      <c r="L160" s="14">
        <v>1398.26</v>
      </c>
      <c r="M160" s="14">
        <f>I160*7.1%</f>
        <v>3459.12</v>
      </c>
      <c r="N160" s="14">
        <f>I160*1.15%</f>
        <v>560.28</v>
      </c>
      <c r="O160" s="14">
        <v>1481.09</v>
      </c>
      <c r="P160" s="14">
        <f>I160*7.09%</f>
        <v>3454.248</v>
      </c>
      <c r="Q160" s="14">
        <v>0</v>
      </c>
      <c r="R160" s="14">
        <f>L160+M160+N160+O160+P160</f>
        <v>10352.998</v>
      </c>
      <c r="S160" s="14">
        <v>0</v>
      </c>
      <c r="T160" s="14">
        <f>+L160+O160+Q160+S160+J160+K160</f>
        <v>2879.35</v>
      </c>
      <c r="U160" s="14">
        <f>+P160+N160+M160</f>
        <v>7473.6480000000001</v>
      </c>
      <c r="V160" s="14">
        <f>+I160-T160</f>
        <v>45840.65</v>
      </c>
      <c r="W160" s="54">
        <f>+V160-AJ160</f>
        <v>4648.4800000000032</v>
      </c>
      <c r="X160" t="s">
        <v>587</v>
      </c>
      <c r="Y160" t="s">
        <v>856</v>
      </c>
      <c r="Z160" t="s">
        <v>857</v>
      </c>
      <c r="AA160">
        <v>13</v>
      </c>
      <c r="AB160" s="9">
        <v>45000</v>
      </c>
      <c r="AC160">
        <v>0</v>
      </c>
      <c r="AD160" s="9">
        <v>45000</v>
      </c>
      <c r="AE160" s="9">
        <v>1291.5</v>
      </c>
      <c r="AF160" s="9">
        <v>1148.33</v>
      </c>
      <c r="AG160" s="9">
        <v>1368</v>
      </c>
      <c r="AH160">
        <v>0</v>
      </c>
      <c r="AI160" s="9">
        <v>3807.83</v>
      </c>
      <c r="AJ160" s="9">
        <v>41192.17</v>
      </c>
      <c r="AK160" s="54">
        <f>+T160-AW160</f>
        <v>0</v>
      </c>
      <c r="AL160" t="s">
        <v>490</v>
      </c>
      <c r="AM160" t="s">
        <v>5</v>
      </c>
      <c r="AN160" t="s">
        <v>865</v>
      </c>
      <c r="AO160">
        <v>136</v>
      </c>
      <c r="AP160" s="9">
        <v>48720</v>
      </c>
      <c r="AQ160">
        <v>0</v>
      </c>
      <c r="AR160" s="9">
        <v>48720</v>
      </c>
      <c r="AS160" s="9">
        <v>1398.26</v>
      </c>
      <c r="AT160">
        <v>0</v>
      </c>
      <c r="AU160" s="9">
        <v>1481.09</v>
      </c>
      <c r="AV160">
        <v>0</v>
      </c>
      <c r="AW160" s="9">
        <v>2879.35</v>
      </c>
      <c r="AX160" s="9">
        <v>45840.65</v>
      </c>
    </row>
    <row r="161" spans="1:50" s="6" customFormat="1" ht="15" x14ac:dyDescent="0.25">
      <c r="A161" s="18">
        <f>1+A160</f>
        <v>143</v>
      </c>
      <c r="B161" s="32" t="s">
        <v>476</v>
      </c>
      <c r="C161" s="16" t="s">
        <v>489</v>
      </c>
      <c r="D161" s="16" t="s">
        <v>5</v>
      </c>
      <c r="E161" s="16" t="s">
        <v>4</v>
      </c>
      <c r="F161" s="16" t="s">
        <v>3</v>
      </c>
      <c r="G161" s="15">
        <v>45078</v>
      </c>
      <c r="H161" s="15">
        <v>45260</v>
      </c>
      <c r="I161" s="14">
        <v>5280</v>
      </c>
      <c r="J161" s="14">
        <v>0</v>
      </c>
      <c r="K161" s="14">
        <v>0</v>
      </c>
      <c r="L161" s="14">
        <v>151.54</v>
      </c>
      <c r="M161" s="14">
        <f>I161*7.1%</f>
        <v>374.87999999999994</v>
      </c>
      <c r="N161" s="14">
        <f>I161*1.15%</f>
        <v>60.72</v>
      </c>
      <c r="O161" s="14">
        <v>160.51</v>
      </c>
      <c r="P161" s="14">
        <f>I161*7.09%</f>
        <v>374.35200000000003</v>
      </c>
      <c r="Q161" s="14">
        <v>0</v>
      </c>
      <c r="R161" s="14">
        <f>L161+M161+N161+O161+P161</f>
        <v>1122.002</v>
      </c>
      <c r="S161" s="14">
        <v>0</v>
      </c>
      <c r="T161" s="14">
        <f>+L161+O161+Q161+S161+J161+K161</f>
        <v>312.04999999999995</v>
      </c>
      <c r="U161" s="14">
        <f>+P161+N161+M161</f>
        <v>809.952</v>
      </c>
      <c r="V161" s="14">
        <f>+I161-T161</f>
        <v>4967.95</v>
      </c>
      <c r="W161" s="54">
        <f>+V163-AJ161</f>
        <v>2045.760000000002</v>
      </c>
      <c r="X161" t="s">
        <v>143</v>
      </c>
      <c r="Y161" t="s">
        <v>5</v>
      </c>
      <c r="Z161" t="s">
        <v>1156</v>
      </c>
      <c r="AA161">
        <v>100</v>
      </c>
      <c r="AB161" s="9">
        <v>37800</v>
      </c>
      <c r="AC161">
        <v>0</v>
      </c>
      <c r="AD161" s="9">
        <v>37800</v>
      </c>
      <c r="AE161" s="9">
        <v>1084.8599999999999</v>
      </c>
      <c r="AF161">
        <v>0</v>
      </c>
      <c r="AG161" s="9">
        <v>1149.1199999999999</v>
      </c>
      <c r="AH161">
        <v>0</v>
      </c>
      <c r="AI161" s="9">
        <v>2233.98</v>
      </c>
      <c r="AJ161" s="9">
        <v>35566.019999999997</v>
      </c>
      <c r="AK161" s="54">
        <f>+T161-AW161</f>
        <v>0</v>
      </c>
      <c r="AL161" t="s">
        <v>489</v>
      </c>
      <c r="AM161" t="s">
        <v>5</v>
      </c>
      <c r="AN161" t="s">
        <v>1220</v>
      </c>
      <c r="AO161">
        <v>140</v>
      </c>
      <c r="AP161" s="9">
        <v>5280</v>
      </c>
      <c r="AQ161">
        <v>0</v>
      </c>
      <c r="AR161" s="9">
        <v>5280</v>
      </c>
      <c r="AS161">
        <v>151.54</v>
      </c>
      <c r="AT161">
        <v>0</v>
      </c>
      <c r="AU161">
        <v>160.51</v>
      </c>
      <c r="AV161">
        <v>0</v>
      </c>
      <c r="AW161">
        <v>312.05</v>
      </c>
      <c r="AX161" s="9">
        <v>4967.95</v>
      </c>
    </row>
    <row r="162" spans="1:50" s="6" customFormat="1" ht="15" x14ac:dyDescent="0.25">
      <c r="A162" s="18">
        <f>1+A161</f>
        <v>144</v>
      </c>
      <c r="B162" s="32" t="s">
        <v>476</v>
      </c>
      <c r="C162" s="16" t="s">
        <v>301</v>
      </c>
      <c r="D162" s="16" t="s">
        <v>5</v>
      </c>
      <c r="E162" s="16" t="s">
        <v>4</v>
      </c>
      <c r="F162" s="16" t="s">
        <v>3</v>
      </c>
      <c r="G162" s="15">
        <v>45078</v>
      </c>
      <c r="H162" s="15">
        <v>45260</v>
      </c>
      <c r="I162" s="14">
        <v>22400</v>
      </c>
      <c r="J162" s="14">
        <v>1120.0999999999999</v>
      </c>
      <c r="K162" s="14">
        <v>0</v>
      </c>
      <c r="L162" s="14">
        <v>642.88</v>
      </c>
      <c r="M162" s="14">
        <f>I162*7.1%</f>
        <v>1590.3999999999999</v>
      </c>
      <c r="N162" s="14">
        <f>I162*1.15%</f>
        <v>257.60000000000002</v>
      </c>
      <c r="O162" s="14">
        <v>680.96</v>
      </c>
      <c r="P162" s="14">
        <f>I162*7.09%</f>
        <v>1588.16</v>
      </c>
      <c r="Q162" s="14">
        <v>0</v>
      </c>
      <c r="R162" s="14">
        <f>L162+M162+N162+O162+P162</f>
        <v>4760</v>
      </c>
      <c r="S162" s="14">
        <v>0</v>
      </c>
      <c r="T162" s="14">
        <f>+L162+O162+Q162+S162+J162+K162</f>
        <v>2443.94</v>
      </c>
      <c r="U162" s="14">
        <f>+P162+N162+M162</f>
        <v>3436.16</v>
      </c>
      <c r="V162" s="14">
        <f>+I162-T162</f>
        <v>19956.060000000001</v>
      </c>
      <c r="W162" s="54">
        <f>+V163-AJ162</f>
        <v>27675.87</v>
      </c>
      <c r="X162" t="s">
        <v>404</v>
      </c>
      <c r="Y162" t="s">
        <v>5</v>
      </c>
      <c r="Z162" t="s">
        <v>1099</v>
      </c>
      <c r="AA162">
        <v>163</v>
      </c>
      <c r="AB162" s="9">
        <v>10560</v>
      </c>
      <c r="AC162">
        <v>0</v>
      </c>
      <c r="AD162" s="9">
        <v>10560</v>
      </c>
      <c r="AE162">
        <v>303.07</v>
      </c>
      <c r="AF162">
        <v>0</v>
      </c>
      <c r="AG162">
        <v>321.02</v>
      </c>
      <c r="AH162">
        <v>0</v>
      </c>
      <c r="AI162">
        <v>624.09</v>
      </c>
      <c r="AJ162" s="9">
        <v>9935.91</v>
      </c>
      <c r="AK162" s="54">
        <f>+T162-AW162</f>
        <v>0</v>
      </c>
      <c r="AL162" t="s">
        <v>301</v>
      </c>
      <c r="AM162" t="s">
        <v>5</v>
      </c>
      <c r="AN162" t="s">
        <v>1316</v>
      </c>
      <c r="AO162">
        <v>276</v>
      </c>
      <c r="AP162" s="9">
        <v>22400</v>
      </c>
      <c r="AQ162">
        <v>0</v>
      </c>
      <c r="AR162" s="9">
        <v>22400</v>
      </c>
      <c r="AS162">
        <v>642.88</v>
      </c>
      <c r="AT162" s="9">
        <v>1120.0999999999999</v>
      </c>
      <c r="AU162">
        <v>680.96</v>
      </c>
      <c r="AV162">
        <v>0</v>
      </c>
      <c r="AW162" s="9">
        <v>2443.94</v>
      </c>
      <c r="AX162" s="9">
        <v>19956.060000000001</v>
      </c>
    </row>
    <row r="163" spans="1:50" s="6" customFormat="1" ht="15" x14ac:dyDescent="0.25">
      <c r="A163" s="18">
        <f>1+A162</f>
        <v>145</v>
      </c>
      <c r="B163" s="32" t="s">
        <v>476</v>
      </c>
      <c r="C163" s="16" t="s">
        <v>11</v>
      </c>
      <c r="D163" s="16" t="s">
        <v>5</v>
      </c>
      <c r="E163" s="16" t="s">
        <v>4</v>
      </c>
      <c r="F163" s="16" t="s">
        <v>3</v>
      </c>
      <c r="G163" s="15">
        <v>45078</v>
      </c>
      <c r="H163" s="15">
        <v>45260</v>
      </c>
      <c r="I163" s="14">
        <v>51040</v>
      </c>
      <c r="J163" s="14">
        <v>10411.75</v>
      </c>
      <c r="K163" s="14">
        <v>0</v>
      </c>
      <c r="L163" s="14">
        <v>1464.85</v>
      </c>
      <c r="M163" s="14">
        <f>I163*7.1%</f>
        <v>3623.8399999999997</v>
      </c>
      <c r="N163" s="14">
        <f>I163*1.15%</f>
        <v>586.96</v>
      </c>
      <c r="O163" s="14">
        <v>1551.62</v>
      </c>
      <c r="P163" s="14">
        <f>I163*7.09%</f>
        <v>3618.7360000000003</v>
      </c>
      <c r="Q163" s="14">
        <v>0</v>
      </c>
      <c r="R163" s="14">
        <f>L163+M163+N163+O163+P163</f>
        <v>10846.005999999999</v>
      </c>
      <c r="S163" s="14">
        <v>0</v>
      </c>
      <c r="T163" s="14">
        <f>+L163+O163+Q163+S163+J163+K163</f>
        <v>13428.22</v>
      </c>
      <c r="U163" s="14">
        <f>+P163+N163+M163</f>
        <v>7829.5360000000001</v>
      </c>
      <c r="V163" s="14">
        <f>+I163-T163</f>
        <v>37611.78</v>
      </c>
      <c r="W163" s="54">
        <f>+V164-AJ163</f>
        <v>-24011.759999999998</v>
      </c>
      <c r="X163" t="s">
        <v>281</v>
      </c>
      <c r="Y163" t="s">
        <v>5</v>
      </c>
      <c r="Z163" t="s">
        <v>753</v>
      </c>
      <c r="AA163">
        <v>17</v>
      </c>
      <c r="AB163" s="9">
        <v>55680</v>
      </c>
      <c r="AC163">
        <v>0</v>
      </c>
      <c r="AD163" s="9">
        <v>55680</v>
      </c>
      <c r="AE163" s="9">
        <v>1598.02</v>
      </c>
      <c r="AF163">
        <v>0</v>
      </c>
      <c r="AG163" s="9">
        <v>1692.67</v>
      </c>
      <c r="AH163">
        <v>0</v>
      </c>
      <c r="AI163" s="9">
        <v>3290.69</v>
      </c>
      <c r="AJ163" s="9">
        <v>52389.31</v>
      </c>
      <c r="AK163" s="54">
        <f>+T163-AW163</f>
        <v>0</v>
      </c>
      <c r="AL163" t="s">
        <v>11</v>
      </c>
      <c r="AM163" t="s">
        <v>5</v>
      </c>
      <c r="AN163" t="s">
        <v>965</v>
      </c>
      <c r="AO163">
        <v>178</v>
      </c>
      <c r="AP163" s="9">
        <v>51040</v>
      </c>
      <c r="AQ163">
        <v>0</v>
      </c>
      <c r="AR163" s="9">
        <v>51040</v>
      </c>
      <c r="AS163" s="9">
        <v>1464.85</v>
      </c>
      <c r="AT163" s="9">
        <v>10411.75</v>
      </c>
      <c r="AU163" s="9">
        <v>1551.62</v>
      </c>
      <c r="AV163">
        <v>0</v>
      </c>
      <c r="AW163" s="9">
        <v>13428.22</v>
      </c>
      <c r="AX163" s="9">
        <v>37611.78</v>
      </c>
    </row>
    <row r="164" spans="1:50" s="6" customFormat="1" ht="15" x14ac:dyDescent="0.25">
      <c r="A164" s="18">
        <f>1+A163</f>
        <v>146</v>
      </c>
      <c r="B164" s="32" t="s">
        <v>476</v>
      </c>
      <c r="C164" s="16" t="s">
        <v>488</v>
      </c>
      <c r="D164" s="16" t="s">
        <v>5</v>
      </c>
      <c r="E164" s="16" t="s">
        <v>4</v>
      </c>
      <c r="F164" s="16" t="s">
        <v>3</v>
      </c>
      <c r="G164" s="15">
        <v>45078</v>
      </c>
      <c r="H164" s="15">
        <v>45260</v>
      </c>
      <c r="I164" s="14">
        <v>30160</v>
      </c>
      <c r="J164" s="14">
        <v>0</v>
      </c>
      <c r="K164" s="14">
        <v>0</v>
      </c>
      <c r="L164" s="14">
        <v>865.59</v>
      </c>
      <c r="M164" s="14">
        <f>I164*7.1%</f>
        <v>2141.3599999999997</v>
      </c>
      <c r="N164" s="14">
        <f>I164*1.15%</f>
        <v>346.84</v>
      </c>
      <c r="O164" s="14">
        <v>916.86</v>
      </c>
      <c r="P164" s="14">
        <f>I164*7.09%</f>
        <v>2138.3440000000001</v>
      </c>
      <c r="Q164" s="14">
        <v>0</v>
      </c>
      <c r="R164" s="14">
        <f>L164+M164+N164+O164+P164</f>
        <v>6408.9939999999997</v>
      </c>
      <c r="S164" s="14">
        <v>0</v>
      </c>
      <c r="T164" s="14">
        <f>+L164+O164+Q164+S164+J164+K164</f>
        <v>1782.45</v>
      </c>
      <c r="U164" s="14">
        <f>+P164+N164+M164</f>
        <v>4626.5439999999999</v>
      </c>
      <c r="V164" s="14">
        <f>+I164-T164</f>
        <v>28377.55</v>
      </c>
      <c r="W164" s="54">
        <f>+V165-AJ164</f>
        <v>-11239.7</v>
      </c>
      <c r="X164" t="s">
        <v>488</v>
      </c>
      <c r="Y164" t="s">
        <v>5</v>
      </c>
      <c r="Z164" t="s">
        <v>1333</v>
      </c>
      <c r="AA164">
        <v>148</v>
      </c>
      <c r="AB164" s="9">
        <v>30160</v>
      </c>
      <c r="AC164">
        <v>0</v>
      </c>
      <c r="AD164" s="9">
        <v>30160</v>
      </c>
      <c r="AE164">
        <v>865.59</v>
      </c>
      <c r="AF164">
        <v>0</v>
      </c>
      <c r="AG164">
        <v>916.86</v>
      </c>
      <c r="AH164">
        <v>0</v>
      </c>
      <c r="AI164" s="9">
        <v>1782.45</v>
      </c>
      <c r="AJ164" s="9">
        <v>28377.55</v>
      </c>
      <c r="AK164" s="54">
        <f>+T164-AW164</f>
        <v>0</v>
      </c>
      <c r="AL164" t="s">
        <v>488</v>
      </c>
      <c r="AM164" t="s">
        <v>5</v>
      </c>
      <c r="AN164" t="s">
        <v>1333</v>
      </c>
      <c r="AO164">
        <v>148</v>
      </c>
      <c r="AP164" s="9">
        <v>30160</v>
      </c>
      <c r="AQ164">
        <v>0</v>
      </c>
      <c r="AR164" s="9">
        <v>30160</v>
      </c>
      <c r="AS164">
        <v>865.59</v>
      </c>
      <c r="AT164">
        <v>0</v>
      </c>
      <c r="AU164">
        <v>916.86</v>
      </c>
      <c r="AV164">
        <v>0</v>
      </c>
      <c r="AW164" s="9">
        <v>1782.45</v>
      </c>
      <c r="AX164" s="9">
        <v>28377.55</v>
      </c>
    </row>
    <row r="165" spans="1:50" s="6" customFormat="1" ht="15" x14ac:dyDescent="0.25">
      <c r="A165" s="18">
        <f>1+A164</f>
        <v>147</v>
      </c>
      <c r="B165" s="32" t="s">
        <v>476</v>
      </c>
      <c r="C165" s="16" t="s">
        <v>299</v>
      </c>
      <c r="D165" s="16" t="s">
        <v>5</v>
      </c>
      <c r="E165" s="16" t="s">
        <v>4</v>
      </c>
      <c r="F165" s="16" t="s">
        <v>3</v>
      </c>
      <c r="G165" s="15">
        <v>45078</v>
      </c>
      <c r="H165" s="15">
        <v>45260</v>
      </c>
      <c r="I165" s="14">
        <v>22400</v>
      </c>
      <c r="J165" s="14">
        <v>3938.31</v>
      </c>
      <c r="K165" s="14">
        <v>0</v>
      </c>
      <c r="L165" s="14">
        <v>642.88</v>
      </c>
      <c r="M165" s="14">
        <f>I165*7.1%</f>
        <v>1590.3999999999999</v>
      </c>
      <c r="N165" s="14">
        <f>I165*1.15%</f>
        <v>257.60000000000002</v>
      </c>
      <c r="O165" s="14">
        <v>680.96</v>
      </c>
      <c r="P165" s="14">
        <f>I165*7.09%</f>
        <v>1588.16</v>
      </c>
      <c r="Q165" s="14">
        <v>0</v>
      </c>
      <c r="R165" s="14">
        <f>L165+M165+N165+O165+P165</f>
        <v>4760</v>
      </c>
      <c r="S165" s="14">
        <v>0</v>
      </c>
      <c r="T165" s="14">
        <f>+L165+O165+Q165+S165+J165+K165</f>
        <v>5262.15</v>
      </c>
      <c r="U165" s="14">
        <f>+P165+N165+M165</f>
        <v>3436.16</v>
      </c>
      <c r="V165" s="14">
        <f>+I165-T165</f>
        <v>17137.849999999999</v>
      </c>
      <c r="W165" s="54">
        <f>+V166-AJ165</f>
        <v>-17180.399999999998</v>
      </c>
      <c r="X165" t="s">
        <v>377</v>
      </c>
      <c r="Y165" t="s">
        <v>539</v>
      </c>
      <c r="Z165" t="s">
        <v>764</v>
      </c>
      <c r="AA165">
        <v>2</v>
      </c>
      <c r="AB165" s="9">
        <v>45000</v>
      </c>
      <c r="AC165">
        <v>0</v>
      </c>
      <c r="AD165" s="9">
        <v>45000</v>
      </c>
      <c r="AE165" s="9">
        <v>1291.5</v>
      </c>
      <c r="AF165" s="9">
        <v>1148.33</v>
      </c>
      <c r="AG165" s="9">
        <v>1368</v>
      </c>
      <c r="AH165">
        <v>0</v>
      </c>
      <c r="AI165" s="9">
        <v>3807.83</v>
      </c>
      <c r="AJ165" s="9">
        <v>41192.17</v>
      </c>
      <c r="AK165" s="54">
        <f>+T165-AW165</f>
        <v>0</v>
      </c>
      <c r="AL165" t="s">
        <v>299</v>
      </c>
      <c r="AM165" t="s">
        <v>5</v>
      </c>
      <c r="AN165" t="s">
        <v>1242</v>
      </c>
      <c r="AO165">
        <v>280</v>
      </c>
      <c r="AP165" s="9">
        <v>22400</v>
      </c>
      <c r="AQ165">
        <v>0</v>
      </c>
      <c r="AR165" s="9">
        <v>22400</v>
      </c>
      <c r="AS165">
        <v>642.88</v>
      </c>
      <c r="AT165" s="9">
        <v>3938.31</v>
      </c>
      <c r="AU165">
        <v>680.96</v>
      </c>
      <c r="AV165">
        <v>0</v>
      </c>
      <c r="AW165" s="9">
        <v>5262.15</v>
      </c>
      <c r="AX165" s="9">
        <v>17137.849999999999</v>
      </c>
    </row>
    <row r="166" spans="1:50" s="6" customFormat="1" ht="15" x14ac:dyDescent="0.25">
      <c r="A166" s="18">
        <f>1+A165</f>
        <v>148</v>
      </c>
      <c r="B166" s="32" t="s">
        <v>476</v>
      </c>
      <c r="C166" s="16" t="s">
        <v>487</v>
      </c>
      <c r="D166" s="16" t="s">
        <v>5</v>
      </c>
      <c r="E166" s="16" t="s">
        <v>4</v>
      </c>
      <c r="F166" s="16" t="s">
        <v>3</v>
      </c>
      <c r="G166" s="15">
        <v>45078</v>
      </c>
      <c r="H166" s="15">
        <v>45260</v>
      </c>
      <c r="I166" s="14">
        <v>25520</v>
      </c>
      <c r="J166" s="14">
        <v>0</v>
      </c>
      <c r="K166" s="14">
        <v>0</v>
      </c>
      <c r="L166" s="14">
        <v>732.42</v>
      </c>
      <c r="M166" s="14">
        <f>I166*7.1%</f>
        <v>1811.9199999999998</v>
      </c>
      <c r="N166" s="14">
        <f>I166*1.15%</f>
        <v>293.48</v>
      </c>
      <c r="O166" s="14">
        <v>775.81</v>
      </c>
      <c r="P166" s="14">
        <f>I166*7.09%</f>
        <v>1809.3680000000002</v>
      </c>
      <c r="Q166" s="14">
        <v>0</v>
      </c>
      <c r="R166" s="14">
        <f>L166+M166+N166+O166+P166</f>
        <v>5422.9979999999996</v>
      </c>
      <c r="S166" s="14">
        <v>0</v>
      </c>
      <c r="T166" s="14">
        <f>+L166+O166+Q166+S166+J166+K166</f>
        <v>1508.23</v>
      </c>
      <c r="U166" s="14">
        <f>+P166+N166+M166</f>
        <v>3914.768</v>
      </c>
      <c r="V166" s="14">
        <f>+I166-T166</f>
        <v>24011.77</v>
      </c>
      <c r="W166" s="54">
        <f>+V166-AJ166</f>
        <v>-40246.350000000006</v>
      </c>
      <c r="X166" t="s">
        <v>609</v>
      </c>
      <c r="Y166" t="s">
        <v>842</v>
      </c>
      <c r="Z166" t="s">
        <v>843</v>
      </c>
      <c r="AA166">
        <v>10</v>
      </c>
      <c r="AB166" s="9">
        <v>75000</v>
      </c>
      <c r="AC166">
        <v>0</v>
      </c>
      <c r="AD166" s="9">
        <v>75000</v>
      </c>
      <c r="AE166" s="9">
        <v>2152.5</v>
      </c>
      <c r="AF166" s="9">
        <v>6309.38</v>
      </c>
      <c r="AG166" s="9">
        <v>2280</v>
      </c>
      <c r="AH166">
        <v>0</v>
      </c>
      <c r="AI166" s="9">
        <v>10741.88</v>
      </c>
      <c r="AJ166" s="9">
        <v>64258.12</v>
      </c>
      <c r="AK166" s="54">
        <f>+T166-AW166</f>
        <v>0</v>
      </c>
      <c r="AL166" t="s">
        <v>487</v>
      </c>
      <c r="AM166" t="s">
        <v>5</v>
      </c>
      <c r="AN166" t="s">
        <v>1273</v>
      </c>
      <c r="AO166">
        <v>156</v>
      </c>
      <c r="AP166" s="9">
        <v>25520</v>
      </c>
      <c r="AQ166">
        <v>0</v>
      </c>
      <c r="AR166" s="9">
        <v>25520</v>
      </c>
      <c r="AS166">
        <v>732.42</v>
      </c>
      <c r="AT166">
        <v>0</v>
      </c>
      <c r="AU166">
        <v>775.81</v>
      </c>
      <c r="AV166">
        <v>0</v>
      </c>
      <c r="AW166" s="9">
        <v>1508.23</v>
      </c>
      <c r="AX166" s="9">
        <v>24011.77</v>
      </c>
    </row>
    <row r="167" spans="1:50" s="6" customFormat="1" ht="15" x14ac:dyDescent="0.25">
      <c r="A167" s="18">
        <f>1+A166</f>
        <v>149</v>
      </c>
      <c r="B167" s="32" t="s">
        <v>476</v>
      </c>
      <c r="C167" s="16" t="s">
        <v>486</v>
      </c>
      <c r="D167" s="16" t="s">
        <v>5</v>
      </c>
      <c r="E167" s="16" t="s">
        <v>4</v>
      </c>
      <c r="F167" s="16" t="s">
        <v>3</v>
      </c>
      <c r="G167" s="15">
        <v>45078</v>
      </c>
      <c r="H167" s="15">
        <v>45260</v>
      </c>
      <c r="I167" s="14">
        <v>34800</v>
      </c>
      <c r="J167" s="14">
        <v>0</v>
      </c>
      <c r="K167" s="14">
        <v>0</v>
      </c>
      <c r="L167" s="14">
        <v>998.76</v>
      </c>
      <c r="M167" s="14">
        <f>I167*7.1%</f>
        <v>2470.7999999999997</v>
      </c>
      <c r="N167" s="14">
        <f>I167*1.15%</f>
        <v>400.2</v>
      </c>
      <c r="O167" s="14">
        <v>1057.92</v>
      </c>
      <c r="P167" s="14">
        <f>I167*7.09%</f>
        <v>2467.3200000000002</v>
      </c>
      <c r="Q167" s="14">
        <v>0</v>
      </c>
      <c r="R167" s="14">
        <f>L167+M167+N167+O167+P167</f>
        <v>7395</v>
      </c>
      <c r="S167" s="14">
        <v>0</v>
      </c>
      <c r="T167" s="14">
        <f>+L167+O167+Q167+S167+J167+K167</f>
        <v>2056.6800000000003</v>
      </c>
      <c r="U167" s="14">
        <f>+P167+N167+M167</f>
        <v>5338.32</v>
      </c>
      <c r="V167" s="14">
        <f>+I167-T167</f>
        <v>32743.32</v>
      </c>
      <c r="W167" s="54">
        <f>+V168-AJ167</f>
        <v>-10478.18</v>
      </c>
      <c r="X167" t="s">
        <v>443</v>
      </c>
      <c r="Y167" t="s">
        <v>5</v>
      </c>
      <c r="Z167" t="s">
        <v>1128</v>
      </c>
      <c r="AA167">
        <v>45</v>
      </c>
      <c r="AB167" s="9">
        <v>34800</v>
      </c>
      <c r="AC167">
        <v>0</v>
      </c>
      <c r="AD167" s="9">
        <v>34800</v>
      </c>
      <c r="AE167">
        <v>998.76</v>
      </c>
      <c r="AF167">
        <v>0</v>
      </c>
      <c r="AG167" s="9">
        <v>1057.92</v>
      </c>
      <c r="AH167">
        <v>0</v>
      </c>
      <c r="AI167" s="9">
        <v>2056.6799999999998</v>
      </c>
      <c r="AJ167" s="9">
        <v>32743.32</v>
      </c>
      <c r="AK167" s="54">
        <f>+T167-AW167</f>
        <v>0</v>
      </c>
      <c r="AL167" t="s">
        <v>486</v>
      </c>
      <c r="AM167" t="s">
        <v>5</v>
      </c>
      <c r="AN167" t="s">
        <v>1070</v>
      </c>
      <c r="AO167">
        <v>162</v>
      </c>
      <c r="AP167" s="9">
        <v>34800</v>
      </c>
      <c r="AQ167">
        <v>0</v>
      </c>
      <c r="AR167" s="9">
        <v>34800</v>
      </c>
      <c r="AS167">
        <v>998.76</v>
      </c>
      <c r="AT167">
        <v>0</v>
      </c>
      <c r="AU167" s="9">
        <v>1057.92</v>
      </c>
      <c r="AV167">
        <v>0</v>
      </c>
      <c r="AW167" s="9">
        <v>2056.6799999999998</v>
      </c>
      <c r="AX167" s="9">
        <v>32743.32</v>
      </c>
    </row>
    <row r="168" spans="1:50" s="6" customFormat="1" ht="15" x14ac:dyDescent="0.25">
      <c r="A168" s="18">
        <f>1+A167</f>
        <v>150</v>
      </c>
      <c r="B168" s="32" t="s">
        <v>476</v>
      </c>
      <c r="C168" s="16" t="s">
        <v>485</v>
      </c>
      <c r="D168" s="16" t="s">
        <v>5</v>
      </c>
      <c r="E168" s="16" t="s">
        <v>4</v>
      </c>
      <c r="F168" s="16" t="s">
        <v>3</v>
      </c>
      <c r="G168" s="15">
        <v>45078</v>
      </c>
      <c r="H168" s="15">
        <v>45260</v>
      </c>
      <c r="I168" s="14">
        <v>26400</v>
      </c>
      <c r="J168" s="14">
        <v>0</v>
      </c>
      <c r="K168" s="14">
        <v>0</v>
      </c>
      <c r="L168" s="14">
        <v>757.68</v>
      </c>
      <c r="M168" s="14">
        <f>I168*7.1%</f>
        <v>1874.3999999999999</v>
      </c>
      <c r="N168" s="14">
        <f>I168*1.15%</f>
        <v>303.60000000000002</v>
      </c>
      <c r="O168" s="14">
        <v>802.56</v>
      </c>
      <c r="P168" s="14">
        <f>I168*7.09%</f>
        <v>1871.7600000000002</v>
      </c>
      <c r="Q168" s="14">
        <v>0</v>
      </c>
      <c r="R168" s="14">
        <f>L168+M168+N168+O168+P168</f>
        <v>5610</v>
      </c>
      <c r="S168" s="14">
        <v>2574.62</v>
      </c>
      <c r="T168" s="14">
        <f>+L168+O168+Q168+S168+J168+K168</f>
        <v>4134.8599999999997</v>
      </c>
      <c r="U168" s="14">
        <f>+P168+N168+M168</f>
        <v>4049.76</v>
      </c>
      <c r="V168" s="14">
        <f>+I168-T168</f>
        <v>22265.14</v>
      </c>
      <c r="W168" s="54">
        <f>+V169-AJ168</f>
        <v>-34149.32</v>
      </c>
      <c r="X168" t="s">
        <v>379</v>
      </c>
      <c r="Y168" t="s">
        <v>804</v>
      </c>
      <c r="Z168" t="s">
        <v>852</v>
      </c>
      <c r="AA168">
        <v>1</v>
      </c>
      <c r="AB168" s="9">
        <v>65000</v>
      </c>
      <c r="AC168">
        <v>0</v>
      </c>
      <c r="AD168" s="9">
        <v>65000</v>
      </c>
      <c r="AE168" s="9">
        <v>1865.5</v>
      </c>
      <c r="AF168" s="9">
        <v>4427.58</v>
      </c>
      <c r="AG168" s="9">
        <v>1976</v>
      </c>
      <c r="AH168">
        <v>0</v>
      </c>
      <c r="AI168" s="9">
        <v>8269.08</v>
      </c>
      <c r="AJ168" s="9">
        <v>56730.92</v>
      </c>
      <c r="AK168" s="54">
        <f>+T168-AW168</f>
        <v>0</v>
      </c>
      <c r="AL168" t="s">
        <v>485</v>
      </c>
      <c r="AM168" t="s">
        <v>5</v>
      </c>
      <c r="AN168" t="s">
        <v>1239</v>
      </c>
      <c r="AO168">
        <v>164</v>
      </c>
      <c r="AP168" s="9">
        <v>26400</v>
      </c>
      <c r="AQ168">
        <v>0</v>
      </c>
      <c r="AR168" s="9">
        <v>26400</v>
      </c>
      <c r="AS168">
        <v>757.68</v>
      </c>
      <c r="AT168">
        <v>0</v>
      </c>
      <c r="AU168">
        <v>802.56</v>
      </c>
      <c r="AV168" s="9">
        <v>2574.62</v>
      </c>
      <c r="AW168" s="9">
        <v>4134.8599999999997</v>
      </c>
      <c r="AX168" s="9">
        <v>22265.14</v>
      </c>
    </row>
    <row r="169" spans="1:50" s="6" customFormat="1" ht="15" x14ac:dyDescent="0.25">
      <c r="A169" s="18">
        <f>1+A168</f>
        <v>151</v>
      </c>
      <c r="B169" s="32" t="s">
        <v>476</v>
      </c>
      <c r="C169" s="16" t="s">
        <v>484</v>
      </c>
      <c r="D169" s="16" t="s">
        <v>5</v>
      </c>
      <c r="E169" s="16" t="s">
        <v>4</v>
      </c>
      <c r="F169" s="16" t="s">
        <v>3</v>
      </c>
      <c r="G169" s="15">
        <v>45078</v>
      </c>
      <c r="H169" s="15">
        <v>45260</v>
      </c>
      <c r="I169" s="14">
        <v>24000</v>
      </c>
      <c r="J169" s="14">
        <v>0</v>
      </c>
      <c r="K169" s="14">
        <v>0</v>
      </c>
      <c r="L169" s="14">
        <v>688.8</v>
      </c>
      <c r="M169" s="14">
        <f>I169*7.1%</f>
        <v>1703.9999999999998</v>
      </c>
      <c r="N169" s="14">
        <f>I169*1.15%</f>
        <v>276</v>
      </c>
      <c r="O169" s="14">
        <v>729.6</v>
      </c>
      <c r="P169" s="14">
        <f>I169*7.09%</f>
        <v>1701.6000000000001</v>
      </c>
      <c r="Q169" s="14">
        <v>0</v>
      </c>
      <c r="R169" s="14">
        <f>L169+M169+N169+O169+P169</f>
        <v>5100</v>
      </c>
      <c r="S169" s="14">
        <v>0</v>
      </c>
      <c r="T169" s="14">
        <f>+L169+O169+Q169+S169+J169+K169</f>
        <v>1418.4</v>
      </c>
      <c r="U169" s="14">
        <f>+P169+N169+M169</f>
        <v>3681.6</v>
      </c>
      <c r="V169" s="14">
        <f>+I169-T169</f>
        <v>22581.599999999999</v>
      </c>
      <c r="W169" s="54">
        <f>+V170-AJ169</f>
        <v>-52346.280000000006</v>
      </c>
      <c r="X169" t="s">
        <v>348</v>
      </c>
      <c r="Y169" t="s">
        <v>5</v>
      </c>
      <c r="Z169" t="s">
        <v>914</v>
      </c>
      <c r="AA169">
        <v>64</v>
      </c>
      <c r="AB169" s="9">
        <v>104400</v>
      </c>
      <c r="AC169">
        <v>0</v>
      </c>
      <c r="AD169" s="9">
        <v>104400</v>
      </c>
      <c r="AE169" s="9">
        <v>2996.28</v>
      </c>
      <c r="AF169" s="9">
        <v>13140.36</v>
      </c>
      <c r="AG169" s="9">
        <v>3173.76</v>
      </c>
      <c r="AH169">
        <v>0</v>
      </c>
      <c r="AI169" s="9">
        <v>19310.400000000001</v>
      </c>
      <c r="AJ169" s="9">
        <v>85089.600000000006</v>
      </c>
      <c r="AK169" s="54">
        <f>+T169-AW169</f>
        <v>0</v>
      </c>
      <c r="AL169" t="s">
        <v>484</v>
      </c>
      <c r="AM169" t="s">
        <v>5</v>
      </c>
      <c r="AN169" t="s">
        <v>895</v>
      </c>
      <c r="AO169">
        <v>166</v>
      </c>
      <c r="AP169" s="9">
        <v>24000</v>
      </c>
      <c r="AQ169">
        <v>0</v>
      </c>
      <c r="AR169" s="9">
        <v>24000</v>
      </c>
      <c r="AS169">
        <v>688.8</v>
      </c>
      <c r="AT169">
        <v>0</v>
      </c>
      <c r="AU169">
        <v>729.6</v>
      </c>
      <c r="AV169">
        <v>0</v>
      </c>
      <c r="AW169" s="9">
        <v>1418.4</v>
      </c>
      <c r="AX169" s="9">
        <v>22581.599999999999</v>
      </c>
    </row>
    <row r="170" spans="1:50" s="6" customFormat="1" ht="15" x14ac:dyDescent="0.25">
      <c r="A170" s="18">
        <f>1+A169</f>
        <v>152</v>
      </c>
      <c r="B170" s="32" t="s">
        <v>476</v>
      </c>
      <c r="C170" s="16" t="s">
        <v>483</v>
      </c>
      <c r="D170" s="16" t="s">
        <v>5</v>
      </c>
      <c r="E170" s="16" t="s">
        <v>4</v>
      </c>
      <c r="F170" s="16" t="s">
        <v>3</v>
      </c>
      <c r="G170" s="15">
        <v>45078</v>
      </c>
      <c r="H170" s="15">
        <v>45260</v>
      </c>
      <c r="I170" s="14">
        <v>34800</v>
      </c>
      <c r="J170" s="14">
        <v>0</v>
      </c>
      <c r="K170" s="14">
        <v>0</v>
      </c>
      <c r="L170" s="14">
        <v>998.76</v>
      </c>
      <c r="M170" s="14">
        <f>I170*7.1%</f>
        <v>2470.7999999999997</v>
      </c>
      <c r="N170" s="14">
        <f>I170*1.15%</f>
        <v>400.2</v>
      </c>
      <c r="O170" s="14">
        <v>1057.92</v>
      </c>
      <c r="P170" s="14">
        <f>I170*7.09%</f>
        <v>2467.3200000000002</v>
      </c>
      <c r="Q170" s="14">
        <v>0</v>
      </c>
      <c r="R170" s="14">
        <f>L170+M170+N170+O170+P170</f>
        <v>7395</v>
      </c>
      <c r="S170" s="14">
        <v>0</v>
      </c>
      <c r="T170" s="14">
        <f>+L170+O170+Q170+S170+J170+K170</f>
        <v>2056.6800000000003</v>
      </c>
      <c r="U170" s="14">
        <f>+P170+N170+M170</f>
        <v>5338.32</v>
      </c>
      <c r="V170" s="14">
        <f>+I170-T170</f>
        <v>32743.32</v>
      </c>
      <c r="W170" s="54">
        <f>+V172-AJ170</f>
        <v>23945.479999999996</v>
      </c>
      <c r="X170" t="s">
        <v>29</v>
      </c>
      <c r="Y170" t="s">
        <v>5</v>
      </c>
      <c r="Z170" t="s">
        <v>1315</v>
      </c>
      <c r="AA170">
        <v>136</v>
      </c>
      <c r="AB170" s="9">
        <v>14080</v>
      </c>
      <c r="AC170">
        <v>0</v>
      </c>
      <c r="AD170" s="9">
        <v>14080</v>
      </c>
      <c r="AE170">
        <v>404.1</v>
      </c>
      <c r="AF170">
        <v>0</v>
      </c>
      <c r="AG170">
        <v>428.03</v>
      </c>
      <c r="AH170">
        <v>0</v>
      </c>
      <c r="AI170">
        <v>832.13</v>
      </c>
      <c r="AJ170" s="9">
        <v>13247.87</v>
      </c>
      <c r="AK170" s="54">
        <f>+T170-AW170</f>
        <v>0</v>
      </c>
      <c r="AL170" t="s">
        <v>483</v>
      </c>
      <c r="AM170" t="s">
        <v>5</v>
      </c>
      <c r="AN170" t="s">
        <v>1237</v>
      </c>
      <c r="AO170">
        <v>170</v>
      </c>
      <c r="AP170" s="9">
        <v>34800</v>
      </c>
      <c r="AQ170">
        <v>0</v>
      </c>
      <c r="AR170" s="9">
        <v>34800</v>
      </c>
      <c r="AS170">
        <v>998.76</v>
      </c>
      <c r="AT170">
        <v>0</v>
      </c>
      <c r="AU170" s="9">
        <v>1057.92</v>
      </c>
      <c r="AV170">
        <v>0</v>
      </c>
      <c r="AW170" s="9">
        <v>2056.6799999999998</v>
      </c>
      <c r="AX170" s="9">
        <v>32743.32</v>
      </c>
    </row>
    <row r="171" spans="1:50" s="6" customFormat="1" ht="15" x14ac:dyDescent="0.25">
      <c r="A171" s="18">
        <f>1+A170</f>
        <v>153</v>
      </c>
      <c r="B171" s="32" t="s">
        <v>476</v>
      </c>
      <c r="C171" s="16" t="s">
        <v>482</v>
      </c>
      <c r="D171" s="16" t="s">
        <v>5</v>
      </c>
      <c r="E171" s="16" t="s">
        <v>4</v>
      </c>
      <c r="F171" s="16" t="s">
        <v>3</v>
      </c>
      <c r="G171" s="15">
        <v>45078</v>
      </c>
      <c r="H171" s="15">
        <v>45260</v>
      </c>
      <c r="I171" s="14">
        <v>22400</v>
      </c>
      <c r="J171" s="14">
        <v>0</v>
      </c>
      <c r="K171" s="14">
        <v>0</v>
      </c>
      <c r="L171" s="14">
        <v>642.88</v>
      </c>
      <c r="M171" s="14">
        <f>I171*7.1%</f>
        <v>1590.3999999999999</v>
      </c>
      <c r="N171" s="14">
        <f>I171*1.15%</f>
        <v>257.60000000000002</v>
      </c>
      <c r="O171" s="14">
        <v>680.96</v>
      </c>
      <c r="P171" s="14">
        <f>I171*7.09%</f>
        <v>1588.16</v>
      </c>
      <c r="Q171" s="14">
        <v>0</v>
      </c>
      <c r="R171" s="14">
        <f>L171+M171+N171+O171+P171</f>
        <v>4760</v>
      </c>
      <c r="S171" s="14">
        <v>0</v>
      </c>
      <c r="T171" s="14">
        <f>+L171+O171+Q171+S171+J171+K171</f>
        <v>1323.8400000000001</v>
      </c>
      <c r="U171" s="14">
        <f>+P171+N171+M171</f>
        <v>3436.16</v>
      </c>
      <c r="V171" s="14">
        <f>+I171-T171</f>
        <v>21076.16</v>
      </c>
      <c r="W171" s="54">
        <f>+V172-AJ171</f>
        <v>4450.0299999999988</v>
      </c>
      <c r="X171" t="s">
        <v>447</v>
      </c>
      <c r="Y171" t="s">
        <v>5</v>
      </c>
      <c r="Z171" t="s">
        <v>1092</v>
      </c>
      <c r="AA171">
        <v>39</v>
      </c>
      <c r="AB171" s="9">
        <v>34800</v>
      </c>
      <c r="AC171">
        <v>0</v>
      </c>
      <c r="AD171" s="9">
        <v>34800</v>
      </c>
      <c r="AE171">
        <v>998.76</v>
      </c>
      <c r="AF171">
        <v>0</v>
      </c>
      <c r="AG171" s="9">
        <v>1057.92</v>
      </c>
      <c r="AH171">
        <v>0</v>
      </c>
      <c r="AI171" s="9">
        <v>2056.6799999999998</v>
      </c>
      <c r="AJ171" s="9">
        <v>32743.32</v>
      </c>
      <c r="AK171" s="54">
        <f>+T171-AW171</f>
        <v>0</v>
      </c>
      <c r="AL171" t="s">
        <v>482</v>
      </c>
      <c r="AM171" t="s">
        <v>5</v>
      </c>
      <c r="AN171" t="s">
        <v>1271</v>
      </c>
      <c r="AO171">
        <v>172</v>
      </c>
      <c r="AP171" s="9">
        <v>22400</v>
      </c>
      <c r="AQ171">
        <v>0</v>
      </c>
      <c r="AR171" s="9">
        <v>22400</v>
      </c>
      <c r="AS171">
        <v>642.88</v>
      </c>
      <c r="AT171">
        <v>0</v>
      </c>
      <c r="AU171">
        <v>680.96</v>
      </c>
      <c r="AV171">
        <v>0</v>
      </c>
      <c r="AW171" s="9">
        <v>1323.84</v>
      </c>
      <c r="AX171" s="9">
        <v>21076.16</v>
      </c>
    </row>
    <row r="172" spans="1:50" s="6" customFormat="1" ht="15" x14ac:dyDescent="0.25">
      <c r="A172" s="18">
        <f>1+A171</f>
        <v>154</v>
      </c>
      <c r="B172" s="32" t="s">
        <v>476</v>
      </c>
      <c r="C172" s="16" t="s">
        <v>481</v>
      </c>
      <c r="D172" s="16" t="s">
        <v>5</v>
      </c>
      <c r="E172" s="16" t="s">
        <v>4</v>
      </c>
      <c r="F172" s="16" t="s">
        <v>3</v>
      </c>
      <c r="G172" s="15">
        <v>45078</v>
      </c>
      <c r="H172" s="15">
        <v>45260</v>
      </c>
      <c r="I172" s="14">
        <v>40000</v>
      </c>
      <c r="J172" s="14">
        <v>442.65</v>
      </c>
      <c r="K172" s="14">
        <v>0</v>
      </c>
      <c r="L172" s="14">
        <v>1148</v>
      </c>
      <c r="M172" s="14">
        <f>I172*7.1%</f>
        <v>2839.9999999999995</v>
      </c>
      <c r="N172" s="14">
        <f>I172*1.15%</f>
        <v>460</v>
      </c>
      <c r="O172" s="14">
        <v>1216</v>
      </c>
      <c r="P172" s="14">
        <f>I172*7.09%</f>
        <v>2836</v>
      </c>
      <c r="Q172" s="14">
        <v>0</v>
      </c>
      <c r="R172" s="14">
        <f>L172+M172+N172+O172+P172</f>
        <v>8500</v>
      </c>
      <c r="S172" s="14">
        <v>0</v>
      </c>
      <c r="T172" s="14">
        <f>+L172+O172+Q172+S172+J172+K172</f>
        <v>2806.65</v>
      </c>
      <c r="U172" s="14">
        <f>+P172+N172+M172</f>
        <v>6136</v>
      </c>
      <c r="V172" s="14">
        <f>+I172-T172</f>
        <v>37193.35</v>
      </c>
      <c r="W172" s="54">
        <f>+V173-AJ172</f>
        <v>30069.569999999996</v>
      </c>
      <c r="X172" t="s">
        <v>325</v>
      </c>
      <c r="Y172" t="s">
        <v>5</v>
      </c>
      <c r="Z172" t="s">
        <v>875</v>
      </c>
      <c r="AA172">
        <v>160</v>
      </c>
      <c r="AB172" s="9">
        <v>30160</v>
      </c>
      <c r="AC172">
        <v>0</v>
      </c>
      <c r="AD172" s="9">
        <v>30160</v>
      </c>
      <c r="AE172">
        <v>865.59</v>
      </c>
      <c r="AF172">
        <v>0</v>
      </c>
      <c r="AG172">
        <v>916.86</v>
      </c>
      <c r="AH172">
        <v>0</v>
      </c>
      <c r="AI172" s="9">
        <v>1782.45</v>
      </c>
      <c r="AJ172" s="9">
        <v>28377.55</v>
      </c>
      <c r="AK172" s="54">
        <f>+T172-AW172</f>
        <v>0</v>
      </c>
      <c r="AL172" t="s">
        <v>481</v>
      </c>
      <c r="AM172" t="s">
        <v>5</v>
      </c>
      <c r="AN172" t="s">
        <v>1326</v>
      </c>
      <c r="AO172">
        <v>174</v>
      </c>
      <c r="AP172" s="9">
        <v>40000</v>
      </c>
      <c r="AQ172">
        <v>0</v>
      </c>
      <c r="AR172" s="9">
        <v>40000</v>
      </c>
      <c r="AS172" s="9">
        <v>1148</v>
      </c>
      <c r="AT172">
        <v>442.65</v>
      </c>
      <c r="AU172" s="9">
        <v>1216</v>
      </c>
      <c r="AV172">
        <v>0</v>
      </c>
      <c r="AW172" s="9">
        <v>2806.65</v>
      </c>
      <c r="AX172" s="9">
        <v>37193.35</v>
      </c>
    </row>
    <row r="173" spans="1:50" s="6" customFormat="1" ht="15" x14ac:dyDescent="0.25">
      <c r="A173" s="18">
        <f>1+A172</f>
        <v>155</v>
      </c>
      <c r="B173" s="32" t="s">
        <v>476</v>
      </c>
      <c r="C173" s="16" t="s">
        <v>480</v>
      </c>
      <c r="D173" s="16" t="s">
        <v>5</v>
      </c>
      <c r="E173" s="16" t="s">
        <v>4</v>
      </c>
      <c r="F173" s="16" t="s">
        <v>3</v>
      </c>
      <c r="G173" s="15">
        <v>45078</v>
      </c>
      <c r="H173" s="15">
        <v>45260</v>
      </c>
      <c r="I173" s="14">
        <v>67280</v>
      </c>
      <c r="J173" s="14">
        <v>4856.63</v>
      </c>
      <c r="K173" s="14">
        <v>0</v>
      </c>
      <c r="L173" s="14">
        <v>1930.94</v>
      </c>
      <c r="M173" s="14">
        <f>I173*7.1%</f>
        <v>4776.8799999999992</v>
      </c>
      <c r="N173" s="14">
        <f>I173*1.15%</f>
        <v>773.72</v>
      </c>
      <c r="O173" s="14">
        <v>2045.31</v>
      </c>
      <c r="P173" s="14">
        <f>I173*7.09%</f>
        <v>4770.152</v>
      </c>
      <c r="Q173" s="14">
        <v>0</v>
      </c>
      <c r="R173" s="14">
        <f>L173+M173+N173+O173+P173</f>
        <v>14297.002</v>
      </c>
      <c r="S173" s="14">
        <v>0</v>
      </c>
      <c r="T173" s="14">
        <f>+L173+O173+Q173+S173+J173+K173</f>
        <v>8832.880000000001</v>
      </c>
      <c r="U173" s="14">
        <f>+P173+N173+M173</f>
        <v>10320.752</v>
      </c>
      <c r="V173" s="14">
        <f>+I173-T173</f>
        <v>58447.119999999995</v>
      </c>
      <c r="W173" s="54">
        <f>+V174-AJ173</f>
        <v>12769.910000000003</v>
      </c>
      <c r="X173" t="s">
        <v>299</v>
      </c>
      <c r="Y173" t="s">
        <v>5</v>
      </c>
      <c r="Z173" t="s">
        <v>1242</v>
      </c>
      <c r="AA173">
        <v>280</v>
      </c>
      <c r="AB173" s="9">
        <v>22400</v>
      </c>
      <c r="AC173">
        <v>0</v>
      </c>
      <c r="AD173" s="9">
        <v>22400</v>
      </c>
      <c r="AE173">
        <v>642.88</v>
      </c>
      <c r="AF173" s="9">
        <v>3938.31</v>
      </c>
      <c r="AG173">
        <v>680.96</v>
      </c>
      <c r="AH173">
        <v>0</v>
      </c>
      <c r="AI173" s="9">
        <v>5262.15</v>
      </c>
      <c r="AJ173" s="9">
        <v>17137.849999999999</v>
      </c>
      <c r="AK173" s="54">
        <f>+T173-AW173</f>
        <v>0</v>
      </c>
      <c r="AL173" t="s">
        <v>480</v>
      </c>
      <c r="AM173" t="s">
        <v>5</v>
      </c>
      <c r="AN173" t="s">
        <v>1232</v>
      </c>
      <c r="AO173">
        <v>242</v>
      </c>
      <c r="AP173" s="9">
        <v>67280</v>
      </c>
      <c r="AQ173">
        <v>0</v>
      </c>
      <c r="AR173" s="9">
        <v>67280</v>
      </c>
      <c r="AS173" s="9">
        <v>1930.94</v>
      </c>
      <c r="AT173" s="9">
        <v>4856.63</v>
      </c>
      <c r="AU173" s="9">
        <v>2045.31</v>
      </c>
      <c r="AV173">
        <v>0</v>
      </c>
      <c r="AW173" s="9">
        <v>8832.8799999999992</v>
      </c>
      <c r="AX173" s="9">
        <v>58447.12</v>
      </c>
    </row>
    <row r="174" spans="1:50" s="6" customFormat="1" ht="15" x14ac:dyDescent="0.25">
      <c r="A174" s="18">
        <f>1+A173</f>
        <v>156</v>
      </c>
      <c r="B174" s="32" t="s">
        <v>476</v>
      </c>
      <c r="C174" s="16" t="s">
        <v>479</v>
      </c>
      <c r="D174" s="16" t="s">
        <v>5</v>
      </c>
      <c r="E174" s="16" t="s">
        <v>4</v>
      </c>
      <c r="F174" s="16" t="s">
        <v>3</v>
      </c>
      <c r="G174" s="15">
        <v>45078</v>
      </c>
      <c r="H174" s="15">
        <v>45260</v>
      </c>
      <c r="I174" s="14">
        <v>34800</v>
      </c>
      <c r="J174" s="14">
        <v>0</v>
      </c>
      <c r="K174" s="14">
        <v>0</v>
      </c>
      <c r="L174" s="14">
        <v>998.76</v>
      </c>
      <c r="M174" s="14">
        <f>I174*7.1%</f>
        <v>2470.7999999999997</v>
      </c>
      <c r="N174" s="14">
        <f>I174*1.15%</f>
        <v>400.2</v>
      </c>
      <c r="O174" s="14">
        <v>1057.92</v>
      </c>
      <c r="P174" s="14">
        <f>I174*7.09%</f>
        <v>2467.3200000000002</v>
      </c>
      <c r="Q174" s="14">
        <v>0</v>
      </c>
      <c r="R174" s="14">
        <f>L174+M174+N174+O174+P174</f>
        <v>7395</v>
      </c>
      <c r="S174" s="14">
        <v>2835.56</v>
      </c>
      <c r="T174" s="14">
        <f>+L174+O174+Q174+S174+J174+K174</f>
        <v>4892.24</v>
      </c>
      <c r="U174" s="14">
        <f>+P174+N174+M174</f>
        <v>5338.32</v>
      </c>
      <c r="V174" s="14">
        <f>+I174-T174</f>
        <v>29907.760000000002</v>
      </c>
      <c r="W174" s="54">
        <f>+V175-AJ174</f>
        <v>-45444.24</v>
      </c>
      <c r="X174" t="s">
        <v>438</v>
      </c>
      <c r="Y174" t="s">
        <v>5</v>
      </c>
      <c r="Z174" t="s">
        <v>1132</v>
      </c>
      <c r="AA174">
        <v>54</v>
      </c>
      <c r="AB174" s="9">
        <v>102080</v>
      </c>
      <c r="AC174">
        <v>0</v>
      </c>
      <c r="AD174" s="9">
        <v>102080</v>
      </c>
      <c r="AE174" s="9">
        <v>2929.7</v>
      </c>
      <c r="AF174" s="9">
        <v>12594.64</v>
      </c>
      <c r="AG174" s="9">
        <v>3103.23</v>
      </c>
      <c r="AH174" s="9">
        <v>5264.87</v>
      </c>
      <c r="AI174" s="9">
        <v>23892.44</v>
      </c>
      <c r="AJ174" s="9">
        <v>78187.56</v>
      </c>
      <c r="AK174" s="54">
        <f>+T174-AW174</f>
        <v>0</v>
      </c>
      <c r="AL174" t="s">
        <v>479</v>
      </c>
      <c r="AM174" t="s">
        <v>5</v>
      </c>
      <c r="AN174" t="s">
        <v>909</v>
      </c>
      <c r="AO174">
        <v>180</v>
      </c>
      <c r="AP174" s="9">
        <v>34800</v>
      </c>
      <c r="AQ174">
        <v>0</v>
      </c>
      <c r="AR174" s="9">
        <v>34800</v>
      </c>
      <c r="AS174">
        <v>998.76</v>
      </c>
      <c r="AT174">
        <v>0</v>
      </c>
      <c r="AU174" s="9">
        <v>1057.92</v>
      </c>
      <c r="AV174" s="9">
        <v>2835.56</v>
      </c>
      <c r="AW174" s="9">
        <v>4892.24</v>
      </c>
      <c r="AX174" s="9">
        <v>29907.759999999998</v>
      </c>
    </row>
    <row r="175" spans="1:50" s="6" customFormat="1" ht="15" x14ac:dyDescent="0.25">
      <c r="A175" s="18">
        <f>1+A174</f>
        <v>157</v>
      </c>
      <c r="B175" s="32" t="s">
        <v>476</v>
      </c>
      <c r="C175" s="16" t="s">
        <v>478</v>
      </c>
      <c r="D175" s="16" t="s">
        <v>5</v>
      </c>
      <c r="E175" s="16" t="s">
        <v>4</v>
      </c>
      <c r="F175" s="16" t="s">
        <v>8</v>
      </c>
      <c r="G175" s="15">
        <v>45078</v>
      </c>
      <c r="H175" s="15">
        <v>45260</v>
      </c>
      <c r="I175" s="14">
        <v>34800</v>
      </c>
      <c r="J175" s="14">
        <v>0</v>
      </c>
      <c r="K175" s="14">
        <v>0</v>
      </c>
      <c r="L175" s="14">
        <v>998.76</v>
      </c>
      <c r="M175" s="14">
        <f>I175*7.1%</f>
        <v>2470.7999999999997</v>
      </c>
      <c r="N175" s="14">
        <f>I175*1.15%</f>
        <v>400.2</v>
      </c>
      <c r="O175" s="14">
        <v>1057.92</v>
      </c>
      <c r="P175" s="14">
        <f>I175*7.09%</f>
        <v>2467.3200000000002</v>
      </c>
      <c r="Q175" s="14">
        <v>0</v>
      </c>
      <c r="R175" s="14">
        <f>L175+M175+N175+O175+P175</f>
        <v>7395</v>
      </c>
      <c r="S175" s="14">
        <v>0</v>
      </c>
      <c r="T175" s="14">
        <f>+L175+O175+Q175+S175+J175+K175</f>
        <v>2056.6800000000003</v>
      </c>
      <c r="U175" s="14">
        <f>+P175+N175+M175</f>
        <v>5338.32</v>
      </c>
      <c r="V175" s="14">
        <f>+I175-T175</f>
        <v>32743.32</v>
      </c>
      <c r="W175" s="54">
        <f>+V177-AJ175</f>
        <v>-10161.720000000001</v>
      </c>
      <c r="X175" t="s">
        <v>51</v>
      </c>
      <c r="Y175" t="s">
        <v>5</v>
      </c>
      <c r="Z175" t="s">
        <v>1236</v>
      </c>
      <c r="AA175">
        <v>79</v>
      </c>
      <c r="AB175" s="9">
        <v>34800</v>
      </c>
      <c r="AC175">
        <v>0</v>
      </c>
      <c r="AD175" s="9">
        <v>34800</v>
      </c>
      <c r="AE175">
        <v>998.76</v>
      </c>
      <c r="AF175">
        <v>0</v>
      </c>
      <c r="AG175" s="9">
        <v>1057.92</v>
      </c>
      <c r="AH175">
        <v>0</v>
      </c>
      <c r="AI175" s="9">
        <v>2056.6799999999998</v>
      </c>
      <c r="AJ175" s="9">
        <v>32743.32</v>
      </c>
      <c r="AK175" s="54">
        <f>+T175-AW175</f>
        <v>0</v>
      </c>
      <c r="AL175" t="s">
        <v>478</v>
      </c>
      <c r="AM175" t="s">
        <v>5</v>
      </c>
      <c r="AN175" t="s">
        <v>707</v>
      </c>
      <c r="AO175">
        <v>184</v>
      </c>
      <c r="AP175" s="9">
        <v>34800</v>
      </c>
      <c r="AQ175">
        <v>0</v>
      </c>
      <c r="AR175" s="9">
        <v>34800</v>
      </c>
      <c r="AS175">
        <v>998.76</v>
      </c>
      <c r="AT175">
        <v>0</v>
      </c>
      <c r="AU175" s="9">
        <v>1057.92</v>
      </c>
      <c r="AV175">
        <v>0</v>
      </c>
      <c r="AW175" s="9">
        <v>2056.6799999999998</v>
      </c>
      <c r="AX175" s="9">
        <v>32743.32</v>
      </c>
    </row>
    <row r="176" spans="1:50" s="6" customFormat="1" ht="12" customHeight="1" x14ac:dyDescent="0.25">
      <c r="A176" s="18">
        <f>1+A175</f>
        <v>158</v>
      </c>
      <c r="B176" s="32" t="s">
        <v>476</v>
      </c>
      <c r="C176" s="16" t="s">
        <v>477</v>
      </c>
      <c r="D176" s="16" t="s">
        <v>5</v>
      </c>
      <c r="E176" s="16" t="s">
        <v>4</v>
      </c>
      <c r="F176" s="16" t="s">
        <v>3</v>
      </c>
      <c r="G176" s="15">
        <v>45078</v>
      </c>
      <c r="H176" s="15">
        <v>45260</v>
      </c>
      <c r="I176" s="14">
        <v>20880</v>
      </c>
      <c r="J176" s="14">
        <v>0</v>
      </c>
      <c r="K176" s="14">
        <v>0</v>
      </c>
      <c r="L176" s="14">
        <v>599.26</v>
      </c>
      <c r="M176" s="14">
        <f>I176*7.1%</f>
        <v>1482.4799999999998</v>
      </c>
      <c r="N176" s="14">
        <f>I176*1.15%</f>
        <v>240.12</v>
      </c>
      <c r="O176" s="14">
        <v>634.75</v>
      </c>
      <c r="P176" s="14">
        <f>I176*7.09%</f>
        <v>1480.3920000000001</v>
      </c>
      <c r="Q176" s="14">
        <v>0</v>
      </c>
      <c r="R176" s="14">
        <f>L176+M176+N176+O176+P176</f>
        <v>4437.0019999999995</v>
      </c>
      <c r="S176" s="14">
        <v>0</v>
      </c>
      <c r="T176" s="14">
        <f>+L176+O176+Q176+S176+J176+K176</f>
        <v>1234.01</v>
      </c>
      <c r="U176" s="14">
        <f>+P176+N176+M176</f>
        <v>3202.9920000000002</v>
      </c>
      <c r="V176" s="14">
        <f>+I176-T176</f>
        <v>19645.990000000002</v>
      </c>
      <c r="W176" s="54">
        <f>+V177-AJ176</f>
        <v>-58266.99</v>
      </c>
      <c r="X176" t="s">
        <v>520</v>
      </c>
      <c r="Y176" t="s">
        <v>5</v>
      </c>
      <c r="Z176" t="s">
        <v>1068</v>
      </c>
      <c r="AA176">
        <v>25</v>
      </c>
      <c r="AB176" s="9">
        <v>113400</v>
      </c>
      <c r="AC176">
        <v>0</v>
      </c>
      <c r="AD176" s="9">
        <v>113400</v>
      </c>
      <c r="AE176" s="9">
        <v>3254.58</v>
      </c>
      <c r="AF176" s="9">
        <v>24272.02</v>
      </c>
      <c r="AG176" s="9">
        <v>3447.36</v>
      </c>
      <c r="AH176" s="9">
        <v>1577.45</v>
      </c>
      <c r="AI176" s="9">
        <v>32551.41</v>
      </c>
      <c r="AJ176" s="9">
        <v>80848.59</v>
      </c>
      <c r="AK176" s="54">
        <f>+T176-AW176</f>
        <v>0</v>
      </c>
      <c r="AL176" t="s">
        <v>477</v>
      </c>
      <c r="AM176" t="s">
        <v>5</v>
      </c>
      <c r="AN176" t="s">
        <v>1177</v>
      </c>
      <c r="AO176">
        <v>186</v>
      </c>
      <c r="AP176" s="9">
        <v>20880</v>
      </c>
      <c r="AQ176">
        <v>0</v>
      </c>
      <c r="AR176" s="9">
        <v>20880</v>
      </c>
      <c r="AS176">
        <v>599.26</v>
      </c>
      <c r="AT176">
        <v>0</v>
      </c>
      <c r="AU176">
        <v>634.75</v>
      </c>
      <c r="AV176">
        <v>0</v>
      </c>
      <c r="AW176" s="9">
        <v>1234.01</v>
      </c>
      <c r="AX176" s="9">
        <v>19645.990000000002</v>
      </c>
    </row>
    <row r="177" spans="1:50" s="6" customFormat="1" ht="12" customHeight="1" x14ac:dyDescent="0.25">
      <c r="A177" s="18">
        <f>1+A176</f>
        <v>159</v>
      </c>
      <c r="B177" s="32" t="s">
        <v>476</v>
      </c>
      <c r="C177" s="16" t="s">
        <v>475</v>
      </c>
      <c r="D177" s="16" t="s">
        <v>5</v>
      </c>
      <c r="E177" s="16" t="s">
        <v>4</v>
      </c>
      <c r="F177" s="16" t="s">
        <v>3</v>
      </c>
      <c r="G177" s="15">
        <v>45078</v>
      </c>
      <c r="H177" s="15">
        <v>45260</v>
      </c>
      <c r="I177" s="14">
        <v>24000</v>
      </c>
      <c r="J177" s="14">
        <v>0</v>
      </c>
      <c r="K177" s="14">
        <v>0</v>
      </c>
      <c r="L177" s="14">
        <v>688.8</v>
      </c>
      <c r="M177" s="14">
        <f>I177*7.1%</f>
        <v>1703.9999999999998</v>
      </c>
      <c r="N177" s="14">
        <f>I177*1.15%</f>
        <v>276</v>
      </c>
      <c r="O177" s="14">
        <v>729.6</v>
      </c>
      <c r="P177" s="14">
        <f>I177*7.09%</f>
        <v>1701.6000000000001</v>
      </c>
      <c r="Q177" s="14">
        <v>0</v>
      </c>
      <c r="R177" s="14">
        <f>L177+M177+N177+O177+P177</f>
        <v>5100</v>
      </c>
      <c r="S177" s="14">
        <v>0</v>
      </c>
      <c r="T177" s="14">
        <f>+L177+O177+Q177+S177+J177+K177</f>
        <v>1418.4</v>
      </c>
      <c r="U177" s="14">
        <f>+P177+N177+M177</f>
        <v>3681.6</v>
      </c>
      <c r="V177" s="14">
        <f>+I177-T177</f>
        <v>22581.599999999999</v>
      </c>
      <c r="W177" s="54">
        <f>+V179-AJ177</f>
        <v>-24915.03</v>
      </c>
      <c r="X177" t="s">
        <v>167</v>
      </c>
      <c r="Y177" t="s">
        <v>5</v>
      </c>
      <c r="Z177" t="s">
        <v>903</v>
      </c>
      <c r="AA177">
        <v>66</v>
      </c>
      <c r="AB177" s="9">
        <v>32480</v>
      </c>
      <c r="AC177">
        <v>0</v>
      </c>
      <c r="AD177" s="9">
        <v>32480</v>
      </c>
      <c r="AE177">
        <v>932.18</v>
      </c>
      <c r="AF177">
        <v>0</v>
      </c>
      <c r="AG177">
        <v>987.39</v>
      </c>
      <c r="AH177">
        <v>0</v>
      </c>
      <c r="AI177" s="9">
        <v>1919.57</v>
      </c>
      <c r="AJ177" s="9">
        <v>30560.43</v>
      </c>
      <c r="AK177" s="54">
        <f>+T177-AW177</f>
        <v>0</v>
      </c>
      <c r="AL177" t="s">
        <v>475</v>
      </c>
      <c r="AM177" t="s">
        <v>5</v>
      </c>
      <c r="AN177" t="s">
        <v>925</v>
      </c>
      <c r="AO177">
        <v>188</v>
      </c>
      <c r="AP177" s="9">
        <v>24000</v>
      </c>
      <c r="AQ177">
        <v>0</v>
      </c>
      <c r="AR177" s="9">
        <v>24000</v>
      </c>
      <c r="AS177">
        <v>688.8</v>
      </c>
      <c r="AT177">
        <v>0</v>
      </c>
      <c r="AU177">
        <v>729.6</v>
      </c>
      <c r="AV177">
        <v>0</v>
      </c>
      <c r="AW177" s="9">
        <v>1418.4</v>
      </c>
      <c r="AX177" s="9">
        <v>22581.599999999999</v>
      </c>
    </row>
    <row r="178" spans="1:50" s="6" customFormat="1" ht="12" customHeight="1" x14ac:dyDescent="0.25">
      <c r="A178" s="18">
        <f>1+A177</f>
        <v>160</v>
      </c>
      <c r="B178" s="17" t="s">
        <v>7</v>
      </c>
      <c r="C178" s="16" t="s">
        <v>359</v>
      </c>
      <c r="D178" s="16" t="s">
        <v>5</v>
      </c>
      <c r="E178" s="16" t="s">
        <v>4</v>
      </c>
      <c r="F178" s="16" t="s">
        <v>8</v>
      </c>
      <c r="G178" s="15">
        <v>45047</v>
      </c>
      <c r="H178" s="15">
        <v>45230</v>
      </c>
      <c r="I178" s="14">
        <v>55680</v>
      </c>
      <c r="J178" s="14">
        <v>0</v>
      </c>
      <c r="K178" s="14">
        <v>0</v>
      </c>
      <c r="L178" s="14">
        <v>1598.02</v>
      </c>
      <c r="M178" s="14">
        <f>I178*7.1%</f>
        <v>3953.2799999999997</v>
      </c>
      <c r="N178" s="14">
        <f>I178*1.15%</f>
        <v>640.31999999999994</v>
      </c>
      <c r="O178" s="14">
        <v>1692.67</v>
      </c>
      <c r="P178" s="14">
        <f>I178*7.09%</f>
        <v>3947.7120000000004</v>
      </c>
      <c r="Q178" s="14">
        <v>0</v>
      </c>
      <c r="R178" s="14">
        <f>L178+M178+N178+O178+P178</f>
        <v>11832.002</v>
      </c>
      <c r="S178" s="14">
        <v>0</v>
      </c>
      <c r="T178" s="14">
        <f>+L178+O178+Q178+S178+J178+K178</f>
        <v>3290.69</v>
      </c>
      <c r="U178" s="14">
        <f>+P178+N178+M178</f>
        <v>8541.3119999999999</v>
      </c>
      <c r="V178" s="14">
        <f>+I178-T178</f>
        <v>52389.31</v>
      </c>
      <c r="W178" s="54">
        <f>+V179-AJ178</f>
        <v>-45515.4</v>
      </c>
      <c r="X178" t="s">
        <v>334</v>
      </c>
      <c r="Y178" t="s">
        <v>5</v>
      </c>
      <c r="Z178" t="s">
        <v>952</v>
      </c>
      <c r="AA178">
        <v>96</v>
      </c>
      <c r="AB178" s="9">
        <v>57600</v>
      </c>
      <c r="AC178">
        <v>0</v>
      </c>
      <c r="AD178" s="9">
        <v>57600</v>
      </c>
      <c r="AE178" s="9">
        <v>1653.12</v>
      </c>
      <c r="AF178" s="9">
        <v>3035.04</v>
      </c>
      <c r="AG178" s="9">
        <v>1751.04</v>
      </c>
      <c r="AH178">
        <v>0</v>
      </c>
      <c r="AI178" s="9">
        <v>6439.2</v>
      </c>
      <c r="AJ178" s="9">
        <v>51160.800000000003</v>
      </c>
      <c r="AK178" s="54">
        <f>+T178-AW178</f>
        <v>0</v>
      </c>
      <c r="AL178" t="s">
        <v>359</v>
      </c>
      <c r="AM178" t="s">
        <v>5</v>
      </c>
      <c r="AN178" t="s">
        <v>975</v>
      </c>
      <c r="AO178">
        <v>50</v>
      </c>
      <c r="AP178" s="9">
        <v>55680</v>
      </c>
      <c r="AQ178">
        <v>0</v>
      </c>
      <c r="AR178" s="9">
        <v>55680</v>
      </c>
      <c r="AS178" s="9">
        <v>1598.02</v>
      </c>
      <c r="AT178">
        <v>0</v>
      </c>
      <c r="AU178" s="9">
        <v>1692.67</v>
      </c>
      <c r="AV178">
        <v>0</v>
      </c>
      <c r="AW178" s="9">
        <v>3290.69</v>
      </c>
      <c r="AX178" s="9">
        <v>52389.31</v>
      </c>
    </row>
    <row r="179" spans="1:50" s="6" customFormat="1" ht="12" customHeight="1" x14ac:dyDescent="0.25">
      <c r="A179" s="18">
        <f>1+A178</f>
        <v>161</v>
      </c>
      <c r="B179" s="17" t="s">
        <v>7</v>
      </c>
      <c r="C179" s="16" t="s">
        <v>474</v>
      </c>
      <c r="D179" s="16" t="s">
        <v>5</v>
      </c>
      <c r="E179" s="16" t="s">
        <v>4</v>
      </c>
      <c r="F179" s="16" t="s">
        <v>8</v>
      </c>
      <c r="G179" s="15">
        <v>45047</v>
      </c>
      <c r="H179" s="15">
        <v>45230</v>
      </c>
      <c r="I179" s="14">
        <v>6000</v>
      </c>
      <c r="J179" s="14">
        <v>0</v>
      </c>
      <c r="K179" s="14">
        <v>0</v>
      </c>
      <c r="L179" s="14">
        <v>172.2</v>
      </c>
      <c r="M179" s="14">
        <f>I179*7.1%</f>
        <v>425.99999999999994</v>
      </c>
      <c r="N179" s="14">
        <f>I179*1.15%</f>
        <v>69</v>
      </c>
      <c r="O179" s="14">
        <v>182.4</v>
      </c>
      <c r="P179" s="14">
        <f>I179*7.09%</f>
        <v>425.40000000000003</v>
      </c>
      <c r="Q179" s="14">
        <v>0</v>
      </c>
      <c r="R179" s="14">
        <f>L179+M179+N179+O179+P179</f>
        <v>1275</v>
      </c>
      <c r="S179" s="14">
        <v>0</v>
      </c>
      <c r="T179" s="14">
        <f>+L179+O179+Q179+S179+J179+K179</f>
        <v>354.6</v>
      </c>
      <c r="U179" s="14">
        <f>+P179+N179+M179</f>
        <v>920.4</v>
      </c>
      <c r="V179" s="14">
        <f>+I179-T179</f>
        <v>5645.4</v>
      </c>
      <c r="W179" s="54">
        <f>+V180-AJ179</f>
        <v>-2182.8799999999992</v>
      </c>
      <c r="X179" t="s">
        <v>304</v>
      </c>
      <c r="Y179" t="s">
        <v>5</v>
      </c>
      <c r="Z179" t="s">
        <v>959</v>
      </c>
      <c r="AA179">
        <v>266</v>
      </c>
      <c r="AB179" s="9">
        <v>9280</v>
      </c>
      <c r="AC179">
        <v>0</v>
      </c>
      <c r="AD179" s="9">
        <v>9280</v>
      </c>
      <c r="AE179">
        <v>266.33999999999997</v>
      </c>
      <c r="AF179">
        <v>0</v>
      </c>
      <c r="AG179">
        <v>282.11</v>
      </c>
      <c r="AH179">
        <v>0</v>
      </c>
      <c r="AI179">
        <v>548.45000000000005</v>
      </c>
      <c r="AJ179" s="9">
        <v>8731.5499999999993</v>
      </c>
      <c r="AK179" s="54">
        <f>+T179-AW179</f>
        <v>0</v>
      </c>
      <c r="AL179" t="s">
        <v>474</v>
      </c>
      <c r="AM179" t="s">
        <v>5</v>
      </c>
      <c r="AN179" t="s">
        <v>899</v>
      </c>
      <c r="AO179">
        <v>196</v>
      </c>
      <c r="AP179" s="9">
        <v>6000</v>
      </c>
      <c r="AQ179">
        <v>0</v>
      </c>
      <c r="AR179" s="9">
        <v>6000</v>
      </c>
      <c r="AS179">
        <v>172.2</v>
      </c>
      <c r="AT179">
        <v>0</v>
      </c>
      <c r="AU179">
        <v>182.4</v>
      </c>
      <c r="AV179">
        <v>0</v>
      </c>
      <c r="AW179">
        <v>354.6</v>
      </c>
      <c r="AX179" s="9">
        <v>5645.4</v>
      </c>
    </row>
    <row r="180" spans="1:50" s="6" customFormat="1" ht="12" customHeight="1" x14ac:dyDescent="0.25">
      <c r="A180" s="18">
        <f>1+A179</f>
        <v>162</v>
      </c>
      <c r="B180" s="17" t="s">
        <v>7</v>
      </c>
      <c r="C180" s="16" t="s">
        <v>473</v>
      </c>
      <c r="D180" s="16" t="s">
        <v>5</v>
      </c>
      <c r="E180" s="16" t="s">
        <v>4</v>
      </c>
      <c r="F180" s="16" t="s">
        <v>8</v>
      </c>
      <c r="G180" s="15">
        <v>45047</v>
      </c>
      <c r="H180" s="15">
        <v>45230</v>
      </c>
      <c r="I180" s="14">
        <v>6960</v>
      </c>
      <c r="J180" s="14">
        <v>0</v>
      </c>
      <c r="K180" s="14">
        <v>0</v>
      </c>
      <c r="L180" s="14">
        <v>199.75</v>
      </c>
      <c r="M180" s="14">
        <f>I180*7.1%</f>
        <v>494.15999999999997</v>
      </c>
      <c r="N180" s="14">
        <f>I180*1.15%</f>
        <v>80.039999999999992</v>
      </c>
      <c r="O180" s="14">
        <v>211.58</v>
      </c>
      <c r="P180" s="14">
        <f>I180*7.09%</f>
        <v>493.46400000000006</v>
      </c>
      <c r="Q180" s="14">
        <v>0</v>
      </c>
      <c r="R180" s="14">
        <f>L180+M180+N180+O180+P180</f>
        <v>1478.9940000000001</v>
      </c>
      <c r="S180" s="14">
        <v>0</v>
      </c>
      <c r="T180" s="14">
        <f>+L180+O180+Q180+S180+J180+K180</f>
        <v>411.33000000000004</v>
      </c>
      <c r="U180" s="14">
        <f>+P180+N180+M180</f>
        <v>1067.664</v>
      </c>
      <c r="V180" s="14">
        <f>+I180-T180</f>
        <v>6548.67</v>
      </c>
      <c r="W180" s="54">
        <f>+V182-AJ180</f>
        <v>-4365.7700000000004</v>
      </c>
      <c r="X180" s="75" t="s">
        <v>89</v>
      </c>
      <c r="Y180" s="75" t="s">
        <v>5</v>
      </c>
      <c r="Z180" s="75" t="s">
        <v>1020</v>
      </c>
      <c r="AA180" s="75">
        <v>21</v>
      </c>
      <c r="AB180" s="76">
        <v>23200</v>
      </c>
      <c r="AC180" s="75">
        <v>0</v>
      </c>
      <c r="AD180" s="76">
        <v>23200</v>
      </c>
      <c r="AE180" s="75">
        <v>665.84</v>
      </c>
      <c r="AF180" s="75">
        <v>0</v>
      </c>
      <c r="AG180" s="75">
        <v>705.28</v>
      </c>
      <c r="AH180" s="75">
        <v>0</v>
      </c>
      <c r="AI180" s="76">
        <v>1371.12</v>
      </c>
      <c r="AJ180" s="76">
        <v>21828.880000000001</v>
      </c>
      <c r="AK180" s="54">
        <f>+T180-AW180</f>
        <v>0</v>
      </c>
      <c r="AL180" t="s">
        <v>473</v>
      </c>
      <c r="AM180" t="s">
        <v>5</v>
      </c>
      <c r="AN180" t="s">
        <v>929</v>
      </c>
      <c r="AO180">
        <v>194</v>
      </c>
      <c r="AP180" s="9">
        <v>6960</v>
      </c>
      <c r="AQ180">
        <v>0</v>
      </c>
      <c r="AR180" s="9">
        <v>6960</v>
      </c>
      <c r="AS180">
        <v>199.75</v>
      </c>
      <c r="AT180">
        <v>0</v>
      </c>
      <c r="AU180">
        <v>211.58</v>
      </c>
      <c r="AV180">
        <v>0</v>
      </c>
      <c r="AW180">
        <v>411.33</v>
      </c>
      <c r="AX180" s="9">
        <v>6548.67</v>
      </c>
    </row>
    <row r="181" spans="1:50" s="6" customFormat="1" ht="12" customHeight="1" x14ac:dyDescent="0.25">
      <c r="A181" s="18">
        <f>1+A180</f>
        <v>163</v>
      </c>
      <c r="B181" s="17" t="s">
        <v>7</v>
      </c>
      <c r="C181" s="16" t="s">
        <v>472</v>
      </c>
      <c r="D181" s="16" t="s">
        <v>5</v>
      </c>
      <c r="E181" s="16" t="s">
        <v>4</v>
      </c>
      <c r="F181" s="16" t="s">
        <v>3</v>
      </c>
      <c r="G181" s="15">
        <v>45047</v>
      </c>
      <c r="H181" s="15">
        <v>45230</v>
      </c>
      <c r="I181" s="14">
        <v>32480</v>
      </c>
      <c r="J181" s="14">
        <v>0</v>
      </c>
      <c r="K181" s="14">
        <v>0</v>
      </c>
      <c r="L181" s="14">
        <v>932.18</v>
      </c>
      <c r="M181" s="14">
        <f>I181*7.1%</f>
        <v>2306.08</v>
      </c>
      <c r="N181" s="14">
        <f>I181*1.15%</f>
        <v>373.52</v>
      </c>
      <c r="O181" s="14">
        <v>987.39</v>
      </c>
      <c r="P181" s="14">
        <f>I181*7.09%</f>
        <v>2302.8320000000003</v>
      </c>
      <c r="Q181" s="14">
        <v>0</v>
      </c>
      <c r="R181" s="14">
        <f>L181+M181+N181+O181+P181</f>
        <v>6902.0020000000004</v>
      </c>
      <c r="S181" s="14">
        <v>0</v>
      </c>
      <c r="T181" s="14">
        <f>+L181+O181+Q181+S181+J181+K181</f>
        <v>1919.57</v>
      </c>
      <c r="U181" s="14">
        <f>+P181+N181+M181</f>
        <v>4982.4320000000007</v>
      </c>
      <c r="V181" s="14">
        <f>+I181-T181</f>
        <v>30560.43</v>
      </c>
      <c r="W181" s="54">
        <f>+V181-AJ181</f>
        <v>-44367.450000000004</v>
      </c>
      <c r="X181" t="s">
        <v>553</v>
      </c>
      <c r="Y181" t="s">
        <v>733</v>
      </c>
      <c r="Z181" t="s">
        <v>762</v>
      </c>
      <c r="AA181">
        <v>56</v>
      </c>
      <c r="AB181" s="9">
        <v>90000</v>
      </c>
      <c r="AC181">
        <v>0</v>
      </c>
      <c r="AD181" s="9">
        <v>90000</v>
      </c>
      <c r="AE181" s="9">
        <v>2583</v>
      </c>
      <c r="AF181" s="9">
        <v>9753.1200000000008</v>
      </c>
      <c r="AG181" s="9">
        <v>2736</v>
      </c>
      <c r="AH181">
        <v>0</v>
      </c>
      <c r="AI181" s="9">
        <v>15072.12</v>
      </c>
      <c r="AJ181" s="9">
        <v>74927.88</v>
      </c>
      <c r="AK181" s="54">
        <f>+T181-AW181</f>
        <v>0</v>
      </c>
      <c r="AL181" t="s">
        <v>472</v>
      </c>
      <c r="AM181" t="s">
        <v>5</v>
      </c>
      <c r="AN181" t="s">
        <v>902</v>
      </c>
      <c r="AO181">
        <v>190</v>
      </c>
      <c r="AP181" s="9">
        <v>32480</v>
      </c>
      <c r="AQ181">
        <v>0</v>
      </c>
      <c r="AR181" s="9">
        <v>32480</v>
      </c>
      <c r="AS181">
        <v>932.18</v>
      </c>
      <c r="AT181">
        <v>0</v>
      </c>
      <c r="AU181">
        <v>987.39</v>
      </c>
      <c r="AV181">
        <v>0</v>
      </c>
      <c r="AW181" s="9">
        <v>1919.57</v>
      </c>
      <c r="AX181" s="9">
        <v>30560.43</v>
      </c>
    </row>
    <row r="182" spans="1:50" s="6" customFormat="1" ht="15" customHeight="1" x14ac:dyDescent="0.25">
      <c r="A182" s="18">
        <f>1+A181</f>
        <v>164</v>
      </c>
      <c r="B182" s="17" t="s">
        <v>7</v>
      </c>
      <c r="C182" s="16" t="s">
        <v>471</v>
      </c>
      <c r="D182" s="16" t="s">
        <v>5</v>
      </c>
      <c r="E182" s="16" t="s">
        <v>4</v>
      </c>
      <c r="F182" s="16" t="s">
        <v>3</v>
      </c>
      <c r="G182" s="15">
        <v>45047</v>
      </c>
      <c r="H182" s="15">
        <v>45230</v>
      </c>
      <c r="I182" s="14">
        <v>18560</v>
      </c>
      <c r="J182" s="14">
        <v>0</v>
      </c>
      <c r="K182" s="14">
        <v>0</v>
      </c>
      <c r="L182" s="14">
        <v>532.66999999999996</v>
      </c>
      <c r="M182" s="14">
        <f>I182*7.1%</f>
        <v>1317.76</v>
      </c>
      <c r="N182" s="14">
        <f>I182*1.15%</f>
        <v>213.44</v>
      </c>
      <c r="O182" s="14">
        <v>564.22</v>
      </c>
      <c r="P182" s="14">
        <f>I182*7.09%</f>
        <v>1315.904</v>
      </c>
      <c r="Q182" s="14">
        <v>0</v>
      </c>
      <c r="R182" s="14">
        <f>L182+M182+N182+O182+P182</f>
        <v>3943.9940000000001</v>
      </c>
      <c r="S182" s="14">
        <v>0</v>
      </c>
      <c r="T182" s="14">
        <f>+L182+O182+Q182+S182+J182+K182</f>
        <v>1096.8899999999999</v>
      </c>
      <c r="U182" s="14">
        <f>+P182+N182+M182</f>
        <v>2847.1040000000003</v>
      </c>
      <c r="V182" s="14">
        <f>+I182-T182</f>
        <v>17463.11</v>
      </c>
      <c r="W182" s="54">
        <f>+V183-AJ182</f>
        <v>-44356.210000000006</v>
      </c>
      <c r="X182" t="s">
        <v>527</v>
      </c>
      <c r="Y182" t="s">
        <v>5</v>
      </c>
      <c r="Z182" t="s">
        <v>904</v>
      </c>
      <c r="AA182">
        <v>16</v>
      </c>
      <c r="AB182" s="9">
        <v>76560</v>
      </c>
      <c r="AC182">
        <v>0</v>
      </c>
      <c r="AD182" s="9">
        <v>76560</v>
      </c>
      <c r="AE182" s="9">
        <v>2197.27</v>
      </c>
      <c r="AF182" s="9">
        <v>6602.94</v>
      </c>
      <c r="AG182" s="9">
        <v>2327.42</v>
      </c>
      <c r="AH182">
        <v>0</v>
      </c>
      <c r="AI182" s="9">
        <v>11127.63</v>
      </c>
      <c r="AJ182" s="9">
        <v>65432.37</v>
      </c>
      <c r="AK182" s="54">
        <f>+T182-AW182</f>
        <v>0</v>
      </c>
      <c r="AL182" t="s">
        <v>471</v>
      </c>
      <c r="AM182" t="s">
        <v>5</v>
      </c>
      <c r="AN182" t="s">
        <v>943</v>
      </c>
      <c r="AO182">
        <v>202</v>
      </c>
      <c r="AP182" s="9">
        <v>18560</v>
      </c>
      <c r="AQ182">
        <v>0</v>
      </c>
      <c r="AR182" s="9">
        <v>18560</v>
      </c>
      <c r="AS182">
        <v>532.66999999999996</v>
      </c>
      <c r="AT182">
        <v>0</v>
      </c>
      <c r="AU182">
        <v>564.22</v>
      </c>
      <c r="AV182">
        <v>0</v>
      </c>
      <c r="AW182" s="9">
        <v>1096.8900000000001</v>
      </c>
      <c r="AX182" s="9">
        <v>17463.11</v>
      </c>
    </row>
    <row r="183" spans="1:50" s="6" customFormat="1" ht="15" x14ac:dyDescent="0.25">
      <c r="A183" s="18">
        <f>1+A182</f>
        <v>165</v>
      </c>
      <c r="B183" s="17" t="s">
        <v>7</v>
      </c>
      <c r="C183" s="68" t="s">
        <v>470</v>
      </c>
      <c r="D183" s="16" t="s">
        <v>5</v>
      </c>
      <c r="E183" s="16" t="s">
        <v>4</v>
      </c>
      <c r="F183" s="16" t="s">
        <v>3</v>
      </c>
      <c r="G183" s="15">
        <v>45047</v>
      </c>
      <c r="H183" s="15">
        <v>45230</v>
      </c>
      <c r="I183" s="14">
        <v>22400</v>
      </c>
      <c r="J183" s="14">
        <v>0</v>
      </c>
      <c r="K183" s="14">
        <v>0</v>
      </c>
      <c r="L183" s="14">
        <v>642.88</v>
      </c>
      <c r="M183" s="14">
        <f>I183*7.1%</f>
        <v>1590.3999999999999</v>
      </c>
      <c r="N183" s="14">
        <f>I183*1.15%</f>
        <v>257.60000000000002</v>
      </c>
      <c r="O183" s="14">
        <v>680.96</v>
      </c>
      <c r="P183" s="14">
        <f>I183*7.09%</f>
        <v>1588.16</v>
      </c>
      <c r="Q183" s="14"/>
      <c r="R183" s="14">
        <f>L183+M183+N183+O183+P183</f>
        <v>4760</v>
      </c>
      <c r="S183" s="14"/>
      <c r="T183" s="14">
        <f>+L183+O183+Q183+S183+J183+K183</f>
        <v>1323.8400000000001</v>
      </c>
      <c r="U183" s="14">
        <f>+P183+N183+M183</f>
        <v>3436.16</v>
      </c>
      <c r="V183" s="14">
        <f>+I183-T183</f>
        <v>21076.16</v>
      </c>
      <c r="W183" s="54">
        <f>+V184-AJ183</f>
        <v>-51461.88</v>
      </c>
      <c r="X183" t="s">
        <v>402</v>
      </c>
      <c r="Y183" t="s">
        <v>5</v>
      </c>
      <c r="Z183" t="s">
        <v>1282</v>
      </c>
      <c r="AA183">
        <v>175</v>
      </c>
      <c r="AB183" s="9">
        <v>58000</v>
      </c>
      <c r="AC183">
        <v>0</v>
      </c>
      <c r="AD183" s="9">
        <v>58000</v>
      </c>
      <c r="AE183" s="9">
        <v>1664.6</v>
      </c>
      <c r="AF183" s="9">
        <v>3110.32</v>
      </c>
      <c r="AG183" s="9">
        <v>1763.2</v>
      </c>
      <c r="AH183">
        <v>0</v>
      </c>
      <c r="AI183" s="9">
        <v>6538.12</v>
      </c>
      <c r="AJ183" s="9">
        <v>51461.88</v>
      </c>
      <c r="AK183" s="54">
        <f>+T183-AW183</f>
        <v>0</v>
      </c>
      <c r="AL183" t="s">
        <v>470</v>
      </c>
      <c r="AM183" t="s">
        <v>5</v>
      </c>
      <c r="AN183" t="s">
        <v>1254</v>
      </c>
      <c r="AO183">
        <v>125</v>
      </c>
      <c r="AP183" s="9">
        <v>22400</v>
      </c>
      <c r="AQ183">
        <v>0</v>
      </c>
      <c r="AR183" s="9">
        <v>22400</v>
      </c>
      <c r="AS183">
        <v>642.88</v>
      </c>
      <c r="AT183">
        <v>0</v>
      </c>
      <c r="AU183">
        <v>680.96</v>
      </c>
      <c r="AV183">
        <v>0</v>
      </c>
      <c r="AW183" s="9">
        <v>1323.84</v>
      </c>
      <c r="AX183" s="9">
        <v>21076.16</v>
      </c>
    </row>
    <row r="184" spans="1:50" s="6" customFormat="1" ht="15" x14ac:dyDescent="0.25">
      <c r="A184" s="22"/>
      <c r="B184" s="29" t="s">
        <v>469</v>
      </c>
      <c r="C184" s="22"/>
      <c r="D184" s="22"/>
      <c r="E184" s="22"/>
      <c r="F184" s="22"/>
      <c r="G184" s="21"/>
      <c r="H184" s="25"/>
      <c r="I184" s="24"/>
      <c r="J184" s="24"/>
      <c r="K184" s="24"/>
      <c r="L184" s="19"/>
      <c r="M184" s="19"/>
      <c r="N184" s="19"/>
      <c r="O184" s="19"/>
      <c r="P184" s="19"/>
      <c r="Q184" s="24"/>
      <c r="R184" s="19"/>
      <c r="S184" s="24"/>
      <c r="T184" s="19"/>
      <c r="U184" s="19"/>
      <c r="V184" s="19"/>
      <c r="W184" s="54">
        <f>+V185-AJ184</f>
        <v>13605.280000000006</v>
      </c>
      <c r="X184" t="s">
        <v>11</v>
      </c>
      <c r="Y184" t="s">
        <v>5</v>
      </c>
      <c r="Z184" t="s">
        <v>965</v>
      </c>
      <c r="AA184">
        <v>146</v>
      </c>
      <c r="AB184" s="9">
        <v>41760</v>
      </c>
      <c r="AC184">
        <v>0</v>
      </c>
      <c r="AD184" s="9">
        <v>41760</v>
      </c>
      <c r="AE184" s="9">
        <v>1198.51</v>
      </c>
      <c r="AF184">
        <v>0</v>
      </c>
      <c r="AG184" s="9">
        <v>1269.5</v>
      </c>
      <c r="AH184">
        <v>0</v>
      </c>
      <c r="AI184" s="9">
        <v>2468.0100000000002</v>
      </c>
      <c r="AJ184" s="9">
        <v>39291.99</v>
      </c>
      <c r="AK184" s="54">
        <f>+T184-AW184</f>
        <v>0</v>
      </c>
    </row>
    <row r="185" spans="1:50" s="6" customFormat="1" ht="15" customHeight="1" x14ac:dyDescent="0.25">
      <c r="A185" s="18">
        <f>1+A183</f>
        <v>166</v>
      </c>
      <c r="B185" s="28" t="s">
        <v>468</v>
      </c>
      <c r="C185" s="16" t="s">
        <v>399</v>
      </c>
      <c r="D185" s="16" t="s">
        <v>259</v>
      </c>
      <c r="E185" s="16" t="s">
        <v>4</v>
      </c>
      <c r="F185" s="16" t="s">
        <v>8</v>
      </c>
      <c r="G185" s="15">
        <v>45078</v>
      </c>
      <c r="H185" s="15">
        <v>45260</v>
      </c>
      <c r="I185" s="14">
        <v>65000</v>
      </c>
      <c r="J185" s="14">
        <v>5106.33</v>
      </c>
      <c r="K185" s="14">
        <v>0</v>
      </c>
      <c r="L185" s="14">
        <v>1865.5</v>
      </c>
      <c r="M185" s="14">
        <f>I185*7.1%</f>
        <v>4615</v>
      </c>
      <c r="N185" s="14">
        <f>I185*1.15%</f>
        <v>747.5</v>
      </c>
      <c r="O185" s="14">
        <v>1976</v>
      </c>
      <c r="P185" s="14">
        <f>I185*7.09%</f>
        <v>4608.5</v>
      </c>
      <c r="Q185" s="14">
        <v>3024.9</v>
      </c>
      <c r="R185" s="14">
        <f>L185+M185+N185+O185+P185</f>
        <v>13812.5</v>
      </c>
      <c r="S185" s="14">
        <v>130</v>
      </c>
      <c r="T185" s="14">
        <f>+L185+O185+Q185+S185+J185+K185</f>
        <v>12102.73</v>
      </c>
      <c r="U185" s="14">
        <f>+P185+N185+M185</f>
        <v>9971</v>
      </c>
      <c r="V185" s="14">
        <f>+I185-T185</f>
        <v>52897.270000000004</v>
      </c>
      <c r="W185" s="54">
        <f>+V185-AJ185</f>
        <v>-3833.6499999999942</v>
      </c>
      <c r="X185" s="73" t="s">
        <v>646</v>
      </c>
      <c r="Y185" s="73" t="s">
        <v>645</v>
      </c>
      <c r="Z185" s="73" t="s">
        <v>705</v>
      </c>
      <c r="AA185" s="73">
        <v>1</v>
      </c>
      <c r="AB185" s="74">
        <v>65000</v>
      </c>
      <c r="AC185" s="73">
        <v>0</v>
      </c>
      <c r="AD185" s="74">
        <v>65000</v>
      </c>
      <c r="AE185" s="74">
        <v>1865.5</v>
      </c>
      <c r="AF185" s="74">
        <v>4427.58</v>
      </c>
      <c r="AG185" s="74">
        <v>1976</v>
      </c>
      <c r="AH185" s="73">
        <v>0</v>
      </c>
      <c r="AI185" s="74">
        <v>8269.08</v>
      </c>
      <c r="AJ185" s="74">
        <v>56730.92</v>
      </c>
      <c r="AK185" s="54">
        <f>+T185-AW185</f>
        <v>0</v>
      </c>
      <c r="AL185" t="s">
        <v>399</v>
      </c>
      <c r="AM185" t="s">
        <v>259</v>
      </c>
      <c r="AN185" t="s">
        <v>793</v>
      </c>
      <c r="AO185">
        <v>1</v>
      </c>
      <c r="AP185" s="9">
        <v>65000</v>
      </c>
      <c r="AQ185">
        <v>0</v>
      </c>
      <c r="AR185" s="9">
        <v>65000</v>
      </c>
      <c r="AS185" s="9">
        <v>1865.5</v>
      </c>
      <c r="AT185" s="9">
        <v>5106.33</v>
      </c>
      <c r="AU185" s="9">
        <v>1976</v>
      </c>
      <c r="AV185" s="9">
        <v>3154.9</v>
      </c>
      <c r="AW185" s="9">
        <v>12102.73</v>
      </c>
      <c r="AX185" s="9">
        <v>52897.27</v>
      </c>
    </row>
    <row r="186" spans="1:50" s="6" customFormat="1" ht="15" x14ac:dyDescent="0.25">
      <c r="A186" s="18">
        <f>1+A185</f>
        <v>167</v>
      </c>
      <c r="B186" s="28" t="s">
        <v>468</v>
      </c>
      <c r="C186" s="16" t="s">
        <v>395</v>
      </c>
      <c r="D186" s="16" t="s">
        <v>804</v>
      </c>
      <c r="E186" s="16" t="s">
        <v>4</v>
      </c>
      <c r="F186" s="16" t="s">
        <v>8</v>
      </c>
      <c r="G186" s="15">
        <v>45078</v>
      </c>
      <c r="H186" s="15">
        <v>45260</v>
      </c>
      <c r="I186" s="70">
        <v>65000</v>
      </c>
      <c r="J186" s="14">
        <v>6610.46</v>
      </c>
      <c r="K186" s="14">
        <v>0</v>
      </c>
      <c r="L186" s="14">
        <v>1865.5</v>
      </c>
      <c r="M186" s="14">
        <f>I186*7.1%</f>
        <v>4615</v>
      </c>
      <c r="N186" s="14">
        <f>I186*1.15%</f>
        <v>747.5</v>
      </c>
      <c r="O186" s="14">
        <v>1976</v>
      </c>
      <c r="P186" s="14">
        <f>I186*7.09%</f>
        <v>4608.5</v>
      </c>
      <c r="Q186" s="14">
        <v>0</v>
      </c>
      <c r="R186" s="14">
        <f>L186+M186+N186+O186+P186</f>
        <v>13812.5</v>
      </c>
      <c r="S186" s="14">
        <v>0</v>
      </c>
      <c r="T186" s="14">
        <f>+L186+O186+Q186+S186+J186+K186</f>
        <v>10451.959999999999</v>
      </c>
      <c r="U186" s="14">
        <f>+P186+N186+M186</f>
        <v>9971</v>
      </c>
      <c r="V186" s="14">
        <f>+I186-T186</f>
        <v>54548.04</v>
      </c>
      <c r="W186" s="54">
        <f>+V188-AJ186</f>
        <v>56156.93</v>
      </c>
      <c r="X186" s="72"/>
      <c r="Y186" s="72"/>
      <c r="Z186" s="72"/>
      <c r="AA186" s="72"/>
      <c r="AB186" s="72"/>
      <c r="AC186" s="72"/>
      <c r="AD186" s="72"/>
      <c r="AE186" s="72"/>
      <c r="AF186" s="72"/>
      <c r="AG186" s="72"/>
      <c r="AH186" s="72"/>
      <c r="AI186" s="72"/>
      <c r="AJ186" s="72"/>
      <c r="AK186" s="54">
        <f>+T186-AW186</f>
        <v>0</v>
      </c>
      <c r="AL186" t="s">
        <v>395</v>
      </c>
      <c r="AM186" t="s">
        <v>804</v>
      </c>
      <c r="AN186" t="s">
        <v>805</v>
      </c>
      <c r="AO186">
        <v>3</v>
      </c>
      <c r="AP186" s="9">
        <v>65000</v>
      </c>
      <c r="AQ186">
        <v>0</v>
      </c>
      <c r="AR186" s="9">
        <v>65000</v>
      </c>
      <c r="AS186" s="9">
        <v>1865.5</v>
      </c>
      <c r="AT186" s="9">
        <v>6610.46</v>
      </c>
      <c r="AU186" s="9">
        <v>1976</v>
      </c>
      <c r="AV186">
        <v>0</v>
      </c>
      <c r="AW186" s="9">
        <v>10451.959999999999</v>
      </c>
      <c r="AX186" s="9">
        <v>54548.04</v>
      </c>
    </row>
    <row r="187" spans="1:50" s="6" customFormat="1" ht="15" x14ac:dyDescent="0.25">
      <c r="A187" s="18">
        <f>1+A186</f>
        <v>168</v>
      </c>
      <c r="B187" s="28" t="s">
        <v>258</v>
      </c>
      <c r="C187" s="16" t="s">
        <v>467</v>
      </c>
      <c r="D187" s="16" t="s">
        <v>725</v>
      </c>
      <c r="E187" s="16" t="s">
        <v>4</v>
      </c>
      <c r="F187" s="16" t="s">
        <v>8</v>
      </c>
      <c r="G187" s="15">
        <v>45078</v>
      </c>
      <c r="H187" s="15">
        <v>45260</v>
      </c>
      <c r="I187" s="14">
        <v>75000</v>
      </c>
      <c r="J187" s="14">
        <v>5993.89</v>
      </c>
      <c r="K187" s="14">
        <v>0</v>
      </c>
      <c r="L187" s="14">
        <v>2152.5</v>
      </c>
      <c r="M187" s="14">
        <f>I187*7.1%</f>
        <v>5324.9999999999991</v>
      </c>
      <c r="N187" s="14">
        <f>I187*1.15%</f>
        <v>862.5</v>
      </c>
      <c r="O187" s="14">
        <v>2280</v>
      </c>
      <c r="P187" s="14">
        <f>I187*7.09%</f>
        <v>5317.5</v>
      </c>
      <c r="Q187" s="14">
        <f>1512.45+65</f>
        <v>1577.45</v>
      </c>
      <c r="R187" s="14">
        <f>L187+M187+N187+O187+P187</f>
        <v>15937.5</v>
      </c>
      <c r="S187" s="14">
        <v>0</v>
      </c>
      <c r="T187" s="14">
        <f>+L187+O187+Q187+S187+J187+K187</f>
        <v>12003.84</v>
      </c>
      <c r="U187" s="14">
        <f>+P187+N187+M187</f>
        <v>11505</v>
      </c>
      <c r="V187" s="14">
        <f>+I187-T187</f>
        <v>62996.160000000003</v>
      </c>
      <c r="W187" s="54">
        <f>+V188-AJ187</f>
        <v>2398.8099999999977</v>
      </c>
      <c r="X187" t="s">
        <v>255</v>
      </c>
      <c r="Y187" t="s">
        <v>813</v>
      </c>
      <c r="Z187" t="s">
        <v>814</v>
      </c>
      <c r="AA187">
        <v>1</v>
      </c>
      <c r="AB187" s="9">
        <v>75000</v>
      </c>
      <c r="AC187">
        <v>0</v>
      </c>
      <c r="AD187" s="9">
        <v>75000</v>
      </c>
      <c r="AE187" s="9">
        <v>2152.5</v>
      </c>
      <c r="AF187" s="9">
        <v>6309.38</v>
      </c>
      <c r="AG187" s="9">
        <v>2280</v>
      </c>
      <c r="AH187" s="9">
        <v>10500</v>
      </c>
      <c r="AI187" s="9">
        <v>21241.88</v>
      </c>
      <c r="AJ187" s="9">
        <v>53758.12</v>
      </c>
      <c r="AK187" s="54">
        <f>+T187-AW187</f>
        <v>0</v>
      </c>
      <c r="AL187" t="s">
        <v>467</v>
      </c>
      <c r="AM187" t="s">
        <v>725</v>
      </c>
      <c r="AN187" t="s">
        <v>794</v>
      </c>
      <c r="AO187">
        <v>1</v>
      </c>
      <c r="AP187" s="9">
        <v>75000</v>
      </c>
      <c r="AQ187">
        <v>0</v>
      </c>
      <c r="AR187" s="9">
        <v>75000</v>
      </c>
      <c r="AS187" s="9">
        <v>2152.5</v>
      </c>
      <c r="AT187" s="9">
        <v>5993.89</v>
      </c>
      <c r="AU187" s="9">
        <v>2280</v>
      </c>
      <c r="AV187" s="9">
        <v>1577.45</v>
      </c>
      <c r="AW187" s="9">
        <v>12003.84</v>
      </c>
      <c r="AX187" s="9">
        <v>62996.160000000003</v>
      </c>
    </row>
    <row r="188" spans="1:50" s="6" customFormat="1" ht="15" x14ac:dyDescent="0.25">
      <c r="A188" s="18">
        <f>1+A187</f>
        <v>169</v>
      </c>
      <c r="B188" s="28" t="s">
        <v>466</v>
      </c>
      <c r="C188" s="16" t="s">
        <v>448</v>
      </c>
      <c r="D188" s="16" t="s">
        <v>725</v>
      </c>
      <c r="E188" s="16" t="s">
        <v>4</v>
      </c>
      <c r="F188" s="16" t="s">
        <v>3</v>
      </c>
      <c r="G188" s="15">
        <v>45078</v>
      </c>
      <c r="H188" s="15">
        <v>45260</v>
      </c>
      <c r="I188" s="14">
        <v>75000</v>
      </c>
      <c r="J188" s="14">
        <v>14410.57</v>
      </c>
      <c r="K188" s="14">
        <v>0</v>
      </c>
      <c r="L188" s="14">
        <v>2152.5</v>
      </c>
      <c r="M188" s="14">
        <f>I188*7.1%</f>
        <v>5324.9999999999991</v>
      </c>
      <c r="N188" s="14">
        <f>I188*1.15%</f>
        <v>862.5</v>
      </c>
      <c r="O188" s="14">
        <v>2280</v>
      </c>
      <c r="P188" s="14">
        <f>I188*7.09%</f>
        <v>5317.5</v>
      </c>
      <c r="Q188" s="14">
        <v>0</v>
      </c>
      <c r="R188" s="14">
        <f>L188+M188+N188+O188+P188</f>
        <v>15937.5</v>
      </c>
      <c r="S188" s="14">
        <v>0</v>
      </c>
      <c r="T188" s="14">
        <f>+L188+O188+Q188+S188+J188+K188</f>
        <v>18843.07</v>
      </c>
      <c r="U188" s="14">
        <f>+P188+N188+M188</f>
        <v>11505</v>
      </c>
      <c r="V188" s="14">
        <f>+I188-T188</f>
        <v>56156.93</v>
      </c>
      <c r="W188" s="54">
        <f>+V190-AJ188</f>
        <v>4450.0299999999988</v>
      </c>
      <c r="X188" t="s">
        <v>187</v>
      </c>
      <c r="Y188" t="s">
        <v>5</v>
      </c>
      <c r="Z188" t="s">
        <v>1141</v>
      </c>
      <c r="AA188">
        <v>29</v>
      </c>
      <c r="AB188" s="9">
        <v>34800</v>
      </c>
      <c r="AC188">
        <v>0</v>
      </c>
      <c r="AD188" s="9">
        <v>34800</v>
      </c>
      <c r="AE188">
        <v>998.76</v>
      </c>
      <c r="AF188">
        <v>0</v>
      </c>
      <c r="AG188" s="9">
        <v>1057.92</v>
      </c>
      <c r="AH188">
        <v>0</v>
      </c>
      <c r="AI188" s="9">
        <v>2056.6799999999998</v>
      </c>
      <c r="AJ188" s="9">
        <v>32743.32</v>
      </c>
      <c r="AK188" s="54">
        <f>+T188-AW188</f>
        <v>0</v>
      </c>
      <c r="AL188" t="s">
        <v>448</v>
      </c>
      <c r="AM188" t="s">
        <v>725</v>
      </c>
      <c r="AN188" t="s">
        <v>740</v>
      </c>
      <c r="AO188">
        <v>3</v>
      </c>
      <c r="AP188" s="9">
        <v>75000</v>
      </c>
      <c r="AQ188">
        <v>0</v>
      </c>
      <c r="AR188" s="9">
        <v>75000</v>
      </c>
      <c r="AS188" s="9">
        <v>2152.5</v>
      </c>
      <c r="AT188" s="9">
        <v>14410.57</v>
      </c>
      <c r="AU188" s="9">
        <v>2280</v>
      </c>
      <c r="AV188">
        <v>0</v>
      </c>
      <c r="AW188" s="9">
        <v>18843.07</v>
      </c>
      <c r="AX188" s="9">
        <v>56156.93</v>
      </c>
    </row>
    <row r="189" spans="1:50" s="6" customFormat="1" ht="15" x14ac:dyDescent="0.25">
      <c r="A189" s="18">
        <f>1+A188</f>
        <v>170</v>
      </c>
      <c r="B189" s="26" t="s">
        <v>7</v>
      </c>
      <c r="C189" s="16" t="s">
        <v>465</v>
      </c>
      <c r="D189" s="16" t="s">
        <v>5</v>
      </c>
      <c r="E189" s="16" t="s">
        <v>4</v>
      </c>
      <c r="F189" s="16" t="s">
        <v>3</v>
      </c>
      <c r="G189" s="15">
        <v>45078</v>
      </c>
      <c r="H189" s="15">
        <v>45260</v>
      </c>
      <c r="I189" s="14">
        <v>72000</v>
      </c>
      <c r="J189" s="14">
        <v>5744.84</v>
      </c>
      <c r="K189" s="14">
        <v>0</v>
      </c>
      <c r="L189" s="14">
        <v>2066.4</v>
      </c>
      <c r="M189" s="14">
        <f>I189*7.1%</f>
        <v>5111.9999999999991</v>
      </c>
      <c r="N189" s="14">
        <f>I189*1.15%</f>
        <v>828</v>
      </c>
      <c r="O189" s="14">
        <v>2188.8000000000002</v>
      </c>
      <c r="P189" s="14">
        <f>I189*7.09%</f>
        <v>5104.8</v>
      </c>
      <c r="Q189" s="14">
        <v>0</v>
      </c>
      <c r="R189" s="14">
        <f>L189+M189+N189+O189+P189</f>
        <v>15300</v>
      </c>
      <c r="S189" s="14">
        <v>0</v>
      </c>
      <c r="T189" s="14">
        <f>+L189+O189+Q189+S189+J189+K189</f>
        <v>10000.040000000001</v>
      </c>
      <c r="U189" s="14">
        <f>+P189+N189+M189</f>
        <v>11044.8</v>
      </c>
      <c r="V189" s="14">
        <f>+I189-T189</f>
        <v>61999.96</v>
      </c>
      <c r="W189" s="54">
        <f>+V189-AJ189</f>
        <v>376.36000000000058</v>
      </c>
      <c r="X189" t="s">
        <v>658</v>
      </c>
      <c r="Y189" t="s">
        <v>742</v>
      </c>
      <c r="Z189" t="s">
        <v>821</v>
      </c>
      <c r="AA189">
        <v>7</v>
      </c>
      <c r="AB189" s="9">
        <v>71500</v>
      </c>
      <c r="AC189">
        <v>0</v>
      </c>
      <c r="AD189" s="9">
        <v>71500</v>
      </c>
      <c r="AE189" s="9">
        <v>2052.0500000000002</v>
      </c>
      <c r="AF189" s="9">
        <v>5650.75</v>
      </c>
      <c r="AG189" s="9">
        <v>2173.6</v>
      </c>
      <c r="AH189">
        <v>0</v>
      </c>
      <c r="AI189" s="9">
        <v>9876.4</v>
      </c>
      <c r="AJ189" s="9">
        <v>61623.6</v>
      </c>
      <c r="AK189" s="54">
        <f>+T189-AW189</f>
        <v>0</v>
      </c>
      <c r="AL189" t="s">
        <v>465</v>
      </c>
      <c r="AM189" t="s">
        <v>5</v>
      </c>
      <c r="AN189" t="s">
        <v>1311</v>
      </c>
      <c r="AO189">
        <v>10</v>
      </c>
      <c r="AP189" s="9">
        <v>72000</v>
      </c>
      <c r="AQ189">
        <v>0</v>
      </c>
      <c r="AR189" s="9">
        <v>72000</v>
      </c>
      <c r="AS189" s="9">
        <v>2066.4</v>
      </c>
      <c r="AT189" s="9">
        <v>5744.84</v>
      </c>
      <c r="AU189" s="9">
        <v>2188.8000000000002</v>
      </c>
      <c r="AV189">
        <v>0</v>
      </c>
      <c r="AW189" s="9">
        <v>10000.040000000001</v>
      </c>
      <c r="AX189" s="9">
        <v>61999.96</v>
      </c>
    </row>
    <row r="190" spans="1:50" s="6" customFormat="1" ht="15" x14ac:dyDescent="0.25">
      <c r="A190" s="18">
        <f>1+A189</f>
        <v>171</v>
      </c>
      <c r="B190" s="28" t="s">
        <v>7</v>
      </c>
      <c r="C190" s="16" t="s">
        <v>464</v>
      </c>
      <c r="D190" s="16" t="s">
        <v>5</v>
      </c>
      <c r="E190" s="16" t="s">
        <v>4</v>
      </c>
      <c r="F190" s="16" t="s">
        <v>8</v>
      </c>
      <c r="G190" s="15">
        <v>45078</v>
      </c>
      <c r="H190" s="15">
        <v>45260</v>
      </c>
      <c r="I190" s="14">
        <v>40000</v>
      </c>
      <c r="J190" s="14">
        <v>442.65</v>
      </c>
      <c r="K190" s="14">
        <v>0</v>
      </c>
      <c r="L190" s="14">
        <v>1148</v>
      </c>
      <c r="M190" s="14">
        <f>I190*7.1%</f>
        <v>2839.9999999999995</v>
      </c>
      <c r="N190" s="14">
        <f>I190*1.15%</f>
        <v>460</v>
      </c>
      <c r="O190" s="14">
        <v>1216</v>
      </c>
      <c r="P190" s="14">
        <f>I190*7.09%</f>
        <v>2836</v>
      </c>
      <c r="Q190" s="14">
        <v>0</v>
      </c>
      <c r="R190" s="14">
        <f>L190+M190+N190+O190+P190</f>
        <v>8500</v>
      </c>
      <c r="S190" s="14">
        <v>0</v>
      </c>
      <c r="T190" s="14">
        <f>+L190+O190+Q190+S190+J190+K190</f>
        <v>2806.65</v>
      </c>
      <c r="U190" s="14">
        <f>+P190+N190+M190</f>
        <v>6136</v>
      </c>
      <c r="V190" s="14">
        <f>+I190-T190</f>
        <v>37193.35</v>
      </c>
      <c r="W190" s="54">
        <f>+V192-AJ190</f>
        <v>-17137.18</v>
      </c>
      <c r="X190" t="s">
        <v>88</v>
      </c>
      <c r="Y190" t="s">
        <v>5</v>
      </c>
      <c r="Z190" t="s">
        <v>1229</v>
      </c>
      <c r="AA190">
        <v>23</v>
      </c>
      <c r="AB190" s="9">
        <v>99760</v>
      </c>
      <c r="AC190">
        <v>0</v>
      </c>
      <c r="AD190" s="9">
        <v>99760</v>
      </c>
      <c r="AE190" s="9">
        <v>2863.11</v>
      </c>
      <c r="AF190" s="9">
        <v>12048.92</v>
      </c>
      <c r="AG190" s="9">
        <v>3032.7</v>
      </c>
      <c r="AH190" s="9">
        <v>27484.74</v>
      </c>
      <c r="AI190" s="9">
        <v>45429.47</v>
      </c>
      <c r="AJ190" s="9">
        <v>54330.53</v>
      </c>
      <c r="AK190" s="54">
        <f>+T190-AW190</f>
        <v>0</v>
      </c>
      <c r="AL190" t="s">
        <v>464</v>
      </c>
      <c r="AM190" t="s">
        <v>5</v>
      </c>
      <c r="AN190" t="s">
        <v>1291</v>
      </c>
      <c r="AO190">
        <v>12</v>
      </c>
      <c r="AP190" s="9">
        <v>40000</v>
      </c>
      <c r="AQ190">
        <v>0</v>
      </c>
      <c r="AR190" s="9">
        <v>40000</v>
      </c>
      <c r="AS190" s="9">
        <v>1148</v>
      </c>
      <c r="AT190">
        <v>442.65</v>
      </c>
      <c r="AU190" s="9">
        <v>1216</v>
      </c>
      <c r="AV190">
        <v>0</v>
      </c>
      <c r="AW190" s="9">
        <v>2806.65</v>
      </c>
      <c r="AX190" s="9">
        <v>37193.35</v>
      </c>
    </row>
    <row r="191" spans="1:50" s="6" customFormat="1" ht="15" x14ac:dyDescent="0.25">
      <c r="A191" s="18">
        <f>1+A190</f>
        <v>172</v>
      </c>
      <c r="B191" s="28" t="s">
        <v>7</v>
      </c>
      <c r="C191" s="16" t="s">
        <v>463</v>
      </c>
      <c r="D191" s="16" t="s">
        <v>5</v>
      </c>
      <c r="E191" s="16" t="s">
        <v>4</v>
      </c>
      <c r="F191" s="16" t="s">
        <v>8</v>
      </c>
      <c r="G191" s="15">
        <v>45078</v>
      </c>
      <c r="H191" s="15">
        <v>45260</v>
      </c>
      <c r="I191" s="14">
        <v>16240</v>
      </c>
      <c r="J191" s="14">
        <v>0</v>
      </c>
      <c r="K191" s="14">
        <v>0</v>
      </c>
      <c r="L191" s="14">
        <v>466.09</v>
      </c>
      <c r="M191" s="14">
        <f>I191*7.1%</f>
        <v>1153.04</v>
      </c>
      <c r="N191" s="14">
        <f>I191*1.15%</f>
        <v>186.76</v>
      </c>
      <c r="O191" s="14">
        <v>493.7</v>
      </c>
      <c r="P191" s="14">
        <f>I191*7.09%</f>
        <v>1151.4160000000002</v>
      </c>
      <c r="Q191" s="14">
        <v>0</v>
      </c>
      <c r="R191" s="14">
        <f>L191+M191+N191+O191+P191</f>
        <v>3451.0059999999999</v>
      </c>
      <c r="S191" s="14">
        <v>0</v>
      </c>
      <c r="T191" s="14">
        <f>+L191+O191+Q191+S191+J191+K191</f>
        <v>959.79</v>
      </c>
      <c r="U191" s="14">
        <f>+P191+N191+M191</f>
        <v>2491.2160000000003</v>
      </c>
      <c r="V191" s="14">
        <f>+I191-T191</f>
        <v>15280.21</v>
      </c>
      <c r="W191" s="54">
        <f>+V192-AJ191</f>
        <v>4450.0299999999988</v>
      </c>
      <c r="X191" t="s">
        <v>231</v>
      </c>
      <c r="Y191" t="s">
        <v>5</v>
      </c>
      <c r="Z191" t="s">
        <v>1066</v>
      </c>
      <c r="AA191">
        <v>52</v>
      </c>
      <c r="AB191" s="9">
        <v>34800</v>
      </c>
      <c r="AC191">
        <v>0</v>
      </c>
      <c r="AD191" s="9">
        <v>34800</v>
      </c>
      <c r="AE191">
        <v>998.76</v>
      </c>
      <c r="AF191">
        <v>0</v>
      </c>
      <c r="AG191" s="9">
        <v>1057.92</v>
      </c>
      <c r="AH191">
        <v>0</v>
      </c>
      <c r="AI191" s="9">
        <v>2056.6799999999998</v>
      </c>
      <c r="AJ191" s="9">
        <v>32743.32</v>
      </c>
      <c r="AK191" s="54">
        <f>+T191-AW191</f>
        <v>0</v>
      </c>
      <c r="AL191" t="s">
        <v>463</v>
      </c>
      <c r="AM191" t="s">
        <v>5</v>
      </c>
      <c r="AN191" t="s">
        <v>1140</v>
      </c>
      <c r="AO191">
        <v>16</v>
      </c>
      <c r="AP191" s="9">
        <v>16240</v>
      </c>
      <c r="AQ191">
        <v>0</v>
      </c>
      <c r="AR191" s="9">
        <v>16240</v>
      </c>
      <c r="AS191">
        <v>466.09</v>
      </c>
      <c r="AT191">
        <v>0</v>
      </c>
      <c r="AU191">
        <v>493.7</v>
      </c>
      <c r="AV191">
        <v>0</v>
      </c>
      <c r="AW191">
        <v>959.79</v>
      </c>
      <c r="AX191" s="9">
        <v>15280.21</v>
      </c>
    </row>
    <row r="192" spans="1:50" s="6" customFormat="1" ht="15" x14ac:dyDescent="0.25">
      <c r="A192" s="18">
        <f>1+A191</f>
        <v>173</v>
      </c>
      <c r="B192" s="28" t="s">
        <v>7</v>
      </c>
      <c r="C192" s="16" t="s">
        <v>462</v>
      </c>
      <c r="D192" s="16" t="s">
        <v>5</v>
      </c>
      <c r="E192" s="16" t="s">
        <v>4</v>
      </c>
      <c r="F192" s="16" t="s">
        <v>8</v>
      </c>
      <c r="G192" s="15">
        <v>45078</v>
      </c>
      <c r="H192" s="15">
        <v>45260</v>
      </c>
      <c r="I192" s="14">
        <v>40000</v>
      </c>
      <c r="J192" s="14">
        <v>442.65</v>
      </c>
      <c r="K192" s="14">
        <v>0</v>
      </c>
      <c r="L192" s="14">
        <v>1148</v>
      </c>
      <c r="M192" s="14">
        <f>I192*7.1%</f>
        <v>2839.9999999999995</v>
      </c>
      <c r="N192" s="14">
        <f>I192*1.15%</f>
        <v>460</v>
      </c>
      <c r="O192" s="14">
        <v>1216</v>
      </c>
      <c r="P192" s="14">
        <f>I192*7.09%</f>
        <v>2836</v>
      </c>
      <c r="Q192" s="14">
        <v>0</v>
      </c>
      <c r="R192" s="14">
        <f>L192+M192+N192+O192+P192</f>
        <v>8500</v>
      </c>
      <c r="S192" s="14">
        <v>0</v>
      </c>
      <c r="T192" s="14">
        <f>+L192+O192+Q192+S192+J192+K192</f>
        <v>2806.65</v>
      </c>
      <c r="U192" s="14">
        <f>+P192+N192+M192</f>
        <v>6136</v>
      </c>
      <c r="V192" s="14">
        <f>+I192-T192</f>
        <v>37193.35</v>
      </c>
      <c r="W192" s="54">
        <f>+V192-AJ192</f>
        <v>-19537.57</v>
      </c>
      <c r="X192" t="s">
        <v>562</v>
      </c>
      <c r="Y192" t="s">
        <v>561</v>
      </c>
      <c r="Z192" t="s">
        <v>767</v>
      </c>
      <c r="AA192">
        <v>4</v>
      </c>
      <c r="AB192" s="9">
        <v>65000</v>
      </c>
      <c r="AC192">
        <v>0</v>
      </c>
      <c r="AD192" s="9">
        <v>65000</v>
      </c>
      <c r="AE192" s="9">
        <v>1865.5</v>
      </c>
      <c r="AF192" s="9">
        <v>4427.58</v>
      </c>
      <c r="AG192" s="9">
        <v>1976</v>
      </c>
      <c r="AH192">
        <v>0</v>
      </c>
      <c r="AI192" s="9">
        <v>8269.08</v>
      </c>
      <c r="AJ192" s="9">
        <v>56730.92</v>
      </c>
      <c r="AK192" s="54">
        <f>+T192-AW192</f>
        <v>0</v>
      </c>
      <c r="AL192" t="s">
        <v>462</v>
      </c>
      <c r="AM192" t="s">
        <v>5</v>
      </c>
      <c r="AN192" t="s">
        <v>1125</v>
      </c>
      <c r="AO192">
        <v>17</v>
      </c>
      <c r="AP192" s="9">
        <v>40000</v>
      </c>
      <c r="AQ192">
        <v>0</v>
      </c>
      <c r="AR192" s="9">
        <v>40000</v>
      </c>
      <c r="AS192" s="9">
        <v>1148</v>
      </c>
      <c r="AT192">
        <v>442.65</v>
      </c>
      <c r="AU192" s="9">
        <v>1216</v>
      </c>
      <c r="AV192">
        <v>0</v>
      </c>
      <c r="AW192" s="9">
        <v>2806.65</v>
      </c>
      <c r="AX192" s="9">
        <v>37193.35</v>
      </c>
    </row>
    <row r="193" spans="1:50" s="6" customFormat="1" ht="15" x14ac:dyDescent="0.25">
      <c r="A193" s="18">
        <f>1+A192</f>
        <v>174</v>
      </c>
      <c r="B193" s="28" t="s">
        <v>7</v>
      </c>
      <c r="C193" s="16" t="s">
        <v>461</v>
      </c>
      <c r="D193" s="16" t="s">
        <v>5</v>
      </c>
      <c r="E193" s="16" t="s">
        <v>4</v>
      </c>
      <c r="F193" s="16" t="s">
        <v>3</v>
      </c>
      <c r="G193" s="15">
        <v>45078</v>
      </c>
      <c r="H193" s="15">
        <v>45260</v>
      </c>
      <c r="I193" s="14">
        <v>40000</v>
      </c>
      <c r="J193" s="14">
        <v>442.65</v>
      </c>
      <c r="K193" s="14">
        <v>0</v>
      </c>
      <c r="L193" s="14">
        <v>1148</v>
      </c>
      <c r="M193" s="14">
        <f>I193*7.1%</f>
        <v>2839.9999999999995</v>
      </c>
      <c r="N193" s="14">
        <f>I193*1.15%</f>
        <v>460</v>
      </c>
      <c r="O193" s="14">
        <v>1216</v>
      </c>
      <c r="P193" s="14">
        <f>I193*7.09%</f>
        <v>2836</v>
      </c>
      <c r="Q193" s="14">
        <v>0</v>
      </c>
      <c r="R193" s="14">
        <f>L193+M193+N193+O193+P193</f>
        <v>8500</v>
      </c>
      <c r="S193" s="14">
        <v>0</v>
      </c>
      <c r="T193" s="14">
        <f>+L193+O193+Q193+S193+J193+K193</f>
        <v>2806.65</v>
      </c>
      <c r="U193" s="14">
        <f>+P193+N193+M193</f>
        <v>6136</v>
      </c>
      <c r="V193" s="14">
        <f>+I193-T193</f>
        <v>37193.35</v>
      </c>
      <c r="W193" s="54">
        <f>+V193-AJ193</f>
        <v>-3998.8199999999997</v>
      </c>
      <c r="X193" t="s">
        <v>534</v>
      </c>
      <c r="Y193" t="s">
        <v>539</v>
      </c>
      <c r="Z193" t="s">
        <v>815</v>
      </c>
      <c r="AA193">
        <v>3</v>
      </c>
      <c r="AB193" s="9">
        <v>45000</v>
      </c>
      <c r="AC193">
        <v>0</v>
      </c>
      <c r="AD193" s="9">
        <v>45000</v>
      </c>
      <c r="AE193" s="9">
        <v>1291.5</v>
      </c>
      <c r="AF193" s="9">
        <v>1148.33</v>
      </c>
      <c r="AG193" s="9">
        <v>1368</v>
      </c>
      <c r="AH193">
        <v>0</v>
      </c>
      <c r="AI193" s="9">
        <v>3807.83</v>
      </c>
      <c r="AJ193" s="9">
        <v>41192.17</v>
      </c>
      <c r="AK193" s="54">
        <f>+T193-AW193</f>
        <v>0</v>
      </c>
      <c r="AL193" t="s">
        <v>461</v>
      </c>
      <c r="AM193" t="s">
        <v>5</v>
      </c>
      <c r="AN193" t="s">
        <v>1278</v>
      </c>
      <c r="AO193">
        <v>18</v>
      </c>
      <c r="AP193" s="9">
        <v>40000</v>
      </c>
      <c r="AQ193">
        <v>0</v>
      </c>
      <c r="AR193" s="9">
        <v>40000</v>
      </c>
      <c r="AS193" s="9">
        <v>1148</v>
      </c>
      <c r="AT193">
        <v>442.65</v>
      </c>
      <c r="AU193" s="9">
        <v>1216</v>
      </c>
      <c r="AV193">
        <v>0</v>
      </c>
      <c r="AW193" s="9">
        <v>2806.65</v>
      </c>
      <c r="AX193" s="9">
        <v>37193.35</v>
      </c>
    </row>
    <row r="194" spans="1:50" s="6" customFormat="1" ht="15" x14ac:dyDescent="0.25">
      <c r="A194" s="18">
        <f>1+A193</f>
        <v>175</v>
      </c>
      <c r="B194" s="28" t="s">
        <v>7</v>
      </c>
      <c r="C194" s="16" t="s">
        <v>460</v>
      </c>
      <c r="D194" s="16" t="s">
        <v>5</v>
      </c>
      <c r="E194" s="16" t="s">
        <v>4</v>
      </c>
      <c r="F194" s="16" t="s">
        <v>8</v>
      </c>
      <c r="G194" s="15">
        <v>45078</v>
      </c>
      <c r="H194" s="15">
        <v>45260</v>
      </c>
      <c r="I194" s="14">
        <v>25520</v>
      </c>
      <c r="J194" s="14">
        <v>0</v>
      </c>
      <c r="K194" s="14">
        <v>0</v>
      </c>
      <c r="L194" s="14">
        <v>732.42</v>
      </c>
      <c r="M194" s="14">
        <f>I194*7.1%</f>
        <v>1811.9199999999998</v>
      </c>
      <c r="N194" s="14">
        <f>I194*1.15%</f>
        <v>293.48</v>
      </c>
      <c r="O194" s="14">
        <v>775.81</v>
      </c>
      <c r="P194" s="14">
        <f>I194*7.09%</f>
        <v>1809.3680000000002</v>
      </c>
      <c r="Q194" s="14">
        <v>0</v>
      </c>
      <c r="R194" s="14">
        <f>L194+M194+N194+O194+P194</f>
        <v>5422.9979999999996</v>
      </c>
      <c r="S194" s="14">
        <v>0</v>
      </c>
      <c r="T194" s="14">
        <f>+L194+O194+Q194+S194+J194+K194</f>
        <v>1508.23</v>
      </c>
      <c r="U194" s="14">
        <f>+P194+N194+M194</f>
        <v>3914.768</v>
      </c>
      <c r="V194" s="14">
        <f>+I194-T194</f>
        <v>24011.77</v>
      </c>
      <c r="W194" s="54">
        <f>+V195-AJ194</f>
        <v>41012.280000000006</v>
      </c>
      <c r="X194" t="s">
        <v>252</v>
      </c>
      <c r="Y194" t="s">
        <v>5</v>
      </c>
      <c r="Z194" t="s">
        <v>1055</v>
      </c>
      <c r="AA194">
        <v>11</v>
      </c>
      <c r="AB194" s="9">
        <v>64960</v>
      </c>
      <c r="AC194">
        <v>0</v>
      </c>
      <c r="AD194" s="9">
        <v>64960</v>
      </c>
      <c r="AE194" s="9">
        <v>1864.35</v>
      </c>
      <c r="AF194" s="9">
        <v>4420.05</v>
      </c>
      <c r="AG194" s="9">
        <v>1974.78</v>
      </c>
      <c r="AH194" s="9">
        <v>12623.5</v>
      </c>
      <c r="AI194" s="9">
        <v>20882.68</v>
      </c>
      <c r="AJ194" s="9">
        <v>44077.32</v>
      </c>
      <c r="AK194" s="54">
        <f>+T194-AW194</f>
        <v>0</v>
      </c>
      <c r="AL194" t="s">
        <v>460</v>
      </c>
      <c r="AM194" t="s">
        <v>5</v>
      </c>
      <c r="AN194" t="s">
        <v>1172</v>
      </c>
      <c r="AO194">
        <v>20</v>
      </c>
      <c r="AP194" s="9">
        <v>25520</v>
      </c>
      <c r="AQ194">
        <v>0</v>
      </c>
      <c r="AR194" s="9">
        <v>25520</v>
      </c>
      <c r="AS194">
        <v>732.42</v>
      </c>
      <c r="AT194">
        <v>0</v>
      </c>
      <c r="AU194">
        <v>775.81</v>
      </c>
      <c r="AV194">
        <v>0</v>
      </c>
      <c r="AW194" s="9">
        <v>1508.23</v>
      </c>
      <c r="AX194" s="9">
        <v>24011.77</v>
      </c>
    </row>
    <row r="195" spans="1:50" s="6" customFormat="1" ht="15" x14ac:dyDescent="0.25">
      <c r="A195" s="18">
        <f>1+A194</f>
        <v>176</v>
      </c>
      <c r="B195" s="28" t="s">
        <v>7</v>
      </c>
      <c r="C195" s="16" t="s">
        <v>459</v>
      </c>
      <c r="D195" s="16" t="s">
        <v>5</v>
      </c>
      <c r="E195" s="16" t="s">
        <v>4</v>
      </c>
      <c r="F195" s="16" t="s">
        <v>3</v>
      </c>
      <c r="G195" s="15">
        <v>45078</v>
      </c>
      <c r="H195" s="15">
        <v>45260</v>
      </c>
      <c r="I195" s="14">
        <v>104400</v>
      </c>
      <c r="J195" s="14">
        <v>13140.36</v>
      </c>
      <c r="K195" s="14">
        <v>0</v>
      </c>
      <c r="L195" s="14">
        <v>2996.28</v>
      </c>
      <c r="M195" s="14">
        <f>I195*7.1%</f>
        <v>7412.4</v>
      </c>
      <c r="N195" s="14">
        <f>I195*1.15%</f>
        <v>1200.5999999999999</v>
      </c>
      <c r="O195" s="14">
        <v>3173.76</v>
      </c>
      <c r="P195" s="14">
        <f>I195*7.09%</f>
        <v>7401.96</v>
      </c>
      <c r="Q195" s="14">
        <v>0</v>
      </c>
      <c r="R195" s="14">
        <f>L195+M195+N195+O195+P195</f>
        <v>22185</v>
      </c>
      <c r="S195" s="14">
        <v>0</v>
      </c>
      <c r="T195" s="14">
        <f>+L195+O195+Q195+S195+J195+K195</f>
        <v>19310.400000000001</v>
      </c>
      <c r="U195" s="14">
        <f>+P195+N195+M195</f>
        <v>16014.96</v>
      </c>
      <c r="V195" s="14">
        <f>+I195-T195</f>
        <v>85089.600000000006</v>
      </c>
      <c r="W195" s="54">
        <f>+V196-AJ195</f>
        <v>0</v>
      </c>
      <c r="X195" t="s">
        <v>365</v>
      </c>
      <c r="Y195" t="s">
        <v>5</v>
      </c>
      <c r="Z195" t="s">
        <v>1176</v>
      </c>
      <c r="AA195">
        <v>38</v>
      </c>
      <c r="AB195" s="9">
        <v>34800</v>
      </c>
      <c r="AC195">
        <v>0</v>
      </c>
      <c r="AD195" s="9">
        <v>34800</v>
      </c>
      <c r="AE195">
        <v>998.76</v>
      </c>
      <c r="AF195">
        <v>0</v>
      </c>
      <c r="AG195" s="9">
        <v>1057.92</v>
      </c>
      <c r="AH195">
        <v>0</v>
      </c>
      <c r="AI195" s="9">
        <v>2056.6799999999998</v>
      </c>
      <c r="AJ195" s="9">
        <v>32743.32</v>
      </c>
      <c r="AK195" s="54">
        <f>+T195-AW195</f>
        <v>0</v>
      </c>
      <c r="AL195" t="s">
        <v>459</v>
      </c>
      <c r="AM195" t="s">
        <v>5</v>
      </c>
      <c r="AN195" t="s">
        <v>1124</v>
      </c>
      <c r="AO195">
        <v>21</v>
      </c>
      <c r="AP195" s="9">
        <v>104400</v>
      </c>
      <c r="AQ195">
        <v>0</v>
      </c>
      <c r="AR195" s="9">
        <v>104400</v>
      </c>
      <c r="AS195" s="9">
        <v>2996.28</v>
      </c>
      <c r="AT195" s="9">
        <v>13140.36</v>
      </c>
      <c r="AU195" s="9">
        <v>3173.76</v>
      </c>
      <c r="AV195">
        <v>0</v>
      </c>
      <c r="AW195" s="9">
        <v>19310.400000000001</v>
      </c>
      <c r="AX195" s="9">
        <v>85089.600000000006</v>
      </c>
    </row>
    <row r="196" spans="1:50" s="6" customFormat="1" ht="15" x14ac:dyDescent="0.25">
      <c r="A196" s="18">
        <f>1+A195</f>
        <v>177</v>
      </c>
      <c r="B196" s="28" t="s">
        <v>7</v>
      </c>
      <c r="C196" s="16" t="s">
        <v>458</v>
      </c>
      <c r="D196" s="16" t="s">
        <v>5</v>
      </c>
      <c r="E196" s="16" t="s">
        <v>4</v>
      </c>
      <c r="F196" s="16" t="s">
        <v>3</v>
      </c>
      <c r="G196" s="15">
        <v>45078</v>
      </c>
      <c r="H196" s="15">
        <v>45260</v>
      </c>
      <c r="I196" s="14">
        <v>34800</v>
      </c>
      <c r="J196" s="14">
        <v>0</v>
      </c>
      <c r="K196" s="14">
        <v>0</v>
      </c>
      <c r="L196" s="14">
        <v>998.76</v>
      </c>
      <c r="M196" s="14">
        <f>I196*7.1%</f>
        <v>2470.7999999999997</v>
      </c>
      <c r="N196" s="14">
        <f>I196*1.15%</f>
        <v>400.2</v>
      </c>
      <c r="O196" s="14">
        <v>1057.92</v>
      </c>
      <c r="P196" s="14">
        <f>I196*7.09%</f>
        <v>2467.3200000000002</v>
      </c>
      <c r="Q196" s="14">
        <v>0</v>
      </c>
      <c r="R196" s="14">
        <f>L196+M196+N196+O196+P196</f>
        <v>7395</v>
      </c>
      <c r="S196" s="14">
        <v>0</v>
      </c>
      <c r="T196" s="14">
        <f>+L196+O196+Q196+S196+J196+K196</f>
        <v>2056.6800000000003</v>
      </c>
      <c r="U196" s="14">
        <f>+P196+N196+M196</f>
        <v>5338.32</v>
      </c>
      <c r="V196" s="14">
        <f>+I196-T196</f>
        <v>32743.32</v>
      </c>
      <c r="W196" s="54">
        <f>+V196-AJ196</f>
        <v>-31514.800000000003</v>
      </c>
      <c r="X196" t="s">
        <v>737</v>
      </c>
      <c r="Y196" t="s">
        <v>738</v>
      </c>
      <c r="Z196" t="s">
        <v>739</v>
      </c>
      <c r="AA196">
        <v>18</v>
      </c>
      <c r="AB196" s="9">
        <v>75000</v>
      </c>
      <c r="AC196">
        <v>0</v>
      </c>
      <c r="AD196" s="9">
        <v>75000</v>
      </c>
      <c r="AE196" s="9">
        <v>2152.5</v>
      </c>
      <c r="AF196" s="9">
        <v>6309.38</v>
      </c>
      <c r="AG196" s="9">
        <v>2280</v>
      </c>
      <c r="AH196">
        <v>0</v>
      </c>
      <c r="AI196" s="9">
        <v>10741.88</v>
      </c>
      <c r="AJ196" s="9">
        <v>64258.12</v>
      </c>
      <c r="AK196" s="54">
        <f>+T196-AW196</f>
        <v>0</v>
      </c>
      <c r="AL196" t="s">
        <v>458</v>
      </c>
      <c r="AM196" t="s">
        <v>5</v>
      </c>
      <c r="AN196" t="s">
        <v>1164</v>
      </c>
      <c r="AO196">
        <v>22</v>
      </c>
      <c r="AP196" s="9">
        <v>34800</v>
      </c>
      <c r="AQ196">
        <v>0</v>
      </c>
      <c r="AR196" s="9">
        <v>34800</v>
      </c>
      <c r="AS196">
        <v>998.76</v>
      </c>
      <c r="AT196">
        <v>0</v>
      </c>
      <c r="AU196" s="9">
        <v>1057.92</v>
      </c>
      <c r="AV196">
        <v>0</v>
      </c>
      <c r="AW196" s="9">
        <v>2056.6799999999998</v>
      </c>
      <c r="AX196" s="9">
        <v>32743.32</v>
      </c>
    </row>
    <row r="197" spans="1:50" s="6" customFormat="1" ht="15" x14ac:dyDescent="0.25">
      <c r="A197" s="18">
        <f>1+A196</f>
        <v>178</v>
      </c>
      <c r="B197" s="26" t="s">
        <v>7</v>
      </c>
      <c r="C197" s="16" t="s">
        <v>457</v>
      </c>
      <c r="D197" s="16" t="s">
        <v>5</v>
      </c>
      <c r="E197" s="16" t="s">
        <v>4</v>
      </c>
      <c r="F197" s="16" t="s">
        <v>8</v>
      </c>
      <c r="G197" s="15">
        <v>45078</v>
      </c>
      <c r="H197" s="15">
        <v>45260</v>
      </c>
      <c r="I197" s="14">
        <v>104400</v>
      </c>
      <c r="J197" s="14">
        <v>13140.36</v>
      </c>
      <c r="K197" s="14">
        <v>0</v>
      </c>
      <c r="L197" s="14">
        <v>2996.28</v>
      </c>
      <c r="M197" s="14">
        <f>I197*7.1%</f>
        <v>7412.4</v>
      </c>
      <c r="N197" s="14">
        <f>I197*1.15%</f>
        <v>1200.5999999999999</v>
      </c>
      <c r="O197" s="14">
        <v>3173.76</v>
      </c>
      <c r="P197" s="14">
        <f>I197*7.09%</f>
        <v>7401.96</v>
      </c>
      <c r="Q197" s="14">
        <v>0</v>
      </c>
      <c r="R197" s="14">
        <f>L197+M197+N197+O197+P197</f>
        <v>22185</v>
      </c>
      <c r="S197" s="14">
        <v>0</v>
      </c>
      <c r="T197" s="14">
        <f>+L197+O197+Q197+S197+J197+K197</f>
        <v>19310.400000000001</v>
      </c>
      <c r="U197" s="14">
        <f>+P197+N197+M197</f>
        <v>16014.96</v>
      </c>
      <c r="V197" s="14">
        <f>+I197-T197</f>
        <v>85089.600000000006</v>
      </c>
      <c r="W197" s="54">
        <f>+V197-AJ197</f>
        <v>22093.440000000002</v>
      </c>
      <c r="X197" t="s">
        <v>626</v>
      </c>
      <c r="Y197" t="s">
        <v>623</v>
      </c>
      <c r="Z197" t="s">
        <v>792</v>
      </c>
      <c r="AA197">
        <v>7</v>
      </c>
      <c r="AB197" s="9">
        <v>75000</v>
      </c>
      <c r="AC197">
        <v>0</v>
      </c>
      <c r="AD197" s="9">
        <v>75000</v>
      </c>
      <c r="AE197" s="9">
        <v>2152.5</v>
      </c>
      <c r="AF197" s="9">
        <v>5993.89</v>
      </c>
      <c r="AG197" s="9">
        <v>2280</v>
      </c>
      <c r="AH197" s="9">
        <v>1577.45</v>
      </c>
      <c r="AI197" s="9">
        <v>12003.84</v>
      </c>
      <c r="AJ197" s="9">
        <v>62996.160000000003</v>
      </c>
      <c r="AK197" s="54">
        <f>+T197-AW197</f>
        <v>0</v>
      </c>
      <c r="AL197" t="s">
        <v>457</v>
      </c>
      <c r="AM197" t="s">
        <v>5</v>
      </c>
      <c r="AN197" t="s">
        <v>1145</v>
      </c>
      <c r="AO197">
        <v>23</v>
      </c>
      <c r="AP197" s="9">
        <v>104400</v>
      </c>
      <c r="AQ197">
        <v>0</v>
      </c>
      <c r="AR197" s="9">
        <v>104400</v>
      </c>
      <c r="AS197" s="9">
        <v>2996.28</v>
      </c>
      <c r="AT197" s="9">
        <v>13140.36</v>
      </c>
      <c r="AU197" s="9">
        <v>3173.76</v>
      </c>
      <c r="AV197">
        <v>0</v>
      </c>
      <c r="AW197" s="9">
        <v>19310.400000000001</v>
      </c>
      <c r="AX197" s="9">
        <v>85089.600000000006</v>
      </c>
    </row>
    <row r="198" spans="1:50" s="6" customFormat="1" ht="15" x14ac:dyDescent="0.25">
      <c r="A198" s="18">
        <f>1+A197</f>
        <v>179</v>
      </c>
      <c r="B198" s="26" t="s">
        <v>7</v>
      </c>
      <c r="C198" s="16" t="s">
        <v>456</v>
      </c>
      <c r="D198" s="16" t="s">
        <v>5</v>
      </c>
      <c r="E198" s="16" t="s">
        <v>4</v>
      </c>
      <c r="F198" s="16" t="s">
        <v>3</v>
      </c>
      <c r="G198" s="15">
        <v>45078</v>
      </c>
      <c r="H198" s="15">
        <v>45260</v>
      </c>
      <c r="I198" s="14">
        <v>24000</v>
      </c>
      <c r="J198" s="14">
        <v>0</v>
      </c>
      <c r="K198" s="14">
        <v>0</v>
      </c>
      <c r="L198" s="14">
        <v>688.8</v>
      </c>
      <c r="M198" s="14">
        <f>I198*7.1%</f>
        <v>1703.9999999999998</v>
      </c>
      <c r="N198" s="14">
        <f>I198*1.15%</f>
        <v>276</v>
      </c>
      <c r="O198" s="14">
        <v>729.6</v>
      </c>
      <c r="P198" s="14">
        <f>I198*7.09%</f>
        <v>1701.6000000000001</v>
      </c>
      <c r="Q198" s="14">
        <v>0</v>
      </c>
      <c r="R198" s="14">
        <f>L198+M198+N198+O198+P198</f>
        <v>5100</v>
      </c>
      <c r="S198" s="14">
        <v>0</v>
      </c>
      <c r="T198" s="14">
        <f>+L198+O198+Q198+S198+J198+K198</f>
        <v>1418.4</v>
      </c>
      <c r="U198" s="14">
        <f>+P198+N198+M198</f>
        <v>3681.6</v>
      </c>
      <c r="V198" s="14">
        <f>+I198-T198</f>
        <v>22581.599999999999</v>
      </c>
      <c r="W198" s="54">
        <f>+V199-AJ198</f>
        <v>-10504.440000000002</v>
      </c>
      <c r="X198" t="s">
        <v>525</v>
      </c>
      <c r="Y198" t="s">
        <v>5</v>
      </c>
      <c r="Z198" t="s">
        <v>966</v>
      </c>
      <c r="AA198">
        <v>18</v>
      </c>
      <c r="AB198" s="9">
        <v>69600</v>
      </c>
      <c r="AC198">
        <v>0</v>
      </c>
      <c r="AD198" s="9">
        <v>69600</v>
      </c>
      <c r="AE198" s="9">
        <v>1997.52</v>
      </c>
      <c r="AF198">
        <v>0</v>
      </c>
      <c r="AG198" s="9">
        <v>2115.84</v>
      </c>
      <c r="AH198" s="9">
        <v>22238.880000000001</v>
      </c>
      <c r="AI198" s="9">
        <v>26352.240000000002</v>
      </c>
      <c r="AJ198" s="9">
        <v>43247.76</v>
      </c>
      <c r="AK198" s="54">
        <f>+T198-AW198</f>
        <v>0</v>
      </c>
      <c r="AL198" t="s">
        <v>456</v>
      </c>
      <c r="AM198" t="s">
        <v>5</v>
      </c>
      <c r="AN198" t="s">
        <v>1189</v>
      </c>
      <c r="AO198">
        <v>25</v>
      </c>
      <c r="AP198" s="9">
        <v>24000</v>
      </c>
      <c r="AQ198">
        <v>0</v>
      </c>
      <c r="AR198" s="9">
        <v>24000</v>
      </c>
      <c r="AS198">
        <v>688.8</v>
      </c>
      <c r="AT198">
        <v>0</v>
      </c>
      <c r="AU198">
        <v>729.6</v>
      </c>
      <c r="AV198">
        <v>0</v>
      </c>
      <c r="AW198" s="9">
        <v>1418.4</v>
      </c>
      <c r="AX198" s="9">
        <v>22581.599999999999</v>
      </c>
    </row>
    <row r="199" spans="1:50" s="6" customFormat="1" ht="15" x14ac:dyDescent="0.25">
      <c r="A199" s="18">
        <f>1+A198</f>
        <v>180</v>
      </c>
      <c r="B199" s="27" t="s">
        <v>7</v>
      </c>
      <c r="C199" s="16" t="s">
        <v>455</v>
      </c>
      <c r="D199" s="16" t="s">
        <v>5</v>
      </c>
      <c r="E199" s="16" t="s">
        <v>4</v>
      </c>
      <c r="F199" s="16" t="s">
        <v>3</v>
      </c>
      <c r="G199" s="15">
        <v>45078</v>
      </c>
      <c r="H199" s="15">
        <v>45260</v>
      </c>
      <c r="I199" s="14">
        <v>34800</v>
      </c>
      <c r="J199" s="14">
        <v>0</v>
      </c>
      <c r="K199" s="14">
        <v>0</v>
      </c>
      <c r="L199" s="14">
        <v>998.76</v>
      </c>
      <c r="M199" s="14">
        <f>I199*7.1%</f>
        <v>2470.7999999999997</v>
      </c>
      <c r="N199" s="14">
        <f>I199*1.15%</f>
        <v>400.2</v>
      </c>
      <c r="O199" s="14">
        <v>1057.92</v>
      </c>
      <c r="P199" s="14">
        <f>I199*7.09%</f>
        <v>2467.3200000000002</v>
      </c>
      <c r="Q199" s="14">
        <v>0</v>
      </c>
      <c r="R199" s="14">
        <f>L199+M199+N199+O199+P199</f>
        <v>7395</v>
      </c>
      <c r="S199" s="14">
        <v>0</v>
      </c>
      <c r="T199" s="14">
        <f>+L199+O199+Q199+S199+J199+K199</f>
        <v>2056.6800000000003</v>
      </c>
      <c r="U199" s="14">
        <f>+P199+N199+M199</f>
        <v>5338.32</v>
      </c>
      <c r="V199" s="14">
        <f>+I199-T199</f>
        <v>32743.32</v>
      </c>
      <c r="W199" s="54">
        <f>+V200-AJ199</f>
        <v>-4450.0299999999988</v>
      </c>
      <c r="X199" t="s">
        <v>364</v>
      </c>
      <c r="Y199" t="s">
        <v>5</v>
      </c>
      <c r="Z199" t="s">
        <v>1298</v>
      </c>
      <c r="AA199">
        <v>42</v>
      </c>
      <c r="AB199" s="9">
        <v>40000</v>
      </c>
      <c r="AC199">
        <v>0</v>
      </c>
      <c r="AD199" s="9">
        <v>40000</v>
      </c>
      <c r="AE199" s="9">
        <v>1148</v>
      </c>
      <c r="AF199">
        <v>442.65</v>
      </c>
      <c r="AG199" s="9">
        <v>1216</v>
      </c>
      <c r="AH199">
        <v>0</v>
      </c>
      <c r="AI199" s="9">
        <v>2806.65</v>
      </c>
      <c r="AJ199" s="9">
        <v>37193.35</v>
      </c>
      <c r="AK199" s="54">
        <f>+T199-AW199</f>
        <v>0</v>
      </c>
      <c r="AL199" t="s">
        <v>455</v>
      </c>
      <c r="AM199" t="s">
        <v>5</v>
      </c>
      <c r="AN199" t="s">
        <v>1154</v>
      </c>
      <c r="AO199">
        <v>28</v>
      </c>
      <c r="AP199" s="9">
        <v>34800</v>
      </c>
      <c r="AQ199">
        <v>0</v>
      </c>
      <c r="AR199" s="9">
        <v>34800</v>
      </c>
      <c r="AS199">
        <v>998.76</v>
      </c>
      <c r="AT199">
        <v>0</v>
      </c>
      <c r="AU199" s="9">
        <v>1057.92</v>
      </c>
      <c r="AV199">
        <v>0</v>
      </c>
      <c r="AW199" s="9">
        <v>2056.6799999999998</v>
      </c>
      <c r="AX199" s="9">
        <v>32743.32</v>
      </c>
    </row>
    <row r="200" spans="1:50" s="6" customFormat="1" ht="15" x14ac:dyDescent="0.25">
      <c r="A200" s="18">
        <f>1+A199</f>
        <v>181</v>
      </c>
      <c r="B200" s="27" t="s">
        <v>7</v>
      </c>
      <c r="C200" s="16" t="s">
        <v>454</v>
      </c>
      <c r="D200" s="16" t="s">
        <v>5</v>
      </c>
      <c r="E200" s="16" t="s">
        <v>4</v>
      </c>
      <c r="F200" s="16" t="s">
        <v>3</v>
      </c>
      <c r="G200" s="15">
        <v>45078</v>
      </c>
      <c r="H200" s="15">
        <v>45260</v>
      </c>
      <c r="I200" s="14">
        <v>34800</v>
      </c>
      <c r="J200" s="14">
        <v>0</v>
      </c>
      <c r="K200" s="14">
        <v>0</v>
      </c>
      <c r="L200" s="14">
        <v>998.76</v>
      </c>
      <c r="M200" s="14">
        <f>I200*7.1%</f>
        <v>2470.7999999999997</v>
      </c>
      <c r="N200" s="14">
        <f>I200*1.15%</f>
        <v>400.2</v>
      </c>
      <c r="O200" s="14">
        <v>1057.92</v>
      </c>
      <c r="P200" s="14">
        <f>I200*7.09%</f>
        <v>2467.3200000000002</v>
      </c>
      <c r="Q200" s="14">
        <v>0</v>
      </c>
      <c r="R200" s="14">
        <f>L200+M200+N200+O200+P200</f>
        <v>7395</v>
      </c>
      <c r="S200" s="14">
        <v>0</v>
      </c>
      <c r="T200" s="14">
        <f>+L200+O200+Q200+S200+J200+K200</f>
        <v>2056.6800000000003</v>
      </c>
      <c r="U200" s="14">
        <f>+P200+N200+M200</f>
        <v>5338.32</v>
      </c>
      <c r="V200" s="14">
        <f>+I200-T200</f>
        <v>32743.32</v>
      </c>
      <c r="W200" s="54">
        <f>+V201-AJ200</f>
        <v>52346.280000000006</v>
      </c>
      <c r="X200" t="s">
        <v>363</v>
      </c>
      <c r="Y200" t="s">
        <v>5</v>
      </c>
      <c r="Z200" t="s">
        <v>880</v>
      </c>
      <c r="AA200">
        <v>45</v>
      </c>
      <c r="AB200" s="9">
        <v>34800</v>
      </c>
      <c r="AC200">
        <v>0</v>
      </c>
      <c r="AD200" s="9">
        <v>34800</v>
      </c>
      <c r="AE200">
        <v>998.76</v>
      </c>
      <c r="AF200">
        <v>0</v>
      </c>
      <c r="AG200" s="9">
        <v>1057.92</v>
      </c>
      <c r="AH200">
        <v>0</v>
      </c>
      <c r="AI200" s="9">
        <v>2056.6799999999998</v>
      </c>
      <c r="AJ200" s="9">
        <v>32743.32</v>
      </c>
      <c r="AK200" s="54">
        <f>+T200-AW200</f>
        <v>0</v>
      </c>
      <c r="AL200" t="s">
        <v>454</v>
      </c>
      <c r="AM200" t="s">
        <v>5</v>
      </c>
      <c r="AN200" t="s">
        <v>1142</v>
      </c>
      <c r="AO200">
        <v>29</v>
      </c>
      <c r="AP200" s="9">
        <v>34800</v>
      </c>
      <c r="AQ200">
        <v>0</v>
      </c>
      <c r="AR200" s="9">
        <v>34800</v>
      </c>
      <c r="AS200">
        <v>998.76</v>
      </c>
      <c r="AT200">
        <v>0</v>
      </c>
      <c r="AU200" s="9">
        <v>1057.92</v>
      </c>
      <c r="AV200">
        <v>0</v>
      </c>
      <c r="AW200" s="9">
        <v>2056.6799999999998</v>
      </c>
      <c r="AX200" s="9">
        <v>32743.32</v>
      </c>
    </row>
    <row r="201" spans="1:50" s="6" customFormat="1" ht="15" customHeight="1" x14ac:dyDescent="0.25">
      <c r="A201" s="18">
        <f>1+A200</f>
        <v>182</v>
      </c>
      <c r="B201" s="26" t="s">
        <v>7</v>
      </c>
      <c r="C201" s="16" t="s">
        <v>453</v>
      </c>
      <c r="D201" s="16" t="s">
        <v>5</v>
      </c>
      <c r="E201" s="16" t="s">
        <v>4</v>
      </c>
      <c r="F201" s="16" t="s">
        <v>8</v>
      </c>
      <c r="G201" s="15">
        <v>45078</v>
      </c>
      <c r="H201" s="15">
        <v>45260</v>
      </c>
      <c r="I201" s="14">
        <v>104400</v>
      </c>
      <c r="J201" s="14">
        <v>13140.36</v>
      </c>
      <c r="K201" s="14">
        <v>0</v>
      </c>
      <c r="L201" s="14">
        <v>2996.28</v>
      </c>
      <c r="M201" s="14">
        <f>I201*7.1%</f>
        <v>7412.4</v>
      </c>
      <c r="N201" s="14">
        <f>I201*1.15%</f>
        <v>1200.5999999999999</v>
      </c>
      <c r="O201" s="14">
        <v>3173.76</v>
      </c>
      <c r="P201" s="14">
        <f>I201*7.09%</f>
        <v>7401.96</v>
      </c>
      <c r="Q201" s="14">
        <v>0</v>
      </c>
      <c r="R201" s="14">
        <f>L201+M201+N201+O201+P201</f>
        <v>22185</v>
      </c>
      <c r="S201" s="14">
        <v>0</v>
      </c>
      <c r="T201" s="14">
        <f>+L201+O201+Q201+S201+J201+K201</f>
        <v>19310.400000000001</v>
      </c>
      <c r="U201" s="14">
        <f>+P201+N201+M201</f>
        <v>16014.96</v>
      </c>
      <c r="V201" s="14">
        <f>+I201-T201</f>
        <v>85089.600000000006</v>
      </c>
      <c r="W201" s="54">
        <f>+V202-AJ201</f>
        <v>-15280.210000000001</v>
      </c>
      <c r="X201" t="s">
        <v>275</v>
      </c>
      <c r="Y201" t="s">
        <v>5</v>
      </c>
      <c r="Z201" t="s">
        <v>870</v>
      </c>
      <c r="AA201">
        <v>350</v>
      </c>
      <c r="AB201" s="9">
        <v>23200</v>
      </c>
      <c r="AC201">
        <v>0</v>
      </c>
      <c r="AD201" s="9">
        <v>23200</v>
      </c>
      <c r="AE201">
        <v>665.84</v>
      </c>
      <c r="AF201">
        <v>0</v>
      </c>
      <c r="AG201">
        <v>705.28</v>
      </c>
      <c r="AH201">
        <v>0</v>
      </c>
      <c r="AI201" s="9">
        <v>1371.12</v>
      </c>
      <c r="AJ201" s="9">
        <v>21828.880000000001</v>
      </c>
      <c r="AK201" s="54">
        <f>+T201-AW201</f>
        <v>0</v>
      </c>
      <c r="AL201" t="s">
        <v>453</v>
      </c>
      <c r="AM201" t="s">
        <v>5</v>
      </c>
      <c r="AN201" t="s">
        <v>1195</v>
      </c>
      <c r="AO201">
        <v>33</v>
      </c>
      <c r="AP201" s="9">
        <v>104400</v>
      </c>
      <c r="AQ201">
        <v>0</v>
      </c>
      <c r="AR201" s="9">
        <v>104400</v>
      </c>
      <c r="AS201" s="9">
        <v>2996.28</v>
      </c>
      <c r="AT201" s="9">
        <v>13140.36</v>
      </c>
      <c r="AU201" s="9">
        <v>3173.76</v>
      </c>
      <c r="AV201">
        <v>0</v>
      </c>
      <c r="AW201" s="9">
        <v>19310.400000000001</v>
      </c>
      <c r="AX201" s="9">
        <v>85089.600000000006</v>
      </c>
    </row>
    <row r="202" spans="1:50" s="6" customFormat="1" ht="15" x14ac:dyDescent="0.25">
      <c r="A202" s="18">
        <f>1+A201</f>
        <v>183</v>
      </c>
      <c r="B202" s="26" t="s">
        <v>7</v>
      </c>
      <c r="C202" s="16" t="s">
        <v>452</v>
      </c>
      <c r="D202" s="16" t="s">
        <v>5</v>
      </c>
      <c r="E202" s="16" t="s">
        <v>4</v>
      </c>
      <c r="F202" s="16" t="s">
        <v>8</v>
      </c>
      <c r="G202" s="15">
        <v>45078</v>
      </c>
      <c r="H202" s="15">
        <v>45260</v>
      </c>
      <c r="I202" s="14">
        <v>6960</v>
      </c>
      <c r="J202" s="14">
        <v>0</v>
      </c>
      <c r="K202" s="14">
        <v>0</v>
      </c>
      <c r="L202" s="14">
        <v>199.75</v>
      </c>
      <c r="M202" s="14">
        <f>I202*7.1%</f>
        <v>494.15999999999997</v>
      </c>
      <c r="N202" s="14">
        <f>I202*1.15%</f>
        <v>80.039999999999992</v>
      </c>
      <c r="O202" s="14">
        <v>211.58</v>
      </c>
      <c r="P202" s="14">
        <f>I202*7.09%</f>
        <v>493.46400000000006</v>
      </c>
      <c r="Q202" s="14">
        <v>0</v>
      </c>
      <c r="R202" s="14">
        <f>L202+M202+N202+O202+P202</f>
        <v>1478.9940000000001</v>
      </c>
      <c r="S202" s="14">
        <v>0</v>
      </c>
      <c r="T202" s="14">
        <f>+L202+O202+Q202+S202+J202+K202</f>
        <v>411.33000000000004</v>
      </c>
      <c r="U202" s="14">
        <f>+P202+N202+M202</f>
        <v>1067.664</v>
      </c>
      <c r="V202" s="14">
        <f>+I202-T202</f>
        <v>6548.67</v>
      </c>
      <c r="W202" s="54">
        <f>+V203-AJ202</f>
        <v>72051.17</v>
      </c>
      <c r="X202" t="s">
        <v>264</v>
      </c>
      <c r="Y202" t="s">
        <v>5</v>
      </c>
      <c r="Z202" t="s">
        <v>924</v>
      </c>
      <c r="AA202">
        <v>322</v>
      </c>
      <c r="AB202" s="9">
        <v>12600</v>
      </c>
      <c r="AC202">
        <v>0</v>
      </c>
      <c r="AD202" s="9">
        <v>12600</v>
      </c>
      <c r="AE202">
        <v>361.62</v>
      </c>
      <c r="AF202">
        <v>0</v>
      </c>
      <c r="AG202">
        <v>383.04</v>
      </c>
      <c r="AH202">
        <v>0</v>
      </c>
      <c r="AI202">
        <v>744.66</v>
      </c>
      <c r="AJ202" s="9">
        <v>11855.34</v>
      </c>
      <c r="AK202" s="54">
        <f>+T202-AW202</f>
        <v>0</v>
      </c>
      <c r="AL202" t="s">
        <v>452</v>
      </c>
      <c r="AM202" t="s">
        <v>5</v>
      </c>
      <c r="AN202" t="s">
        <v>1179</v>
      </c>
      <c r="AO202">
        <v>34</v>
      </c>
      <c r="AP202" s="9">
        <v>6960</v>
      </c>
      <c r="AQ202">
        <v>0</v>
      </c>
      <c r="AR202" s="9">
        <v>6960</v>
      </c>
      <c r="AS202">
        <v>199.75</v>
      </c>
      <c r="AT202">
        <v>0</v>
      </c>
      <c r="AU202">
        <v>211.58</v>
      </c>
      <c r="AV202">
        <v>0</v>
      </c>
      <c r="AW202">
        <v>411.33</v>
      </c>
      <c r="AX202" s="9">
        <v>6548.67</v>
      </c>
    </row>
    <row r="203" spans="1:50" s="6" customFormat="1" ht="12.75" customHeight="1" x14ac:dyDescent="0.25">
      <c r="A203" s="18">
        <f>1+A202</f>
        <v>184</v>
      </c>
      <c r="B203" s="26" t="s">
        <v>7</v>
      </c>
      <c r="C203" s="16" t="s">
        <v>451</v>
      </c>
      <c r="D203" s="16" t="s">
        <v>5</v>
      </c>
      <c r="E203" s="16" t="s">
        <v>4</v>
      </c>
      <c r="F203" s="16" t="s">
        <v>8</v>
      </c>
      <c r="G203" s="15">
        <v>45078</v>
      </c>
      <c r="H203" s="15">
        <v>45260</v>
      </c>
      <c r="I203" s="14">
        <v>104400</v>
      </c>
      <c r="J203" s="14">
        <v>12746</v>
      </c>
      <c r="K203" s="14">
        <v>0</v>
      </c>
      <c r="L203" s="14">
        <v>2996.28</v>
      </c>
      <c r="M203" s="14">
        <f>I203*7.1%</f>
        <v>7412.4</v>
      </c>
      <c r="N203" s="14">
        <f>I203*1.15%</f>
        <v>1200.5999999999999</v>
      </c>
      <c r="O203" s="14">
        <v>3173.76</v>
      </c>
      <c r="P203" s="14">
        <f>I203*7.09%</f>
        <v>7401.96</v>
      </c>
      <c r="Q203" s="14">
        <f>1512.45+65</f>
        <v>1577.45</v>
      </c>
      <c r="R203" s="14">
        <f>L203+M203+N203+O203+P203</f>
        <v>22185</v>
      </c>
      <c r="S203" s="14">
        <v>0</v>
      </c>
      <c r="T203" s="14">
        <f>+L203+O203+Q203+S203+J203+K203</f>
        <v>20493.490000000002</v>
      </c>
      <c r="U203" s="14">
        <f>+P203+N203+M203</f>
        <v>16014.96</v>
      </c>
      <c r="V203" s="14">
        <f>+I203-T203</f>
        <v>83906.51</v>
      </c>
      <c r="W203" s="54">
        <f>+V204-AJ203</f>
        <v>-73629.430000000008</v>
      </c>
      <c r="X203" t="s">
        <v>251</v>
      </c>
      <c r="Y203" t="s">
        <v>5</v>
      </c>
      <c r="Z203" t="s">
        <v>1079</v>
      </c>
      <c r="AA203">
        <v>12</v>
      </c>
      <c r="AB203" s="9">
        <v>97440</v>
      </c>
      <c r="AC203">
        <v>0</v>
      </c>
      <c r="AD203" s="9">
        <v>97440</v>
      </c>
      <c r="AE203" s="9">
        <v>2796.53</v>
      </c>
      <c r="AF203" s="9">
        <v>11503.19</v>
      </c>
      <c r="AG203" s="9">
        <v>2962.18</v>
      </c>
      <c r="AH203">
        <v>0</v>
      </c>
      <c r="AI203" s="9">
        <v>17261.900000000001</v>
      </c>
      <c r="AJ203" s="9">
        <v>80178.100000000006</v>
      </c>
      <c r="AK203" s="54">
        <f>+T203-AW203</f>
        <v>0</v>
      </c>
      <c r="AL203" t="s">
        <v>451</v>
      </c>
      <c r="AM203" t="s">
        <v>5</v>
      </c>
      <c r="AN203" t="s">
        <v>1108</v>
      </c>
      <c r="AO203">
        <v>35</v>
      </c>
      <c r="AP203" s="9">
        <v>104400</v>
      </c>
      <c r="AQ203">
        <v>0</v>
      </c>
      <c r="AR203" s="9">
        <v>104400</v>
      </c>
      <c r="AS203" s="9">
        <v>2996.28</v>
      </c>
      <c r="AT203" s="9">
        <v>12746</v>
      </c>
      <c r="AU203" s="9">
        <v>3173.76</v>
      </c>
      <c r="AV203" s="9">
        <v>1577.45</v>
      </c>
      <c r="AW203" s="9">
        <v>20493.490000000002</v>
      </c>
      <c r="AX203" s="9">
        <v>83906.51</v>
      </c>
    </row>
    <row r="204" spans="1:50" ht="15" x14ac:dyDescent="0.25">
      <c r="A204" s="18">
        <f>1+A203</f>
        <v>185</v>
      </c>
      <c r="B204" s="26" t="s">
        <v>7</v>
      </c>
      <c r="C204" s="16" t="s">
        <v>450</v>
      </c>
      <c r="D204" s="16" t="s">
        <v>5</v>
      </c>
      <c r="E204" s="16" t="s">
        <v>4</v>
      </c>
      <c r="F204" s="16" t="s">
        <v>8</v>
      </c>
      <c r="G204" s="15">
        <v>45078</v>
      </c>
      <c r="H204" s="15">
        <v>45260</v>
      </c>
      <c r="I204" s="14">
        <v>6960</v>
      </c>
      <c r="J204" s="14">
        <v>0</v>
      </c>
      <c r="K204" s="14">
        <v>0</v>
      </c>
      <c r="L204" s="14">
        <v>199.75</v>
      </c>
      <c r="M204" s="14">
        <f>I204*7.1%</f>
        <v>494.15999999999997</v>
      </c>
      <c r="N204" s="14">
        <f>I204*1.15%</f>
        <v>80.039999999999992</v>
      </c>
      <c r="O204" s="14">
        <v>211.58</v>
      </c>
      <c r="P204" s="14">
        <f>I204*7.09%</f>
        <v>493.46400000000006</v>
      </c>
      <c r="Q204" s="14">
        <v>0</v>
      </c>
      <c r="R204" s="14">
        <f>L204+M204+N204+O204+P204</f>
        <v>1478.9940000000001</v>
      </c>
      <c r="S204" s="14">
        <v>0</v>
      </c>
      <c r="T204" s="14">
        <f>+L204+O204+Q204+S204+J204+K204</f>
        <v>411.33000000000004</v>
      </c>
      <c r="U204" s="14">
        <f>+P204+N204+M204</f>
        <v>1067.664</v>
      </c>
      <c r="V204" s="14">
        <f>+I204-T204</f>
        <v>6548.67</v>
      </c>
      <c r="W204" s="54">
        <f>+V205-AJ204</f>
        <v>63953.719999999994</v>
      </c>
      <c r="X204" t="s">
        <v>250</v>
      </c>
      <c r="Y204" t="s">
        <v>5</v>
      </c>
      <c r="Z204" t="s">
        <v>1270</v>
      </c>
      <c r="AA204">
        <v>13</v>
      </c>
      <c r="AB204" s="9">
        <v>22400</v>
      </c>
      <c r="AC204">
        <v>0</v>
      </c>
      <c r="AD204" s="9">
        <v>22400</v>
      </c>
      <c r="AE204">
        <v>642.88</v>
      </c>
      <c r="AF204">
        <v>0</v>
      </c>
      <c r="AG204">
        <v>680.96</v>
      </c>
      <c r="AH204" s="9">
        <v>1577.45</v>
      </c>
      <c r="AI204" s="9">
        <v>2901.29</v>
      </c>
      <c r="AJ204" s="9">
        <v>19498.71</v>
      </c>
      <c r="AK204" s="54">
        <f>+T204-AW204</f>
        <v>0</v>
      </c>
      <c r="AL204" t="s">
        <v>450</v>
      </c>
      <c r="AM204" t="s">
        <v>5</v>
      </c>
      <c r="AN204" t="s">
        <v>1143</v>
      </c>
      <c r="AO204">
        <v>36</v>
      </c>
      <c r="AP204" s="9">
        <v>6960</v>
      </c>
      <c r="AQ204">
        <v>0</v>
      </c>
      <c r="AR204" s="9">
        <v>6960</v>
      </c>
      <c r="AS204">
        <v>199.75</v>
      </c>
      <c r="AT204">
        <v>0</v>
      </c>
      <c r="AU204">
        <v>211.58</v>
      </c>
      <c r="AV204">
        <v>0</v>
      </c>
      <c r="AW204">
        <v>411.33</v>
      </c>
      <c r="AX204" s="9">
        <v>6548.67</v>
      </c>
    </row>
    <row r="205" spans="1:50" s="7" customFormat="1" ht="15" x14ac:dyDescent="0.25">
      <c r="A205" s="18">
        <f>1+A204</f>
        <v>186</v>
      </c>
      <c r="B205" s="26" t="s">
        <v>7</v>
      </c>
      <c r="C205" s="16" t="s">
        <v>449</v>
      </c>
      <c r="D205" s="16" t="s">
        <v>5</v>
      </c>
      <c r="E205" s="16" t="s">
        <v>4</v>
      </c>
      <c r="F205" s="16" t="s">
        <v>8</v>
      </c>
      <c r="G205" s="15">
        <v>45078</v>
      </c>
      <c r="H205" s="15">
        <v>45260</v>
      </c>
      <c r="I205" s="14">
        <v>102080</v>
      </c>
      <c r="J205" s="14">
        <v>12594.64</v>
      </c>
      <c r="K205" s="14">
        <v>0</v>
      </c>
      <c r="L205" s="14">
        <v>2929.7</v>
      </c>
      <c r="M205" s="14">
        <f>I205*7.1%</f>
        <v>7247.6799999999994</v>
      </c>
      <c r="N205" s="14">
        <f>I205*1.15%</f>
        <v>1173.92</v>
      </c>
      <c r="O205" s="14">
        <v>3103.23</v>
      </c>
      <c r="P205" s="14">
        <f>I205*7.09%</f>
        <v>7237.4720000000007</v>
      </c>
      <c r="Q205" s="14">
        <v>0</v>
      </c>
      <c r="R205" s="14">
        <f>L205+M205+N205+O205+P205</f>
        <v>21692.002</v>
      </c>
      <c r="S205" s="14">
        <v>0</v>
      </c>
      <c r="T205" s="14">
        <f>+L205+O205+Q205+S205+J205+K205</f>
        <v>18627.57</v>
      </c>
      <c r="U205" s="14">
        <f>+P205+N205+M205</f>
        <v>15659.072</v>
      </c>
      <c r="V205" s="14">
        <f>+I205-T205</f>
        <v>83452.429999999993</v>
      </c>
      <c r="W205" s="54">
        <f>+V206-AJ205</f>
        <v>0</v>
      </c>
      <c r="X205" t="s">
        <v>225</v>
      </c>
      <c r="Y205" t="s">
        <v>5</v>
      </c>
      <c r="Z205" t="s">
        <v>1053</v>
      </c>
      <c r="AA205">
        <v>58</v>
      </c>
      <c r="AB205" s="9">
        <v>34800</v>
      </c>
      <c r="AC205">
        <v>0</v>
      </c>
      <c r="AD205" s="9">
        <v>34800</v>
      </c>
      <c r="AE205">
        <v>998.76</v>
      </c>
      <c r="AF205">
        <v>0</v>
      </c>
      <c r="AG205" s="9">
        <v>1057.92</v>
      </c>
      <c r="AH205">
        <v>0</v>
      </c>
      <c r="AI205" s="9">
        <v>2056.6799999999998</v>
      </c>
      <c r="AJ205" s="9">
        <v>32743.32</v>
      </c>
      <c r="AK205" s="54">
        <f>+T205-AW205</f>
        <v>0</v>
      </c>
      <c r="AL205" t="s">
        <v>449</v>
      </c>
      <c r="AM205" t="s">
        <v>5</v>
      </c>
      <c r="AN205" t="s">
        <v>1305</v>
      </c>
      <c r="AO205">
        <v>37</v>
      </c>
      <c r="AP205" s="9">
        <v>102080</v>
      </c>
      <c r="AQ205">
        <v>0</v>
      </c>
      <c r="AR205" s="9">
        <v>102080</v>
      </c>
      <c r="AS205" s="9">
        <v>2929.7</v>
      </c>
      <c r="AT205" s="9">
        <v>12594.64</v>
      </c>
      <c r="AU205" s="9">
        <v>3103.23</v>
      </c>
      <c r="AV205">
        <v>0</v>
      </c>
      <c r="AW205" s="9">
        <v>18627.57</v>
      </c>
      <c r="AX205" s="9">
        <v>83452.429999999993</v>
      </c>
    </row>
    <row r="206" spans="1:50" s="7" customFormat="1" ht="15" x14ac:dyDescent="0.25">
      <c r="A206" s="18">
        <f>1+A205</f>
        <v>187</v>
      </c>
      <c r="B206" s="26" t="s">
        <v>7</v>
      </c>
      <c r="C206" s="16" t="s">
        <v>448</v>
      </c>
      <c r="D206" s="16" t="s">
        <v>5</v>
      </c>
      <c r="E206" s="16" t="s">
        <v>4</v>
      </c>
      <c r="F206" s="16" t="s">
        <v>8</v>
      </c>
      <c r="G206" s="15">
        <v>45078</v>
      </c>
      <c r="H206" s="15">
        <v>45260</v>
      </c>
      <c r="I206" s="14">
        <v>34800</v>
      </c>
      <c r="J206" s="14">
        <v>0</v>
      </c>
      <c r="K206" s="14">
        <v>0</v>
      </c>
      <c r="L206" s="14">
        <v>998.76</v>
      </c>
      <c r="M206" s="14">
        <f>I206*7.1%</f>
        <v>2470.7999999999997</v>
      </c>
      <c r="N206" s="14">
        <f>I206*1.15%</f>
        <v>400.2</v>
      </c>
      <c r="O206" s="14">
        <v>1057.92</v>
      </c>
      <c r="P206" s="14">
        <f>I206*7.09%</f>
        <v>2467.3200000000002</v>
      </c>
      <c r="Q206" s="14">
        <v>0</v>
      </c>
      <c r="R206" s="14">
        <f>L206+M206+N206+O206+P206</f>
        <v>7395</v>
      </c>
      <c r="S206" s="14">
        <v>0</v>
      </c>
      <c r="T206" s="14">
        <f>+L206+O206+Q206+S206+J206+K206</f>
        <v>2056.6800000000003</v>
      </c>
      <c r="U206" s="14">
        <f>+P206+N206+M206</f>
        <v>5338.32</v>
      </c>
      <c r="V206" s="14">
        <f>+I206-T206</f>
        <v>32743.32</v>
      </c>
      <c r="W206" s="54">
        <f>+V208-AJ206</f>
        <v>10914.439999999999</v>
      </c>
      <c r="X206" t="s">
        <v>186</v>
      </c>
      <c r="Y206" t="s">
        <v>5</v>
      </c>
      <c r="Z206" t="s">
        <v>1213</v>
      </c>
      <c r="AA206">
        <v>32</v>
      </c>
      <c r="AB206" s="9">
        <v>20880</v>
      </c>
      <c r="AC206">
        <v>0</v>
      </c>
      <c r="AD206" s="9">
        <v>20880</v>
      </c>
      <c r="AE206">
        <v>599.26</v>
      </c>
      <c r="AF206">
        <v>0</v>
      </c>
      <c r="AG206">
        <v>634.75</v>
      </c>
      <c r="AH206">
        <v>0</v>
      </c>
      <c r="AI206" s="9">
        <v>1234.01</v>
      </c>
      <c r="AJ206" s="9">
        <v>19645.990000000002</v>
      </c>
      <c r="AK206" s="54">
        <f>+T206-AW206</f>
        <v>0</v>
      </c>
      <c r="AL206" t="s">
        <v>448</v>
      </c>
      <c r="AM206" t="s">
        <v>5</v>
      </c>
      <c r="AN206" t="s">
        <v>740</v>
      </c>
      <c r="AO206">
        <v>38</v>
      </c>
      <c r="AP206" s="9">
        <v>34800</v>
      </c>
      <c r="AQ206">
        <v>0</v>
      </c>
      <c r="AR206" s="9">
        <v>34800</v>
      </c>
      <c r="AS206">
        <v>998.76</v>
      </c>
      <c r="AT206">
        <v>0</v>
      </c>
      <c r="AU206" s="9">
        <v>1057.92</v>
      </c>
      <c r="AV206">
        <v>0</v>
      </c>
      <c r="AW206" s="9">
        <v>2056.6799999999998</v>
      </c>
      <c r="AX206" s="9">
        <v>32743.32</v>
      </c>
    </row>
    <row r="207" spans="1:50" s="7" customFormat="1" ht="15" x14ac:dyDescent="0.25">
      <c r="A207" s="18">
        <f>1+A206</f>
        <v>188</v>
      </c>
      <c r="B207" s="26" t="s">
        <v>7</v>
      </c>
      <c r="C207" s="16" t="s">
        <v>447</v>
      </c>
      <c r="D207" s="16" t="s">
        <v>5</v>
      </c>
      <c r="E207" s="16" t="s">
        <v>4</v>
      </c>
      <c r="F207" s="16" t="s">
        <v>3</v>
      </c>
      <c r="G207" s="15">
        <v>45078</v>
      </c>
      <c r="H207" s="15">
        <v>45260</v>
      </c>
      <c r="I207" s="14">
        <v>34800</v>
      </c>
      <c r="J207" s="14">
        <v>0</v>
      </c>
      <c r="K207" s="14">
        <v>0</v>
      </c>
      <c r="L207" s="14">
        <v>998.76</v>
      </c>
      <c r="M207" s="14">
        <f>I207*7.1%</f>
        <v>2470.7999999999997</v>
      </c>
      <c r="N207" s="14">
        <f>I207*1.15%</f>
        <v>400.2</v>
      </c>
      <c r="O207" s="14">
        <v>1057.92</v>
      </c>
      <c r="P207" s="14">
        <f>I207*7.09%</f>
        <v>2467.3200000000002</v>
      </c>
      <c r="Q207" s="14">
        <v>0</v>
      </c>
      <c r="R207" s="14">
        <f>L207+M207+N207+O207+P207</f>
        <v>7395</v>
      </c>
      <c r="S207" s="14">
        <v>0</v>
      </c>
      <c r="T207" s="14">
        <f>+L207+O207+Q207+S207+J207+K207</f>
        <v>2056.6800000000003</v>
      </c>
      <c r="U207" s="14">
        <f>+P207+N207+M207</f>
        <v>5338.32</v>
      </c>
      <c r="V207" s="14">
        <f>+I207-T207</f>
        <v>32743.32</v>
      </c>
      <c r="W207" s="54">
        <f>+V209-AJ207</f>
        <v>0</v>
      </c>
      <c r="X207" t="s">
        <v>146</v>
      </c>
      <c r="Y207" t="s">
        <v>5</v>
      </c>
      <c r="Z207" t="s">
        <v>1214</v>
      </c>
      <c r="AA207">
        <v>96</v>
      </c>
      <c r="AB207" s="9">
        <v>34800</v>
      </c>
      <c r="AC207">
        <v>0</v>
      </c>
      <c r="AD207" s="9">
        <v>34800</v>
      </c>
      <c r="AE207">
        <v>998.76</v>
      </c>
      <c r="AF207">
        <v>0</v>
      </c>
      <c r="AG207" s="9">
        <v>1057.92</v>
      </c>
      <c r="AH207">
        <v>0</v>
      </c>
      <c r="AI207" s="9">
        <v>2056.6799999999998</v>
      </c>
      <c r="AJ207" s="9">
        <v>32743.32</v>
      </c>
      <c r="AK207" s="54">
        <f>+T207-AW207</f>
        <v>0</v>
      </c>
      <c r="AL207" t="s">
        <v>447</v>
      </c>
      <c r="AM207" t="s">
        <v>5</v>
      </c>
      <c r="AN207" t="s">
        <v>1092</v>
      </c>
      <c r="AO207">
        <v>39</v>
      </c>
      <c r="AP207" s="9">
        <v>34800</v>
      </c>
      <c r="AQ207">
        <v>0</v>
      </c>
      <c r="AR207" s="9">
        <v>34800</v>
      </c>
      <c r="AS207">
        <v>998.76</v>
      </c>
      <c r="AT207">
        <v>0</v>
      </c>
      <c r="AU207" s="9">
        <v>1057.92</v>
      </c>
      <c r="AV207">
        <v>0</v>
      </c>
      <c r="AW207" s="9">
        <v>2056.6799999999998</v>
      </c>
      <c r="AX207" s="9">
        <v>32743.32</v>
      </c>
    </row>
    <row r="208" spans="1:50" s="7" customFormat="1" ht="15" x14ac:dyDescent="0.25">
      <c r="A208" s="18">
        <f>1+A207</f>
        <v>189</v>
      </c>
      <c r="B208" s="26" t="s">
        <v>7</v>
      </c>
      <c r="C208" s="16" t="s">
        <v>446</v>
      </c>
      <c r="D208" s="16" t="s">
        <v>5</v>
      </c>
      <c r="E208" s="16" t="s">
        <v>4</v>
      </c>
      <c r="F208" s="16" t="s">
        <v>3</v>
      </c>
      <c r="G208" s="15">
        <v>45078</v>
      </c>
      <c r="H208" s="15">
        <v>45260</v>
      </c>
      <c r="I208" s="14">
        <v>32480</v>
      </c>
      <c r="J208" s="14">
        <v>0</v>
      </c>
      <c r="K208" s="14">
        <v>0</v>
      </c>
      <c r="L208" s="14">
        <v>932.18</v>
      </c>
      <c r="M208" s="14">
        <f>I208*7.1%</f>
        <v>2306.08</v>
      </c>
      <c r="N208" s="14">
        <f>I208*1.15%</f>
        <v>373.52</v>
      </c>
      <c r="O208" s="14">
        <v>987.39</v>
      </c>
      <c r="P208" s="14">
        <f>I208*7.09%</f>
        <v>2302.8320000000003</v>
      </c>
      <c r="Q208" s="14">
        <v>0</v>
      </c>
      <c r="R208" s="14">
        <f>L208+M208+N208+O208+P208</f>
        <v>6902.0020000000004</v>
      </c>
      <c r="S208" s="14">
        <v>0</v>
      </c>
      <c r="T208" s="14">
        <f>+L208+O208+Q208+S208+J208+K208</f>
        <v>1919.57</v>
      </c>
      <c r="U208" s="14">
        <f>+P208+N208+M208</f>
        <v>4982.4320000000007</v>
      </c>
      <c r="V208" s="14">
        <f>+I208-T208</f>
        <v>30560.43</v>
      </c>
      <c r="W208" s="54">
        <f>+V210-AJ208</f>
        <v>32743.32</v>
      </c>
      <c r="X208" t="s">
        <v>127</v>
      </c>
      <c r="Y208" t="s">
        <v>5</v>
      </c>
      <c r="Z208" t="s">
        <v>1163</v>
      </c>
      <c r="AA208">
        <v>124</v>
      </c>
      <c r="AB208" s="9">
        <v>34800</v>
      </c>
      <c r="AC208">
        <v>0</v>
      </c>
      <c r="AD208" s="9">
        <v>34800</v>
      </c>
      <c r="AE208">
        <v>998.76</v>
      </c>
      <c r="AF208">
        <v>0</v>
      </c>
      <c r="AG208" s="9">
        <v>1057.92</v>
      </c>
      <c r="AH208">
        <v>0</v>
      </c>
      <c r="AI208" s="9">
        <v>2056.6799999999998</v>
      </c>
      <c r="AJ208" s="9">
        <v>32743.32</v>
      </c>
      <c r="AK208" s="54">
        <f>+T208-AW208</f>
        <v>0</v>
      </c>
      <c r="AL208" t="s">
        <v>446</v>
      </c>
      <c r="AM208" t="s">
        <v>5</v>
      </c>
      <c r="AN208" t="s">
        <v>1133</v>
      </c>
      <c r="AO208">
        <v>40</v>
      </c>
      <c r="AP208" s="9">
        <v>32480</v>
      </c>
      <c r="AQ208">
        <v>0</v>
      </c>
      <c r="AR208" s="9">
        <v>32480</v>
      </c>
      <c r="AS208">
        <v>932.18</v>
      </c>
      <c r="AT208">
        <v>0</v>
      </c>
      <c r="AU208">
        <v>987.39</v>
      </c>
      <c r="AV208">
        <v>0</v>
      </c>
      <c r="AW208" s="9">
        <v>1919.57</v>
      </c>
      <c r="AX208" s="9">
        <v>30560.43</v>
      </c>
    </row>
    <row r="209" spans="1:50" s="7" customFormat="1" ht="15" x14ac:dyDescent="0.25">
      <c r="A209" s="18">
        <f>1+A208</f>
        <v>190</v>
      </c>
      <c r="B209" s="26" t="s">
        <v>7</v>
      </c>
      <c r="C209" s="16" t="s">
        <v>445</v>
      </c>
      <c r="D209" s="16" t="s">
        <v>5</v>
      </c>
      <c r="E209" s="16" t="s">
        <v>4</v>
      </c>
      <c r="F209" s="16" t="s">
        <v>8</v>
      </c>
      <c r="G209" s="15">
        <v>45078</v>
      </c>
      <c r="H209" s="15">
        <v>45260</v>
      </c>
      <c r="I209" s="14">
        <v>34800</v>
      </c>
      <c r="J209" s="14">
        <v>0</v>
      </c>
      <c r="K209" s="14">
        <v>0</v>
      </c>
      <c r="L209" s="14">
        <v>998.76</v>
      </c>
      <c r="M209" s="14">
        <f>I209*7.1%</f>
        <v>2470.7999999999997</v>
      </c>
      <c r="N209" s="14">
        <f>I209*1.15%</f>
        <v>400.2</v>
      </c>
      <c r="O209" s="14">
        <v>1057.92</v>
      </c>
      <c r="P209" s="14">
        <f>I209*7.09%</f>
        <v>2467.3200000000002</v>
      </c>
      <c r="Q209" s="14">
        <v>0</v>
      </c>
      <c r="R209" s="14">
        <f>L209+M209+N209+O209+P209</f>
        <v>7395</v>
      </c>
      <c r="S209" s="14">
        <v>0</v>
      </c>
      <c r="T209" s="14">
        <f>+L209+O209+Q209+S209+J209+K209</f>
        <v>2056.6800000000003</v>
      </c>
      <c r="U209" s="14">
        <f>+P209+N209+M209</f>
        <v>5338.32</v>
      </c>
      <c r="V209" s="14">
        <f>+I209-T209</f>
        <v>32743.32</v>
      </c>
      <c r="W209" s="54">
        <f>+V211-AJ209</f>
        <v>-23987.599999999999</v>
      </c>
      <c r="X209" t="s">
        <v>108</v>
      </c>
      <c r="Y209" t="s">
        <v>107</v>
      </c>
      <c r="Z209" t="s">
        <v>778</v>
      </c>
      <c r="AA209">
        <v>3</v>
      </c>
      <c r="AB209" s="9">
        <v>65000</v>
      </c>
      <c r="AC209">
        <v>0</v>
      </c>
      <c r="AD209" s="9">
        <v>65000</v>
      </c>
      <c r="AE209" s="9">
        <v>1865.5</v>
      </c>
      <c r="AF209" s="9">
        <v>4427.58</v>
      </c>
      <c r="AG209" s="9">
        <v>1976</v>
      </c>
      <c r="AH209">
        <v>0</v>
      </c>
      <c r="AI209" s="9">
        <v>8269.08</v>
      </c>
      <c r="AJ209" s="9">
        <v>56730.92</v>
      </c>
      <c r="AK209" s="54">
        <f>+T209-AW209</f>
        <v>0</v>
      </c>
      <c r="AL209" t="s">
        <v>445</v>
      </c>
      <c r="AM209" t="s">
        <v>5</v>
      </c>
      <c r="AN209" t="s">
        <v>1086</v>
      </c>
      <c r="AO209">
        <v>41</v>
      </c>
      <c r="AP209" s="9">
        <v>34800</v>
      </c>
      <c r="AQ209">
        <v>0</v>
      </c>
      <c r="AR209" s="9">
        <v>34800</v>
      </c>
      <c r="AS209">
        <v>998.76</v>
      </c>
      <c r="AT209">
        <v>0</v>
      </c>
      <c r="AU209" s="9">
        <v>1057.92</v>
      </c>
      <c r="AV209">
        <v>0</v>
      </c>
      <c r="AW209" s="9">
        <v>2056.6799999999998</v>
      </c>
      <c r="AX209" s="9">
        <v>32743.32</v>
      </c>
    </row>
    <row r="210" spans="1:50" s="7" customFormat="1" ht="15" x14ac:dyDescent="0.25">
      <c r="A210" s="18">
        <f>1+A209</f>
        <v>191</v>
      </c>
      <c r="B210" s="26" t="s">
        <v>7</v>
      </c>
      <c r="C210" s="16" t="s">
        <v>444</v>
      </c>
      <c r="D210" s="16" t="s">
        <v>5</v>
      </c>
      <c r="E210" s="16" t="s">
        <v>4</v>
      </c>
      <c r="F210" s="16" t="s">
        <v>8</v>
      </c>
      <c r="G210" s="15">
        <v>45078</v>
      </c>
      <c r="H210" s="15">
        <v>45260</v>
      </c>
      <c r="I210" s="14">
        <v>69600</v>
      </c>
      <c r="J210" s="14">
        <v>0</v>
      </c>
      <c r="K210" s="14">
        <v>0</v>
      </c>
      <c r="L210" s="14">
        <v>1997.52</v>
      </c>
      <c r="M210" s="14">
        <f>I210*7.1%</f>
        <v>4941.5999999999995</v>
      </c>
      <c r="N210" s="14">
        <f>I210*1.15%</f>
        <v>800.4</v>
      </c>
      <c r="O210" s="14">
        <v>2115.84</v>
      </c>
      <c r="P210" s="14">
        <f>I210*7.09%</f>
        <v>4934.6400000000003</v>
      </c>
      <c r="Q210" s="14">
        <v>0</v>
      </c>
      <c r="R210" s="14">
        <f>L210+M210+N210+O210+P210</f>
        <v>14790</v>
      </c>
      <c r="S210" s="14">
        <v>0</v>
      </c>
      <c r="T210" s="14">
        <f>+L210+O210+Q210+S210+J210+K210</f>
        <v>4113.3600000000006</v>
      </c>
      <c r="U210" s="14">
        <f>+P210+N210+M210</f>
        <v>10676.64</v>
      </c>
      <c r="V210" s="14">
        <f>+I210-T210</f>
        <v>65486.64</v>
      </c>
      <c r="W210" s="54">
        <f>+V212-AJ210</f>
        <v>-27450.120000000003</v>
      </c>
      <c r="X210" t="s">
        <v>97</v>
      </c>
      <c r="Y210" t="s">
        <v>5</v>
      </c>
      <c r="Z210" t="s">
        <v>1005</v>
      </c>
      <c r="AA210">
        <v>8</v>
      </c>
      <c r="AB210" s="9">
        <v>69600</v>
      </c>
      <c r="AC210">
        <v>0</v>
      </c>
      <c r="AD210" s="9">
        <v>69600</v>
      </c>
      <c r="AE210" s="9">
        <v>1997.52</v>
      </c>
      <c r="AF210" s="9">
        <v>5293.2</v>
      </c>
      <c r="AG210" s="9">
        <v>2115.84</v>
      </c>
      <c r="AH210">
        <v>0</v>
      </c>
      <c r="AI210" s="9">
        <v>9406.56</v>
      </c>
      <c r="AJ210" s="9">
        <v>60193.440000000002</v>
      </c>
      <c r="AK210" s="54">
        <f>+T210-AW210</f>
        <v>0</v>
      </c>
      <c r="AL210" t="s">
        <v>444</v>
      </c>
      <c r="AM210" t="s">
        <v>5</v>
      </c>
      <c r="AN210" t="s">
        <v>1113</v>
      </c>
      <c r="AO210">
        <v>43</v>
      </c>
      <c r="AP210" s="9">
        <v>69600</v>
      </c>
      <c r="AQ210">
        <v>0</v>
      </c>
      <c r="AR210" s="9">
        <v>69600</v>
      </c>
      <c r="AS210" s="9">
        <v>1997.52</v>
      </c>
      <c r="AT210">
        <v>0</v>
      </c>
      <c r="AU210" s="9">
        <v>2115.84</v>
      </c>
      <c r="AV210">
        <v>0</v>
      </c>
      <c r="AW210" s="9">
        <v>4113.3599999999997</v>
      </c>
      <c r="AX210" s="9">
        <v>65486.64</v>
      </c>
    </row>
    <row r="211" spans="1:50" s="7" customFormat="1" ht="15" x14ac:dyDescent="0.25">
      <c r="A211" s="18">
        <f>1+A210</f>
        <v>192</v>
      </c>
      <c r="B211" s="26" t="s">
        <v>7</v>
      </c>
      <c r="C211" s="16" t="s">
        <v>443</v>
      </c>
      <c r="D211" s="16" t="s">
        <v>5</v>
      </c>
      <c r="E211" s="16" t="s">
        <v>4</v>
      </c>
      <c r="F211" s="16" t="s">
        <v>3</v>
      </c>
      <c r="G211" s="15">
        <v>45078</v>
      </c>
      <c r="H211" s="15">
        <v>45260</v>
      </c>
      <c r="I211" s="14">
        <v>34800</v>
      </c>
      <c r="J211" s="14">
        <v>0</v>
      </c>
      <c r="K211" s="14">
        <v>0</v>
      </c>
      <c r="L211" s="14">
        <v>998.76</v>
      </c>
      <c r="M211" s="14">
        <f>I211*7.1%</f>
        <v>2470.7999999999997</v>
      </c>
      <c r="N211" s="14">
        <f>I211*1.15%</f>
        <v>400.2</v>
      </c>
      <c r="O211" s="14">
        <v>1057.92</v>
      </c>
      <c r="P211" s="14">
        <f>I211*7.09%</f>
        <v>2467.3200000000002</v>
      </c>
      <c r="Q211" s="14">
        <v>0</v>
      </c>
      <c r="R211" s="14">
        <f>L211+M211+N211+O211+P211</f>
        <v>7395</v>
      </c>
      <c r="S211" s="14">
        <v>0</v>
      </c>
      <c r="T211" s="14">
        <f>+L211+O211+Q211+S211+J211+K211</f>
        <v>2056.6800000000003</v>
      </c>
      <c r="U211" s="14">
        <f>+P211+N211+M211</f>
        <v>5338.32</v>
      </c>
      <c r="V211" s="14">
        <f>+I211-T211</f>
        <v>32743.32</v>
      </c>
      <c r="W211" s="54">
        <f>+V213-AJ211</f>
        <v>2182.880000000001</v>
      </c>
      <c r="X211" t="s">
        <v>53</v>
      </c>
      <c r="Y211" t="s">
        <v>5</v>
      </c>
      <c r="Z211" t="s">
        <v>1004</v>
      </c>
      <c r="AA211">
        <v>77</v>
      </c>
      <c r="AB211" s="9">
        <v>30160</v>
      </c>
      <c r="AC211">
        <v>0</v>
      </c>
      <c r="AD211" s="9">
        <v>30160</v>
      </c>
      <c r="AE211">
        <v>865.59</v>
      </c>
      <c r="AF211">
        <v>0</v>
      </c>
      <c r="AG211">
        <v>916.86</v>
      </c>
      <c r="AH211">
        <v>0</v>
      </c>
      <c r="AI211" s="9">
        <v>1782.45</v>
      </c>
      <c r="AJ211" s="9">
        <v>28377.55</v>
      </c>
      <c r="AK211" s="54">
        <f>+T211-AW211</f>
        <v>0</v>
      </c>
      <c r="AL211" t="s">
        <v>443</v>
      </c>
      <c r="AM211" t="s">
        <v>5</v>
      </c>
      <c r="AN211" t="s">
        <v>1128</v>
      </c>
      <c r="AO211">
        <v>45</v>
      </c>
      <c r="AP211" s="9">
        <v>34800</v>
      </c>
      <c r="AQ211">
        <v>0</v>
      </c>
      <c r="AR211" s="9">
        <v>34800</v>
      </c>
      <c r="AS211">
        <v>998.76</v>
      </c>
      <c r="AT211">
        <v>0</v>
      </c>
      <c r="AU211" s="9">
        <v>1057.92</v>
      </c>
      <c r="AV211">
        <v>0</v>
      </c>
      <c r="AW211" s="9">
        <v>2056.6799999999998</v>
      </c>
      <c r="AX211" s="9">
        <v>32743.32</v>
      </c>
    </row>
    <row r="212" spans="1:50" s="7" customFormat="1" ht="15" x14ac:dyDescent="0.25">
      <c r="A212" s="18">
        <f>1+A211</f>
        <v>193</v>
      </c>
      <c r="B212" s="26" t="s">
        <v>7</v>
      </c>
      <c r="C212" s="16" t="s">
        <v>442</v>
      </c>
      <c r="D212" s="16" t="s">
        <v>5</v>
      </c>
      <c r="E212" s="16" t="s">
        <v>4</v>
      </c>
      <c r="F212" s="16" t="s">
        <v>8</v>
      </c>
      <c r="G212" s="15">
        <v>45078</v>
      </c>
      <c r="H212" s="15">
        <v>45260</v>
      </c>
      <c r="I212" s="14">
        <v>34800</v>
      </c>
      <c r="J212" s="14">
        <v>0</v>
      </c>
      <c r="K212" s="14">
        <v>0</v>
      </c>
      <c r="L212" s="14">
        <v>998.76</v>
      </c>
      <c r="M212" s="14">
        <f>I212*7.1%</f>
        <v>2470.7999999999997</v>
      </c>
      <c r="N212" s="14">
        <f>I212*1.15%</f>
        <v>400.2</v>
      </c>
      <c r="O212" s="14">
        <v>1057.92</v>
      </c>
      <c r="P212" s="14">
        <f>I212*7.09%</f>
        <v>2467.3200000000002</v>
      </c>
      <c r="Q212" s="14">
        <v>0</v>
      </c>
      <c r="R212" s="14">
        <f>L212+M212+N212+O212+P212</f>
        <v>7395</v>
      </c>
      <c r="S212" s="14">
        <v>0</v>
      </c>
      <c r="T212" s="14">
        <f>+L212+O212+Q212+S212+J212+K212</f>
        <v>2056.6800000000003</v>
      </c>
      <c r="U212" s="14">
        <f>+P212+N212+M212</f>
        <v>5338.32</v>
      </c>
      <c r="V212" s="14">
        <f>+I212-T212</f>
        <v>32743.32</v>
      </c>
      <c r="W212" s="54">
        <f>+V214-AJ212</f>
        <v>23497.61</v>
      </c>
      <c r="X212" t="s">
        <v>26</v>
      </c>
      <c r="Y212" t="s">
        <v>5</v>
      </c>
      <c r="Z212" t="s">
        <v>1030</v>
      </c>
      <c r="AA212">
        <v>142</v>
      </c>
      <c r="AB212" s="9">
        <v>14080</v>
      </c>
      <c r="AC212">
        <v>0</v>
      </c>
      <c r="AD212" s="9">
        <v>14080</v>
      </c>
      <c r="AE212">
        <v>404.1</v>
      </c>
      <c r="AF212">
        <v>0</v>
      </c>
      <c r="AG212">
        <v>428.03</v>
      </c>
      <c r="AH212">
        <v>0</v>
      </c>
      <c r="AI212">
        <v>832.13</v>
      </c>
      <c r="AJ212" s="9">
        <v>13247.87</v>
      </c>
      <c r="AK212" s="54">
        <f>+T212-AW212</f>
        <v>0</v>
      </c>
      <c r="AL212" t="s">
        <v>442</v>
      </c>
      <c r="AM212" t="s">
        <v>5</v>
      </c>
      <c r="AN212" t="s">
        <v>1168</v>
      </c>
      <c r="AO212">
        <v>48</v>
      </c>
      <c r="AP212" s="9">
        <v>34800</v>
      </c>
      <c r="AQ212">
        <v>0</v>
      </c>
      <c r="AR212" s="9">
        <v>34800</v>
      </c>
      <c r="AS212">
        <v>998.76</v>
      </c>
      <c r="AT212">
        <v>0</v>
      </c>
      <c r="AU212" s="9">
        <v>1057.92</v>
      </c>
      <c r="AV212">
        <v>0</v>
      </c>
      <c r="AW212" s="9">
        <v>2056.6799999999998</v>
      </c>
      <c r="AX212" s="9">
        <v>32743.32</v>
      </c>
    </row>
    <row r="213" spans="1:50" s="7" customFormat="1" ht="15" x14ac:dyDescent="0.25">
      <c r="A213" s="18">
        <f>1+A212</f>
        <v>194</v>
      </c>
      <c r="B213" s="26" t="s">
        <v>7</v>
      </c>
      <c r="C213" s="16" t="s">
        <v>441</v>
      </c>
      <c r="D213" s="16" t="s">
        <v>5</v>
      </c>
      <c r="E213" s="16" t="s">
        <v>4</v>
      </c>
      <c r="F213" s="16" t="s">
        <v>8</v>
      </c>
      <c r="G213" s="15">
        <v>45078</v>
      </c>
      <c r="H213" s="15">
        <v>45260</v>
      </c>
      <c r="I213" s="14">
        <v>32480</v>
      </c>
      <c r="J213" s="14">
        <v>0</v>
      </c>
      <c r="K213" s="14">
        <v>0</v>
      </c>
      <c r="L213" s="14">
        <v>932.18</v>
      </c>
      <c r="M213" s="14">
        <f>I213*7.1%</f>
        <v>2306.08</v>
      </c>
      <c r="N213" s="14">
        <f>I213*1.15%</f>
        <v>373.52</v>
      </c>
      <c r="O213" s="14">
        <v>987.39</v>
      </c>
      <c r="P213" s="14">
        <f>I213*7.09%</f>
        <v>2302.8320000000003</v>
      </c>
      <c r="Q213" s="14">
        <v>0</v>
      </c>
      <c r="R213" s="14">
        <f>L213+M213+N213+O213+P213</f>
        <v>6902.0020000000004</v>
      </c>
      <c r="S213" s="14">
        <v>0</v>
      </c>
      <c r="T213" s="14">
        <f>+L213+O213+Q213+S213+J213+K213</f>
        <v>1919.57</v>
      </c>
      <c r="U213" s="14">
        <f>+P213+N213+M213</f>
        <v>4982.4320000000007</v>
      </c>
      <c r="V213" s="14">
        <f>+I213-T213</f>
        <v>30560.43</v>
      </c>
      <c r="W213" s="54">
        <f>+V215-AJ213</f>
        <v>62376.26999999999</v>
      </c>
      <c r="X213" t="s">
        <v>23</v>
      </c>
      <c r="Y213" t="s">
        <v>5</v>
      </c>
      <c r="Z213" t="s">
        <v>1044</v>
      </c>
      <c r="AA213">
        <v>152</v>
      </c>
      <c r="AB213" s="9">
        <v>22400</v>
      </c>
      <c r="AC213">
        <v>0</v>
      </c>
      <c r="AD213" s="9">
        <v>22400</v>
      </c>
      <c r="AE213">
        <v>642.88</v>
      </c>
      <c r="AF213">
        <v>0</v>
      </c>
      <c r="AG213">
        <v>680.96</v>
      </c>
      <c r="AH213">
        <v>0</v>
      </c>
      <c r="AI213" s="9">
        <v>1323.84</v>
      </c>
      <c r="AJ213" s="9">
        <v>21076.16</v>
      </c>
      <c r="AK213" s="54">
        <f>+T213-AW213</f>
        <v>0</v>
      </c>
      <c r="AL213" t="s">
        <v>441</v>
      </c>
      <c r="AM213" t="s">
        <v>5</v>
      </c>
      <c r="AN213" t="s">
        <v>1175</v>
      </c>
      <c r="AO213">
        <v>49</v>
      </c>
      <c r="AP213" s="9">
        <v>32480</v>
      </c>
      <c r="AQ213">
        <v>0</v>
      </c>
      <c r="AR213" s="9">
        <v>32480</v>
      </c>
      <c r="AS213">
        <v>932.18</v>
      </c>
      <c r="AT213">
        <v>0</v>
      </c>
      <c r="AU213">
        <v>987.39</v>
      </c>
      <c r="AV213">
        <v>0</v>
      </c>
      <c r="AW213" s="9">
        <v>1919.57</v>
      </c>
      <c r="AX213" s="9">
        <v>30560.43</v>
      </c>
    </row>
    <row r="214" spans="1:50" s="7" customFormat="1" ht="15" x14ac:dyDescent="0.25">
      <c r="A214" s="18">
        <f>1+A213</f>
        <v>195</v>
      </c>
      <c r="B214" s="26" t="s">
        <v>7</v>
      </c>
      <c r="C214" s="16" t="s">
        <v>440</v>
      </c>
      <c r="D214" s="16" t="s">
        <v>5</v>
      </c>
      <c r="E214" s="16" t="s">
        <v>4</v>
      </c>
      <c r="F214" s="16" t="s">
        <v>8</v>
      </c>
      <c r="G214" s="15">
        <v>45078</v>
      </c>
      <c r="H214" s="15">
        <v>45260</v>
      </c>
      <c r="I214" s="14">
        <v>39440</v>
      </c>
      <c r="J214" s="14">
        <v>363.61</v>
      </c>
      <c r="K214" s="14">
        <v>0</v>
      </c>
      <c r="L214" s="14">
        <v>1131.93</v>
      </c>
      <c r="M214" s="14">
        <f>I214*7.1%</f>
        <v>2800.24</v>
      </c>
      <c r="N214" s="14">
        <f>I214*1.15%</f>
        <v>453.56</v>
      </c>
      <c r="O214" s="14">
        <v>1198.98</v>
      </c>
      <c r="P214" s="14">
        <f>I214*7.09%</f>
        <v>2796.2960000000003</v>
      </c>
      <c r="Q214" s="14">
        <v>0</v>
      </c>
      <c r="R214" s="14">
        <f>L214+M214+N214+O214+P214</f>
        <v>8381.0060000000012</v>
      </c>
      <c r="S214" s="14">
        <v>0</v>
      </c>
      <c r="T214" s="14">
        <f>+L214+O214+Q214+S214+J214+K214</f>
        <v>2694.52</v>
      </c>
      <c r="U214" s="14">
        <f>+P214+N214+M214</f>
        <v>6050.0959999999995</v>
      </c>
      <c r="V214" s="14">
        <f>+I214-T214</f>
        <v>36745.480000000003</v>
      </c>
      <c r="W214" s="54">
        <f>+V214-AJ214</f>
        <v>-4446.6899999999951</v>
      </c>
      <c r="X214" t="s">
        <v>828</v>
      </c>
      <c r="Y214" t="s">
        <v>101</v>
      </c>
      <c r="Z214" t="s">
        <v>829</v>
      </c>
      <c r="AA214">
        <v>10</v>
      </c>
      <c r="AB214" s="9">
        <v>45000</v>
      </c>
      <c r="AC214">
        <v>0</v>
      </c>
      <c r="AD214" s="9">
        <v>45000</v>
      </c>
      <c r="AE214" s="9">
        <v>1291.5</v>
      </c>
      <c r="AF214" s="9">
        <v>1148.33</v>
      </c>
      <c r="AG214" s="9">
        <v>1368</v>
      </c>
      <c r="AH214">
        <v>0</v>
      </c>
      <c r="AI214" s="9">
        <v>3807.83</v>
      </c>
      <c r="AJ214" s="9">
        <v>41192.17</v>
      </c>
      <c r="AK214" s="54">
        <f>+T214-AW214</f>
        <v>0</v>
      </c>
      <c r="AL214" t="s">
        <v>440</v>
      </c>
      <c r="AM214" t="s">
        <v>5</v>
      </c>
      <c r="AN214" t="s">
        <v>1082</v>
      </c>
      <c r="AO214">
        <v>52</v>
      </c>
      <c r="AP214" s="9">
        <v>39440</v>
      </c>
      <c r="AQ214">
        <v>0</v>
      </c>
      <c r="AR214" s="9">
        <v>39440</v>
      </c>
      <c r="AS214" s="9">
        <v>1131.93</v>
      </c>
      <c r="AT214">
        <v>363.61</v>
      </c>
      <c r="AU214" s="9">
        <v>1198.98</v>
      </c>
      <c r="AV214">
        <v>0</v>
      </c>
      <c r="AW214" s="9">
        <v>2694.52</v>
      </c>
      <c r="AX214" s="9">
        <v>36745.480000000003</v>
      </c>
    </row>
    <row r="215" spans="1:50" s="7" customFormat="1" ht="15" x14ac:dyDescent="0.25">
      <c r="A215" s="18">
        <f>1+A214</f>
        <v>196</v>
      </c>
      <c r="B215" s="26" t="s">
        <v>7</v>
      </c>
      <c r="C215" s="16" t="s">
        <v>439</v>
      </c>
      <c r="D215" s="16" t="s">
        <v>5</v>
      </c>
      <c r="E215" s="16" t="s">
        <v>4</v>
      </c>
      <c r="F215" s="16" t="s">
        <v>3</v>
      </c>
      <c r="G215" s="15">
        <v>45078</v>
      </c>
      <c r="H215" s="15">
        <v>45260</v>
      </c>
      <c r="I215" s="14">
        <v>102080</v>
      </c>
      <c r="J215" s="14">
        <v>12594.64</v>
      </c>
      <c r="K215" s="14">
        <v>0</v>
      </c>
      <c r="L215" s="14">
        <v>2929.7</v>
      </c>
      <c r="M215" s="14">
        <f>I215*7.1%</f>
        <v>7247.6799999999994</v>
      </c>
      <c r="N215" s="14">
        <f>I215*1.15%</f>
        <v>1173.92</v>
      </c>
      <c r="O215" s="14">
        <v>3103.23</v>
      </c>
      <c r="P215" s="14">
        <f>I215*7.09%</f>
        <v>7237.4720000000007</v>
      </c>
      <c r="Q215" s="14">
        <v>0</v>
      </c>
      <c r="R215" s="14">
        <f>L215+M215+N215+O215+P215</f>
        <v>21692.002</v>
      </c>
      <c r="S215" s="14">
        <v>0</v>
      </c>
      <c r="T215" s="14">
        <f>+L215+O215+Q215+S215+J215+K215</f>
        <v>18627.57</v>
      </c>
      <c r="U215" s="14">
        <f>+P215+N215+M215</f>
        <v>15659.072</v>
      </c>
      <c r="V215" s="14">
        <f>+I215-T215</f>
        <v>83452.429999999993</v>
      </c>
      <c r="W215" s="54">
        <f>+V216-AJ215</f>
        <v>47021.69</v>
      </c>
      <c r="X215" t="s">
        <v>362</v>
      </c>
      <c r="Y215" t="s">
        <v>5</v>
      </c>
      <c r="Z215" t="s">
        <v>961</v>
      </c>
      <c r="AA215">
        <v>46</v>
      </c>
      <c r="AB215" s="9">
        <v>34800</v>
      </c>
      <c r="AC215">
        <v>0</v>
      </c>
      <c r="AD215" s="9">
        <v>34800</v>
      </c>
      <c r="AE215">
        <v>998.76</v>
      </c>
      <c r="AF215">
        <v>0</v>
      </c>
      <c r="AG215" s="9">
        <v>1057.92</v>
      </c>
      <c r="AH215" s="9">
        <v>1577.45</v>
      </c>
      <c r="AI215" s="9">
        <v>3634.13</v>
      </c>
      <c r="AJ215" s="9">
        <v>31165.87</v>
      </c>
      <c r="AK215" s="54">
        <f>+T215-AW215</f>
        <v>0</v>
      </c>
      <c r="AL215" t="s">
        <v>439</v>
      </c>
      <c r="AM215" t="s">
        <v>5</v>
      </c>
      <c r="AN215" t="s">
        <v>1171</v>
      </c>
      <c r="AO215">
        <v>53</v>
      </c>
      <c r="AP215" s="9">
        <v>102080</v>
      </c>
      <c r="AQ215">
        <v>0</v>
      </c>
      <c r="AR215" s="9">
        <v>102080</v>
      </c>
      <c r="AS215" s="9">
        <v>2929.7</v>
      </c>
      <c r="AT215" s="9">
        <v>12594.64</v>
      </c>
      <c r="AU215" s="9">
        <v>3103.23</v>
      </c>
      <c r="AV215">
        <v>0</v>
      </c>
      <c r="AW215" s="9">
        <v>18627.57</v>
      </c>
      <c r="AX215" s="9">
        <v>83452.429999999993</v>
      </c>
    </row>
    <row r="216" spans="1:50" s="7" customFormat="1" ht="15" x14ac:dyDescent="0.25">
      <c r="A216" s="18">
        <f>1+A215</f>
        <v>197</v>
      </c>
      <c r="B216" s="26" t="s">
        <v>7</v>
      </c>
      <c r="C216" s="16" t="s">
        <v>438</v>
      </c>
      <c r="D216" s="16" t="s">
        <v>5</v>
      </c>
      <c r="E216" s="16" t="s">
        <v>4</v>
      </c>
      <c r="F216" s="16" t="s">
        <v>3</v>
      </c>
      <c r="G216" s="15">
        <v>45078</v>
      </c>
      <c r="H216" s="15">
        <v>45260</v>
      </c>
      <c r="I216" s="14">
        <v>102080</v>
      </c>
      <c r="J216" s="14">
        <v>12594.64</v>
      </c>
      <c r="K216" s="14">
        <v>0</v>
      </c>
      <c r="L216" s="14">
        <v>2929.7</v>
      </c>
      <c r="M216" s="14">
        <f>I216*7.1%</f>
        <v>7247.6799999999994</v>
      </c>
      <c r="N216" s="14">
        <f>I216*1.15%</f>
        <v>1173.92</v>
      </c>
      <c r="O216" s="14">
        <v>3103.23</v>
      </c>
      <c r="P216" s="14">
        <f>I216*7.09%</f>
        <v>7237.4720000000007</v>
      </c>
      <c r="Q216" s="14">
        <v>0</v>
      </c>
      <c r="R216" s="14">
        <f>L216+M216+N216+O216+P216</f>
        <v>21692.002</v>
      </c>
      <c r="S216" s="14">
        <v>5264.87</v>
      </c>
      <c r="T216" s="14">
        <f>+L216+O216+Q216+S216+J216+K216</f>
        <v>23892.44</v>
      </c>
      <c r="U216" s="14">
        <f>+P216+N216+M216</f>
        <v>15659.072</v>
      </c>
      <c r="V216" s="14">
        <f>+I216-T216</f>
        <v>78187.56</v>
      </c>
      <c r="W216" s="54">
        <f>+V218-AJ216</f>
        <v>-395.18000000000757</v>
      </c>
      <c r="X216" t="s">
        <v>137</v>
      </c>
      <c r="Y216" t="s">
        <v>5</v>
      </c>
      <c r="Z216" t="s">
        <v>1167</v>
      </c>
      <c r="AA216">
        <v>110</v>
      </c>
      <c r="AB216" s="9">
        <v>81200</v>
      </c>
      <c r="AC216">
        <v>0</v>
      </c>
      <c r="AD216" s="9">
        <v>81200</v>
      </c>
      <c r="AE216" s="9">
        <v>2330.44</v>
      </c>
      <c r="AF216" s="9">
        <v>7683.14</v>
      </c>
      <c r="AG216" s="9">
        <v>2468.48</v>
      </c>
      <c r="AH216">
        <v>0</v>
      </c>
      <c r="AI216" s="9">
        <v>12482.06</v>
      </c>
      <c r="AJ216" s="9">
        <v>68717.94</v>
      </c>
      <c r="AK216" s="54">
        <f>+T216-AW216</f>
        <v>0</v>
      </c>
      <c r="AL216" t="s">
        <v>438</v>
      </c>
      <c r="AM216" t="s">
        <v>5</v>
      </c>
      <c r="AN216" t="s">
        <v>1132</v>
      </c>
      <c r="AO216">
        <v>54</v>
      </c>
      <c r="AP216" s="9">
        <v>102080</v>
      </c>
      <c r="AQ216">
        <v>0</v>
      </c>
      <c r="AR216" s="9">
        <v>102080</v>
      </c>
      <c r="AS216" s="9">
        <v>2929.7</v>
      </c>
      <c r="AT216" s="9">
        <v>12594.64</v>
      </c>
      <c r="AU216" s="9">
        <v>3103.23</v>
      </c>
      <c r="AV216" s="9">
        <v>5264.87</v>
      </c>
      <c r="AW216" s="9">
        <v>23892.44</v>
      </c>
      <c r="AX216" s="9">
        <v>78187.56</v>
      </c>
    </row>
    <row r="217" spans="1:50" s="7" customFormat="1" ht="15" x14ac:dyDescent="0.25">
      <c r="A217" s="18">
        <f>1+A216</f>
        <v>198</v>
      </c>
      <c r="B217" s="26" t="s">
        <v>7</v>
      </c>
      <c r="C217" s="16" t="s">
        <v>437</v>
      </c>
      <c r="D217" s="16" t="s">
        <v>5</v>
      </c>
      <c r="E217" s="16" t="s">
        <v>4</v>
      </c>
      <c r="F217" s="16" t="s">
        <v>8</v>
      </c>
      <c r="G217" s="15">
        <v>45078</v>
      </c>
      <c r="H217" s="15">
        <v>45260</v>
      </c>
      <c r="I217" s="14">
        <v>44800</v>
      </c>
      <c r="J217" s="14">
        <v>1120.0999999999999</v>
      </c>
      <c r="K217" s="14">
        <v>0</v>
      </c>
      <c r="L217" s="14">
        <v>1285.76</v>
      </c>
      <c r="M217" s="14">
        <f>I217*7.1%</f>
        <v>3180.7999999999997</v>
      </c>
      <c r="N217" s="14">
        <f>I217*1.15%</f>
        <v>515.20000000000005</v>
      </c>
      <c r="O217" s="14">
        <v>1361.92</v>
      </c>
      <c r="P217" s="14">
        <f>I217*7.09%</f>
        <v>3176.32</v>
      </c>
      <c r="Q217" s="14">
        <v>0</v>
      </c>
      <c r="R217" s="14">
        <f>L217+M217+N217+O217+P217</f>
        <v>9520</v>
      </c>
      <c r="S217" s="14">
        <v>0</v>
      </c>
      <c r="T217" s="14">
        <f>+L217+O217+Q217+S217+J217+K217</f>
        <v>3767.78</v>
      </c>
      <c r="U217" s="14">
        <f>+P217+N217+M217</f>
        <v>6872.32</v>
      </c>
      <c r="V217" s="14">
        <f>+I217-T217</f>
        <v>41032.22</v>
      </c>
      <c r="W217" s="54">
        <f>+V218-AJ217</f>
        <v>-13492.510000000009</v>
      </c>
      <c r="X217" t="s">
        <v>429</v>
      </c>
      <c r="Y217" t="s">
        <v>5</v>
      </c>
      <c r="Z217" t="s">
        <v>1129</v>
      </c>
      <c r="AA217">
        <v>67</v>
      </c>
      <c r="AB217" s="9">
        <v>99760</v>
      </c>
      <c r="AC217">
        <v>0</v>
      </c>
      <c r="AD217" s="9">
        <v>99760</v>
      </c>
      <c r="AE217" s="9">
        <v>2863.11</v>
      </c>
      <c r="AF217" s="9">
        <v>12048.92</v>
      </c>
      <c r="AG217" s="9">
        <v>3032.7</v>
      </c>
      <c r="AH217">
        <v>0</v>
      </c>
      <c r="AI217" s="9">
        <v>17944.73</v>
      </c>
      <c r="AJ217" s="9">
        <v>81815.27</v>
      </c>
      <c r="AK217" s="54">
        <f>+T217-AW217</f>
        <v>0</v>
      </c>
      <c r="AL217" t="s">
        <v>437</v>
      </c>
      <c r="AM217" t="s">
        <v>5</v>
      </c>
      <c r="AN217" t="s">
        <v>1118</v>
      </c>
      <c r="AO217">
        <v>55</v>
      </c>
      <c r="AP217" s="9">
        <v>44800</v>
      </c>
      <c r="AQ217">
        <v>0</v>
      </c>
      <c r="AR217" s="9">
        <v>44800</v>
      </c>
      <c r="AS217" s="9">
        <v>1285.76</v>
      </c>
      <c r="AT217" s="9">
        <v>1120.0999999999999</v>
      </c>
      <c r="AU217" s="9">
        <v>1361.92</v>
      </c>
      <c r="AV217">
        <v>0</v>
      </c>
      <c r="AW217" s="9">
        <v>3767.78</v>
      </c>
      <c r="AX217" s="9">
        <v>41032.22</v>
      </c>
    </row>
    <row r="218" spans="1:50" s="7" customFormat="1" ht="15" x14ac:dyDescent="0.25">
      <c r="A218" s="18">
        <f>1+A217</f>
        <v>199</v>
      </c>
      <c r="B218" s="26" t="s">
        <v>7</v>
      </c>
      <c r="C218" s="16" t="s">
        <v>436</v>
      </c>
      <c r="D218" s="16" t="s">
        <v>5</v>
      </c>
      <c r="E218" s="16" t="s">
        <v>4</v>
      </c>
      <c r="F218" s="16" t="s">
        <v>8</v>
      </c>
      <c r="G218" s="15">
        <v>45078</v>
      </c>
      <c r="H218" s="15">
        <v>45260</v>
      </c>
      <c r="I218" s="14">
        <v>80640</v>
      </c>
      <c r="J218" s="14">
        <v>7551.41</v>
      </c>
      <c r="K218" s="14">
        <v>0</v>
      </c>
      <c r="L218" s="14">
        <v>2314.37</v>
      </c>
      <c r="M218" s="14">
        <f>I218*7.1%</f>
        <v>5725.44</v>
      </c>
      <c r="N218" s="14">
        <f>I218*1.15%</f>
        <v>927.36</v>
      </c>
      <c r="O218" s="14">
        <v>2451.46</v>
      </c>
      <c r="P218" s="14">
        <f>I218*7.09%</f>
        <v>5717.3760000000002</v>
      </c>
      <c r="Q218" s="14">
        <v>0</v>
      </c>
      <c r="R218" s="14">
        <f>L218+M218+N218+O218+P218</f>
        <v>17136.006000000001</v>
      </c>
      <c r="S218" s="14">
        <v>0</v>
      </c>
      <c r="T218" s="14">
        <f>+L218+O218+Q218+S218+J218+K218</f>
        <v>12317.24</v>
      </c>
      <c r="U218" s="14">
        <f>+P218+N218+M218</f>
        <v>12370.175999999999</v>
      </c>
      <c r="V218" s="14">
        <f>+I218-T218</f>
        <v>68322.759999999995</v>
      </c>
      <c r="W218" s="54">
        <f>+V219-AJ218</f>
        <v>25441.890000000007</v>
      </c>
      <c r="X218" t="s">
        <v>512</v>
      </c>
      <c r="Y218" t="s">
        <v>5</v>
      </c>
      <c r="Z218" t="s">
        <v>888</v>
      </c>
      <c r="AA218">
        <v>52</v>
      </c>
      <c r="AB218" s="9">
        <v>58000</v>
      </c>
      <c r="AC218">
        <v>0</v>
      </c>
      <c r="AD218" s="9">
        <v>58000</v>
      </c>
      <c r="AE218" s="9">
        <v>1664.6</v>
      </c>
      <c r="AF218" s="9">
        <v>3110.32</v>
      </c>
      <c r="AG218" s="9">
        <v>1763.2</v>
      </c>
      <c r="AH218">
        <v>0</v>
      </c>
      <c r="AI218" s="9">
        <v>6538.12</v>
      </c>
      <c r="AJ218" s="9">
        <v>51461.88</v>
      </c>
      <c r="AK218" s="54">
        <f>+T218-AW218</f>
        <v>0</v>
      </c>
      <c r="AL218" t="s">
        <v>436</v>
      </c>
      <c r="AM218" t="s">
        <v>5</v>
      </c>
      <c r="AN218" t="s">
        <v>1081</v>
      </c>
      <c r="AO218">
        <v>56</v>
      </c>
      <c r="AP218" s="9">
        <v>80640</v>
      </c>
      <c r="AQ218">
        <v>0</v>
      </c>
      <c r="AR218" s="9">
        <v>80640</v>
      </c>
      <c r="AS218" s="9">
        <v>2314.37</v>
      </c>
      <c r="AT218" s="9">
        <v>7551.41</v>
      </c>
      <c r="AU218" s="9">
        <v>2451.46</v>
      </c>
      <c r="AV218">
        <v>0</v>
      </c>
      <c r="AW218" s="9">
        <v>12317.24</v>
      </c>
      <c r="AX218" s="9">
        <v>68322.759999999995</v>
      </c>
    </row>
    <row r="219" spans="1:50" s="7" customFormat="1" ht="15" x14ac:dyDescent="0.25">
      <c r="A219" s="18">
        <f>1+A218</f>
        <v>200</v>
      </c>
      <c r="B219" s="26" t="s">
        <v>7</v>
      </c>
      <c r="C219" s="16" t="s">
        <v>435</v>
      </c>
      <c r="D219" s="16" t="s">
        <v>5</v>
      </c>
      <c r="E219" s="16" t="s">
        <v>4</v>
      </c>
      <c r="F219" s="16" t="s">
        <v>3</v>
      </c>
      <c r="G219" s="15">
        <v>45078</v>
      </c>
      <c r="H219" s="15">
        <v>45260</v>
      </c>
      <c r="I219" s="14">
        <v>92800</v>
      </c>
      <c r="J219" s="14">
        <v>10411.75</v>
      </c>
      <c r="K219" s="14">
        <v>0</v>
      </c>
      <c r="L219" s="14">
        <v>2663.36</v>
      </c>
      <c r="M219" s="14">
        <f>I219*7.1%</f>
        <v>6588.7999999999993</v>
      </c>
      <c r="N219" s="14">
        <f>I219*1.15%</f>
        <v>1067.2</v>
      </c>
      <c r="O219" s="14">
        <v>2821.12</v>
      </c>
      <c r="P219" s="14">
        <f>I219*7.09%</f>
        <v>6579.52</v>
      </c>
      <c r="Q219" s="14">
        <v>0</v>
      </c>
      <c r="R219" s="14">
        <f>L219+M219+N219+O219+P219</f>
        <v>19720</v>
      </c>
      <c r="S219" s="14">
        <v>0</v>
      </c>
      <c r="T219" s="14">
        <f>+L219+O219+Q219+S219+J219+K219</f>
        <v>15896.23</v>
      </c>
      <c r="U219" s="14">
        <f>+P219+N219+M219</f>
        <v>14235.52</v>
      </c>
      <c r="V219" s="14">
        <f>+I219-T219</f>
        <v>76903.77</v>
      </c>
      <c r="W219" s="54">
        <f>+V221-AJ219</f>
        <v>10914.439999999999</v>
      </c>
      <c r="X219" t="s">
        <v>62</v>
      </c>
      <c r="Y219" t="s">
        <v>5</v>
      </c>
      <c r="Z219" t="s">
        <v>1027</v>
      </c>
      <c r="AA219">
        <v>61</v>
      </c>
      <c r="AB219" s="9">
        <v>23200</v>
      </c>
      <c r="AC219">
        <v>0</v>
      </c>
      <c r="AD219" s="9">
        <v>23200</v>
      </c>
      <c r="AE219">
        <v>665.84</v>
      </c>
      <c r="AF219">
        <v>0</v>
      </c>
      <c r="AG219">
        <v>705.28</v>
      </c>
      <c r="AH219">
        <v>0</v>
      </c>
      <c r="AI219" s="9">
        <v>1371.12</v>
      </c>
      <c r="AJ219" s="9">
        <v>21828.880000000001</v>
      </c>
      <c r="AK219" s="54">
        <f>+T219-AW219</f>
        <v>0</v>
      </c>
      <c r="AL219" t="s">
        <v>435</v>
      </c>
      <c r="AM219" t="s">
        <v>5</v>
      </c>
      <c r="AN219" t="s">
        <v>1083</v>
      </c>
      <c r="AO219">
        <v>58</v>
      </c>
      <c r="AP219" s="9">
        <v>92800</v>
      </c>
      <c r="AQ219">
        <v>0</v>
      </c>
      <c r="AR219" s="9">
        <v>92800</v>
      </c>
      <c r="AS219" s="9">
        <v>2663.36</v>
      </c>
      <c r="AT219" s="9">
        <v>10411.75</v>
      </c>
      <c r="AU219" s="9">
        <v>2821.12</v>
      </c>
      <c r="AV219">
        <v>0</v>
      </c>
      <c r="AW219" s="9">
        <v>15896.23</v>
      </c>
      <c r="AX219" s="9">
        <v>76903.77</v>
      </c>
    </row>
    <row r="220" spans="1:50" s="7" customFormat="1" ht="15" x14ac:dyDescent="0.25">
      <c r="A220" s="18">
        <f>1+A219</f>
        <v>201</v>
      </c>
      <c r="B220" s="26" t="s">
        <v>7</v>
      </c>
      <c r="C220" s="16" t="s">
        <v>434</v>
      </c>
      <c r="D220" s="16" t="s">
        <v>5</v>
      </c>
      <c r="E220" s="16" t="s">
        <v>4</v>
      </c>
      <c r="F220" s="16" t="s">
        <v>3</v>
      </c>
      <c r="G220" s="15">
        <v>45078</v>
      </c>
      <c r="H220" s="15">
        <v>45260</v>
      </c>
      <c r="I220" s="14">
        <v>40000</v>
      </c>
      <c r="J220" s="14">
        <v>206.03</v>
      </c>
      <c r="K220" s="14">
        <v>0</v>
      </c>
      <c r="L220" s="14">
        <v>1148</v>
      </c>
      <c r="M220" s="14">
        <f>I220*7.1%</f>
        <v>2839.9999999999995</v>
      </c>
      <c r="N220" s="14">
        <f>I220*1.15%</f>
        <v>460</v>
      </c>
      <c r="O220" s="14">
        <v>1216</v>
      </c>
      <c r="P220" s="14">
        <f>I220*7.09%</f>
        <v>2836</v>
      </c>
      <c r="Q220" s="14">
        <f>1512.45+65</f>
        <v>1577.45</v>
      </c>
      <c r="R220" s="14">
        <f>L220+M220+N220+O220+P220</f>
        <v>8500</v>
      </c>
      <c r="S220" s="14"/>
      <c r="T220" s="14">
        <f>+L220+O220+Q220+S220+J220+K220</f>
        <v>4147.4799999999996</v>
      </c>
      <c r="U220" s="14">
        <f>+P220+N220+M220</f>
        <v>6136</v>
      </c>
      <c r="V220" s="14">
        <f>+I220-T220</f>
        <v>35852.520000000004</v>
      </c>
      <c r="W220" s="54">
        <f>+V221-AJ220</f>
        <v>0</v>
      </c>
      <c r="X220" t="s">
        <v>486</v>
      </c>
      <c r="Y220" t="s">
        <v>5</v>
      </c>
      <c r="Z220" t="s">
        <v>1070</v>
      </c>
      <c r="AA220">
        <v>162</v>
      </c>
      <c r="AB220" s="9">
        <v>34800</v>
      </c>
      <c r="AC220">
        <v>0</v>
      </c>
      <c r="AD220" s="9">
        <v>34800</v>
      </c>
      <c r="AE220">
        <v>998.76</v>
      </c>
      <c r="AF220">
        <v>0</v>
      </c>
      <c r="AG220" s="9">
        <v>1057.92</v>
      </c>
      <c r="AH220">
        <v>0</v>
      </c>
      <c r="AI220" s="9">
        <v>2056.6799999999998</v>
      </c>
      <c r="AJ220" s="9">
        <v>32743.32</v>
      </c>
      <c r="AK220" s="54">
        <f>+T220-AW220</f>
        <v>0</v>
      </c>
      <c r="AL220" t="s">
        <v>434</v>
      </c>
      <c r="AM220" t="s">
        <v>5</v>
      </c>
      <c r="AN220" t="s">
        <v>1266</v>
      </c>
      <c r="AO220">
        <v>59</v>
      </c>
      <c r="AP220" s="9">
        <v>40000</v>
      </c>
      <c r="AQ220">
        <v>0</v>
      </c>
      <c r="AR220" s="9">
        <v>40000</v>
      </c>
      <c r="AS220" s="9">
        <v>1148</v>
      </c>
      <c r="AT220">
        <v>206.03</v>
      </c>
      <c r="AU220" s="9">
        <v>1216</v>
      </c>
      <c r="AV220" s="9">
        <v>1577.45</v>
      </c>
      <c r="AW220" s="9">
        <v>4147.4799999999996</v>
      </c>
      <c r="AX220" s="9">
        <v>35852.519999999997</v>
      </c>
    </row>
    <row r="221" spans="1:50" s="7" customFormat="1" ht="15" x14ac:dyDescent="0.25">
      <c r="A221" s="18">
        <f>1+A220</f>
        <v>202</v>
      </c>
      <c r="B221" s="26" t="s">
        <v>7</v>
      </c>
      <c r="C221" s="16" t="s">
        <v>433</v>
      </c>
      <c r="D221" s="16" t="s">
        <v>5</v>
      </c>
      <c r="E221" s="16" t="s">
        <v>4</v>
      </c>
      <c r="F221" s="16" t="s">
        <v>3</v>
      </c>
      <c r="G221" s="15">
        <v>45078</v>
      </c>
      <c r="H221" s="15">
        <v>45260</v>
      </c>
      <c r="I221" s="14">
        <v>34800</v>
      </c>
      <c r="J221" s="14">
        <v>0</v>
      </c>
      <c r="K221" s="14">
        <v>0</v>
      </c>
      <c r="L221" s="14">
        <v>998.76</v>
      </c>
      <c r="M221" s="14">
        <f>I221*7.1%</f>
        <v>2470.7999999999997</v>
      </c>
      <c r="N221" s="14">
        <f>I221*1.15%</f>
        <v>400.2</v>
      </c>
      <c r="O221" s="14">
        <v>1057.92</v>
      </c>
      <c r="P221" s="14">
        <f>I221*7.09%</f>
        <v>2467.3200000000002</v>
      </c>
      <c r="Q221" s="14">
        <v>0</v>
      </c>
      <c r="R221" s="14">
        <f>L221+M221+N221+O221+P221</f>
        <v>7395</v>
      </c>
      <c r="S221" s="14">
        <v>0</v>
      </c>
      <c r="T221" s="14">
        <f>+L221+O221+Q221+S221+J221+K221</f>
        <v>2056.6800000000003</v>
      </c>
      <c r="U221" s="14">
        <f>+P221+N221+M221</f>
        <v>5338.32</v>
      </c>
      <c r="V221" s="14">
        <f>+I221-T221</f>
        <v>32743.32</v>
      </c>
      <c r="W221" s="54">
        <f>+V223-AJ221</f>
        <v>-13482.669999999998</v>
      </c>
      <c r="X221" t="s">
        <v>72</v>
      </c>
      <c r="Y221" t="s">
        <v>5</v>
      </c>
      <c r="Z221" t="s">
        <v>1038</v>
      </c>
      <c r="AA221">
        <v>50</v>
      </c>
      <c r="AB221" s="9">
        <v>40000</v>
      </c>
      <c r="AC221">
        <v>0</v>
      </c>
      <c r="AD221" s="9">
        <v>40000</v>
      </c>
      <c r="AE221" s="9">
        <v>1148</v>
      </c>
      <c r="AF221">
        <v>442.65</v>
      </c>
      <c r="AG221" s="9">
        <v>1216</v>
      </c>
      <c r="AH221">
        <v>0</v>
      </c>
      <c r="AI221" s="9">
        <v>2806.65</v>
      </c>
      <c r="AJ221" s="9">
        <v>37193.35</v>
      </c>
      <c r="AK221" s="54">
        <f>+T221-AW221</f>
        <v>0</v>
      </c>
      <c r="AL221" t="s">
        <v>433</v>
      </c>
      <c r="AM221" t="s">
        <v>5</v>
      </c>
      <c r="AN221" t="s">
        <v>1112</v>
      </c>
      <c r="AO221">
        <v>60</v>
      </c>
      <c r="AP221" s="9">
        <v>34800</v>
      </c>
      <c r="AQ221">
        <v>0</v>
      </c>
      <c r="AR221" s="9">
        <v>34800</v>
      </c>
      <c r="AS221">
        <v>998.76</v>
      </c>
      <c r="AT221">
        <v>0</v>
      </c>
      <c r="AU221" s="9">
        <v>1057.92</v>
      </c>
      <c r="AV221">
        <v>0</v>
      </c>
      <c r="AW221" s="9">
        <v>2056.6799999999998</v>
      </c>
      <c r="AX221" s="9">
        <v>32743.32</v>
      </c>
    </row>
    <row r="222" spans="1:50" s="7" customFormat="1" ht="15" x14ac:dyDescent="0.25">
      <c r="A222" s="18">
        <f>1+A221</f>
        <v>203</v>
      </c>
      <c r="B222" s="26" t="s">
        <v>7</v>
      </c>
      <c r="C222" s="16" t="s">
        <v>432</v>
      </c>
      <c r="D222" s="16" t="s">
        <v>5</v>
      </c>
      <c r="E222" s="16" t="s">
        <v>4</v>
      </c>
      <c r="F222" s="16" t="s">
        <v>3</v>
      </c>
      <c r="G222" s="15">
        <v>45078</v>
      </c>
      <c r="H222" s="15">
        <v>45260</v>
      </c>
      <c r="I222" s="14">
        <v>52800</v>
      </c>
      <c r="J222" s="14">
        <v>2249.1799999999998</v>
      </c>
      <c r="K222" s="14">
        <v>0</v>
      </c>
      <c r="L222" s="14">
        <v>1515.36</v>
      </c>
      <c r="M222" s="14">
        <f>I222*7.1%</f>
        <v>3748.7999999999997</v>
      </c>
      <c r="N222" s="14">
        <f>I222*1.15%</f>
        <v>607.20000000000005</v>
      </c>
      <c r="O222" s="14">
        <v>1605.12</v>
      </c>
      <c r="P222" s="14">
        <f>I222*7.09%</f>
        <v>3743.5200000000004</v>
      </c>
      <c r="Q222" s="14">
        <v>0</v>
      </c>
      <c r="R222" s="14">
        <f>L222+M222+N222+O222+P222</f>
        <v>11220</v>
      </c>
      <c r="S222" s="14">
        <v>0</v>
      </c>
      <c r="T222" s="14">
        <f>+L222+O222+Q222+S222+J222+K222</f>
        <v>5369.66</v>
      </c>
      <c r="U222" s="14">
        <f>+P222+N222+M222</f>
        <v>8099.52</v>
      </c>
      <c r="V222" s="14">
        <f>+I222-T222</f>
        <v>47430.34</v>
      </c>
      <c r="W222" s="54">
        <f>+V224-AJ222</f>
        <v>-23866.45</v>
      </c>
      <c r="X222" t="s">
        <v>39</v>
      </c>
      <c r="Y222" t="s">
        <v>5</v>
      </c>
      <c r="Z222" t="s">
        <v>998</v>
      </c>
      <c r="AA222">
        <v>107</v>
      </c>
      <c r="AB222" s="9">
        <v>53360</v>
      </c>
      <c r="AC222">
        <v>0</v>
      </c>
      <c r="AD222" s="9">
        <v>53360</v>
      </c>
      <c r="AE222" s="9">
        <v>1531.43</v>
      </c>
      <c r="AF222" s="9">
        <v>2328.21</v>
      </c>
      <c r="AG222" s="9">
        <v>1622.14</v>
      </c>
      <c r="AH222">
        <v>0</v>
      </c>
      <c r="AI222" s="9">
        <v>5481.78</v>
      </c>
      <c r="AJ222" s="9">
        <v>47878.22</v>
      </c>
      <c r="AK222" s="54">
        <f>+T222-AW222</f>
        <v>0</v>
      </c>
      <c r="AL222" t="s">
        <v>432</v>
      </c>
      <c r="AM222" t="s">
        <v>5</v>
      </c>
      <c r="AN222" t="s">
        <v>1186</v>
      </c>
      <c r="AO222">
        <v>64</v>
      </c>
      <c r="AP222" s="9">
        <v>52800</v>
      </c>
      <c r="AQ222">
        <v>0</v>
      </c>
      <c r="AR222" s="9">
        <v>52800</v>
      </c>
      <c r="AS222" s="9">
        <v>1515.36</v>
      </c>
      <c r="AT222" s="9">
        <v>2249.1799999999998</v>
      </c>
      <c r="AU222" s="9">
        <v>1605.12</v>
      </c>
      <c r="AV222">
        <v>0</v>
      </c>
      <c r="AW222" s="9">
        <v>5369.66</v>
      </c>
      <c r="AX222" s="9">
        <v>47430.34</v>
      </c>
    </row>
    <row r="223" spans="1:50" s="7" customFormat="1" ht="15" x14ac:dyDescent="0.25">
      <c r="A223" s="18">
        <f>1+A222</f>
        <v>204</v>
      </c>
      <c r="B223" s="26" t="s">
        <v>7</v>
      </c>
      <c r="C223" s="16" t="s">
        <v>431</v>
      </c>
      <c r="D223" s="16" t="s">
        <v>5</v>
      </c>
      <c r="E223" s="16" t="s">
        <v>4</v>
      </c>
      <c r="F223" s="16" t="s">
        <v>8</v>
      </c>
      <c r="G223" s="15">
        <v>45078</v>
      </c>
      <c r="H223" s="15">
        <v>45260</v>
      </c>
      <c r="I223" s="14">
        <v>25200</v>
      </c>
      <c r="J223" s="14">
        <v>0</v>
      </c>
      <c r="K223" s="14">
        <v>0</v>
      </c>
      <c r="L223" s="14">
        <v>723.24</v>
      </c>
      <c r="M223" s="14">
        <f>I223*7.1%</f>
        <v>1789.1999999999998</v>
      </c>
      <c r="N223" s="14">
        <f>I223*1.15%</f>
        <v>289.8</v>
      </c>
      <c r="O223" s="14">
        <v>766.08</v>
      </c>
      <c r="P223" s="14">
        <f>I223*7.09%</f>
        <v>1786.68</v>
      </c>
      <c r="Q223" s="14">
        <v>0</v>
      </c>
      <c r="R223" s="14">
        <f>L223+M223+N223+O223+P223</f>
        <v>5355</v>
      </c>
      <c r="S223" s="14">
        <v>0</v>
      </c>
      <c r="T223" s="14">
        <f>+L223+O223+Q223+S223+J223+K223</f>
        <v>1489.3200000000002</v>
      </c>
      <c r="U223" s="14">
        <f>+P223+N223+M223</f>
        <v>3865.68</v>
      </c>
      <c r="V223" s="14">
        <f>+I223-T223</f>
        <v>23710.68</v>
      </c>
      <c r="W223" s="54">
        <f>+V224-AJ223</f>
        <v>-48023.539999999994</v>
      </c>
      <c r="X223" t="s">
        <v>324</v>
      </c>
      <c r="Y223" t="s">
        <v>5</v>
      </c>
      <c r="Z223" t="s">
        <v>1245</v>
      </c>
      <c r="AA223">
        <v>170</v>
      </c>
      <c r="AB223" s="9">
        <v>76560</v>
      </c>
      <c r="AC223">
        <v>0</v>
      </c>
      <c r="AD223" s="9">
        <v>76560</v>
      </c>
      <c r="AE223" s="9">
        <v>2197.27</v>
      </c>
      <c r="AF223">
        <v>0</v>
      </c>
      <c r="AG223" s="9">
        <v>2327.42</v>
      </c>
      <c r="AH223">
        <v>0</v>
      </c>
      <c r="AI223" s="9">
        <v>4524.6899999999996</v>
      </c>
      <c r="AJ223" s="9">
        <v>72035.31</v>
      </c>
      <c r="AK223" s="54">
        <f>+T223-AW223</f>
        <v>0</v>
      </c>
      <c r="AL223" t="s">
        <v>431</v>
      </c>
      <c r="AM223" t="s">
        <v>5</v>
      </c>
      <c r="AN223" t="s">
        <v>1098</v>
      </c>
      <c r="AO223">
        <v>65</v>
      </c>
      <c r="AP223" s="9">
        <v>25200</v>
      </c>
      <c r="AQ223">
        <v>0</v>
      </c>
      <c r="AR223" s="9">
        <v>25200</v>
      </c>
      <c r="AS223">
        <v>723.24</v>
      </c>
      <c r="AT223">
        <v>0</v>
      </c>
      <c r="AU223">
        <v>766.08</v>
      </c>
      <c r="AV223">
        <v>0</v>
      </c>
      <c r="AW223" s="9">
        <v>1489.32</v>
      </c>
      <c r="AX223" s="9">
        <v>23710.68</v>
      </c>
    </row>
    <row r="224" spans="1:50" s="7" customFormat="1" ht="15" x14ac:dyDescent="0.25">
      <c r="A224" s="18">
        <f>1+A223</f>
        <v>205</v>
      </c>
      <c r="B224" s="26" t="s">
        <v>7</v>
      </c>
      <c r="C224" s="16" t="s">
        <v>430</v>
      </c>
      <c r="D224" s="16" t="s">
        <v>5</v>
      </c>
      <c r="E224" s="16" t="s">
        <v>4</v>
      </c>
      <c r="F224" s="16" t="s">
        <v>3</v>
      </c>
      <c r="G224" s="15">
        <v>45078</v>
      </c>
      <c r="H224" s="15">
        <v>45260</v>
      </c>
      <c r="I224" s="14">
        <v>25520</v>
      </c>
      <c r="J224" s="14">
        <v>0</v>
      </c>
      <c r="K224" s="14">
        <v>0</v>
      </c>
      <c r="L224" s="14">
        <v>732.42</v>
      </c>
      <c r="M224" s="14">
        <f>I224*7.1%</f>
        <v>1811.9199999999998</v>
      </c>
      <c r="N224" s="14">
        <f>I224*1.15%</f>
        <v>293.48</v>
      </c>
      <c r="O224" s="14">
        <v>775.81</v>
      </c>
      <c r="P224" s="14">
        <f>I224*7.09%</f>
        <v>1809.3680000000002</v>
      </c>
      <c r="Q224" s="14">
        <v>0</v>
      </c>
      <c r="R224" s="14">
        <f>L224+M224+N224+O224+P224</f>
        <v>5422.9979999999996</v>
      </c>
      <c r="S224" s="14">
        <v>0</v>
      </c>
      <c r="T224" s="14">
        <f>+L224+O224+Q224+S224+J224+K224</f>
        <v>1508.23</v>
      </c>
      <c r="U224" s="14">
        <f>+P224+N224+M224</f>
        <v>3914.768</v>
      </c>
      <c r="V224" s="14">
        <f>+I224-T224</f>
        <v>24011.77</v>
      </c>
      <c r="W224" s="54">
        <f>+V226-AJ224</f>
        <v>59276.7</v>
      </c>
      <c r="X224" t="s">
        <v>190</v>
      </c>
      <c r="Y224" t="s">
        <v>5</v>
      </c>
      <c r="Z224" t="s">
        <v>1089</v>
      </c>
      <c r="AA224">
        <v>24</v>
      </c>
      <c r="AB224" s="9">
        <v>35280</v>
      </c>
      <c r="AC224">
        <v>0</v>
      </c>
      <c r="AD224" s="9">
        <v>35280</v>
      </c>
      <c r="AE224" s="9">
        <v>1012.54</v>
      </c>
      <c r="AF224">
        <v>0</v>
      </c>
      <c r="AG224" s="9">
        <v>1072.51</v>
      </c>
      <c r="AH224">
        <v>0</v>
      </c>
      <c r="AI224" s="9">
        <v>2085.0500000000002</v>
      </c>
      <c r="AJ224" s="9">
        <v>33194.949999999997</v>
      </c>
      <c r="AK224" s="54">
        <f>+T224-AW224</f>
        <v>0</v>
      </c>
      <c r="AL224" t="s">
        <v>430</v>
      </c>
      <c r="AM224" t="s">
        <v>5</v>
      </c>
      <c r="AN224" t="s">
        <v>1148</v>
      </c>
      <c r="AO224">
        <v>66</v>
      </c>
      <c r="AP224" s="9">
        <v>25520</v>
      </c>
      <c r="AQ224">
        <v>0</v>
      </c>
      <c r="AR224" s="9">
        <v>25520</v>
      </c>
      <c r="AS224">
        <v>732.42</v>
      </c>
      <c r="AT224">
        <v>0</v>
      </c>
      <c r="AU224">
        <v>775.81</v>
      </c>
      <c r="AV224">
        <v>0</v>
      </c>
      <c r="AW224" s="9">
        <v>1508.23</v>
      </c>
      <c r="AX224" s="9">
        <v>24011.77</v>
      </c>
    </row>
    <row r="225" spans="1:50" s="7" customFormat="1" ht="15" x14ac:dyDescent="0.25">
      <c r="A225" s="18">
        <f>1+A224</f>
        <v>206</v>
      </c>
      <c r="B225" s="26" t="s">
        <v>7</v>
      </c>
      <c r="C225" s="16" t="s">
        <v>429</v>
      </c>
      <c r="D225" s="16" t="s">
        <v>5</v>
      </c>
      <c r="E225" s="16" t="s">
        <v>4</v>
      </c>
      <c r="F225" s="16" t="s">
        <v>3</v>
      </c>
      <c r="G225" s="15">
        <v>45078</v>
      </c>
      <c r="H225" s="15">
        <v>45260</v>
      </c>
      <c r="I225" s="14">
        <v>99760</v>
      </c>
      <c r="J225" s="14">
        <v>12048.92</v>
      </c>
      <c r="K225" s="14">
        <v>0</v>
      </c>
      <c r="L225" s="14">
        <v>2863.11</v>
      </c>
      <c r="M225" s="14">
        <f>I225*7.1%</f>
        <v>7082.9599999999991</v>
      </c>
      <c r="N225" s="14">
        <f>I225*1.15%</f>
        <v>1147.24</v>
      </c>
      <c r="O225" s="14">
        <v>3032.7</v>
      </c>
      <c r="P225" s="14">
        <f>I225*7.09%</f>
        <v>7072.9840000000004</v>
      </c>
      <c r="Q225" s="14">
        <v>0</v>
      </c>
      <c r="R225" s="14">
        <f>L225+M225+N225+O225+P225</f>
        <v>21198.993999999999</v>
      </c>
      <c r="S225" s="14">
        <v>0</v>
      </c>
      <c r="T225" s="14">
        <f>+L225+O225+Q225+S225+J225+K225</f>
        <v>17944.73</v>
      </c>
      <c r="U225" s="14">
        <f>+P225+N225+M225</f>
        <v>15303.183999999999</v>
      </c>
      <c r="V225" s="14">
        <f>+I225-T225</f>
        <v>81815.27</v>
      </c>
      <c r="W225" s="54">
        <f>+V227-AJ225</f>
        <v>8283.59</v>
      </c>
      <c r="X225" t="s">
        <v>71</v>
      </c>
      <c r="Y225" t="s">
        <v>5</v>
      </c>
      <c r="Z225" t="s">
        <v>1016</v>
      </c>
      <c r="AA225">
        <v>51</v>
      </c>
      <c r="AB225" s="9">
        <v>99760</v>
      </c>
      <c r="AC225">
        <v>0</v>
      </c>
      <c r="AD225" s="9">
        <v>99760</v>
      </c>
      <c r="AE225" s="9">
        <v>2863.11</v>
      </c>
      <c r="AF225">
        <v>0</v>
      </c>
      <c r="AG225" s="9">
        <v>3032.7</v>
      </c>
      <c r="AH225" s="9">
        <v>61691.39</v>
      </c>
      <c r="AI225" s="9">
        <v>67587.199999999997</v>
      </c>
      <c r="AJ225" s="9">
        <v>32172.799999999999</v>
      </c>
      <c r="AK225" s="54">
        <f>+T225-AW225</f>
        <v>0</v>
      </c>
      <c r="AL225" t="s">
        <v>429</v>
      </c>
      <c r="AM225" t="s">
        <v>5</v>
      </c>
      <c r="AN225" t="s">
        <v>1129</v>
      </c>
      <c r="AO225">
        <v>67</v>
      </c>
      <c r="AP225" s="9">
        <v>99760</v>
      </c>
      <c r="AQ225">
        <v>0</v>
      </c>
      <c r="AR225" s="9">
        <v>99760</v>
      </c>
      <c r="AS225" s="9">
        <v>2863.11</v>
      </c>
      <c r="AT225" s="9">
        <v>12048.92</v>
      </c>
      <c r="AU225" s="9">
        <v>3032.7</v>
      </c>
      <c r="AV225">
        <v>0</v>
      </c>
      <c r="AW225" s="9">
        <v>17944.73</v>
      </c>
      <c r="AX225" s="9">
        <v>81815.27</v>
      </c>
    </row>
    <row r="226" spans="1:50" s="7" customFormat="1" ht="15" x14ac:dyDescent="0.25">
      <c r="A226" s="18">
        <f>1+A225</f>
        <v>207</v>
      </c>
      <c r="B226" s="26" t="s">
        <v>7</v>
      </c>
      <c r="C226" s="16" t="s">
        <v>428</v>
      </c>
      <c r="D226" s="16" t="s">
        <v>5</v>
      </c>
      <c r="E226" s="16" t="s">
        <v>4</v>
      </c>
      <c r="F226" s="16" t="s">
        <v>3</v>
      </c>
      <c r="G226" s="15">
        <v>45078</v>
      </c>
      <c r="H226" s="15">
        <v>45260</v>
      </c>
      <c r="I226" s="14">
        <v>98280</v>
      </c>
      <c r="J226" s="14">
        <v>0</v>
      </c>
      <c r="K226" s="14">
        <v>0</v>
      </c>
      <c r="L226" s="14">
        <v>2820.64</v>
      </c>
      <c r="M226" s="14">
        <f>I226*7.1%</f>
        <v>6977.8799999999992</v>
      </c>
      <c r="N226" s="14">
        <f>I226*1.15%</f>
        <v>1130.22</v>
      </c>
      <c r="O226" s="14">
        <v>2987.71</v>
      </c>
      <c r="P226" s="14">
        <f>I226*7.09%</f>
        <v>6968.0520000000006</v>
      </c>
      <c r="Q226" s="14">
        <v>0</v>
      </c>
      <c r="R226" s="14">
        <f>L226+M226+N226+O226+P226</f>
        <v>20884.501999999997</v>
      </c>
      <c r="S226" s="14">
        <v>0</v>
      </c>
      <c r="T226" s="14">
        <f>+L226+O226+Q226+S226+J226+K226</f>
        <v>5808.35</v>
      </c>
      <c r="U226" s="14">
        <f>+P226+N226+M226</f>
        <v>15076.152</v>
      </c>
      <c r="V226" s="14">
        <f>+I226-T226</f>
        <v>92471.65</v>
      </c>
      <c r="W226" s="54">
        <f>+V228-AJ226</f>
        <v>29866.35</v>
      </c>
      <c r="X226" t="s">
        <v>157</v>
      </c>
      <c r="Y226" t="s">
        <v>5</v>
      </c>
      <c r="Z226" t="s">
        <v>1219</v>
      </c>
      <c r="AA226">
        <v>79</v>
      </c>
      <c r="AB226" s="9">
        <v>37800</v>
      </c>
      <c r="AC226">
        <v>0</v>
      </c>
      <c r="AD226" s="9">
        <v>37800</v>
      </c>
      <c r="AE226" s="9">
        <v>1084.8599999999999</v>
      </c>
      <c r="AF226">
        <v>0</v>
      </c>
      <c r="AG226" s="9">
        <v>1149.1199999999999</v>
      </c>
      <c r="AH226">
        <v>0</v>
      </c>
      <c r="AI226" s="9">
        <v>2233.98</v>
      </c>
      <c r="AJ226" s="9">
        <v>35566.019999999997</v>
      </c>
      <c r="AK226" s="54">
        <f>+T226-AW226</f>
        <v>0</v>
      </c>
      <c r="AL226" t="s">
        <v>428</v>
      </c>
      <c r="AM226" t="s">
        <v>5</v>
      </c>
      <c r="AN226" t="s">
        <v>1134</v>
      </c>
      <c r="AO226">
        <v>69</v>
      </c>
      <c r="AP226" s="9">
        <v>98280</v>
      </c>
      <c r="AQ226">
        <v>0</v>
      </c>
      <c r="AR226" s="9">
        <v>98280</v>
      </c>
      <c r="AS226" s="9">
        <v>2820.64</v>
      </c>
      <c r="AT226">
        <v>0</v>
      </c>
      <c r="AU226" s="9">
        <v>2987.71</v>
      </c>
      <c r="AV226">
        <v>0</v>
      </c>
      <c r="AW226" s="9">
        <v>5808.35</v>
      </c>
      <c r="AX226" s="9">
        <v>92471.65</v>
      </c>
    </row>
    <row r="227" spans="1:50" s="7" customFormat="1" ht="15" x14ac:dyDescent="0.25">
      <c r="A227" s="18">
        <f>1+A226</f>
        <v>208</v>
      </c>
      <c r="B227" s="26" t="s">
        <v>7</v>
      </c>
      <c r="C227" s="16" t="s">
        <v>427</v>
      </c>
      <c r="D227" s="16" t="s">
        <v>5</v>
      </c>
      <c r="E227" s="16" t="s">
        <v>4</v>
      </c>
      <c r="F227" s="16" t="s">
        <v>3</v>
      </c>
      <c r="G227" s="15">
        <v>45078</v>
      </c>
      <c r="H227" s="15">
        <v>45260</v>
      </c>
      <c r="I227" s="14">
        <v>44080</v>
      </c>
      <c r="J227" s="14">
        <v>1018.48</v>
      </c>
      <c r="K227" s="14">
        <v>0</v>
      </c>
      <c r="L227" s="14">
        <v>1265.0999999999999</v>
      </c>
      <c r="M227" s="14">
        <f>I227*7.1%</f>
        <v>3129.68</v>
      </c>
      <c r="N227" s="14">
        <f>I227*1.15%</f>
        <v>506.92</v>
      </c>
      <c r="O227" s="14">
        <v>1340.03</v>
      </c>
      <c r="P227" s="14">
        <f>I227*7.09%</f>
        <v>3125.2720000000004</v>
      </c>
      <c r="Q227" s="14">
        <v>0</v>
      </c>
      <c r="R227" s="14">
        <f>L227+M227+N227+O227+P227</f>
        <v>9367.0020000000004</v>
      </c>
      <c r="S227" s="14">
        <v>0</v>
      </c>
      <c r="T227" s="14">
        <f>+L227+O227+Q227+S227+J227+K227</f>
        <v>3623.61</v>
      </c>
      <c r="U227" s="14">
        <f>+P227+N227+M227</f>
        <v>6761.8720000000003</v>
      </c>
      <c r="V227" s="14">
        <f>+I227-T227</f>
        <v>40456.39</v>
      </c>
      <c r="W227" s="54">
        <f>+V228-AJ227</f>
        <v>5238.929999999993</v>
      </c>
      <c r="X227" t="s">
        <v>526</v>
      </c>
      <c r="Y227" t="s">
        <v>5</v>
      </c>
      <c r="Z227" t="s">
        <v>931</v>
      </c>
      <c r="AA227">
        <v>18</v>
      </c>
      <c r="AB227" s="9">
        <v>69600</v>
      </c>
      <c r="AC227">
        <v>0</v>
      </c>
      <c r="AD227" s="9">
        <v>69600</v>
      </c>
      <c r="AE227" s="9">
        <v>1997.52</v>
      </c>
      <c r="AF227" s="9">
        <v>5293.2</v>
      </c>
      <c r="AG227" s="9">
        <v>2115.84</v>
      </c>
      <c r="AH227">
        <v>0</v>
      </c>
      <c r="AI227" s="9">
        <v>9406.56</v>
      </c>
      <c r="AJ227" s="9">
        <v>60193.440000000002</v>
      </c>
      <c r="AK227" s="54">
        <f>+T227-AW227</f>
        <v>0</v>
      </c>
      <c r="AL227" t="s">
        <v>427</v>
      </c>
      <c r="AM227" t="s">
        <v>5</v>
      </c>
      <c r="AN227" t="s">
        <v>1223</v>
      </c>
      <c r="AO227">
        <v>71</v>
      </c>
      <c r="AP227" s="9">
        <v>44080</v>
      </c>
      <c r="AQ227">
        <v>0</v>
      </c>
      <c r="AR227" s="9">
        <v>44080</v>
      </c>
      <c r="AS227" s="9">
        <v>1265.0999999999999</v>
      </c>
      <c r="AT227" s="9">
        <v>1018.48</v>
      </c>
      <c r="AU227" s="9">
        <v>1340.03</v>
      </c>
      <c r="AV227">
        <v>0</v>
      </c>
      <c r="AW227" s="9">
        <v>3623.61</v>
      </c>
      <c r="AX227" s="9">
        <v>40456.39</v>
      </c>
    </row>
    <row r="228" spans="1:50" s="7" customFormat="1" ht="15" x14ac:dyDescent="0.25">
      <c r="A228" s="18">
        <f>1+A227</f>
        <v>209</v>
      </c>
      <c r="B228" s="26" t="s">
        <v>7</v>
      </c>
      <c r="C228" s="16" t="s">
        <v>426</v>
      </c>
      <c r="D228" s="16" t="s">
        <v>5</v>
      </c>
      <c r="E228" s="16" t="s">
        <v>4</v>
      </c>
      <c r="F228" s="16" t="s">
        <v>8</v>
      </c>
      <c r="G228" s="15">
        <v>45078</v>
      </c>
      <c r="H228" s="15">
        <v>45260</v>
      </c>
      <c r="I228" s="14">
        <v>76560</v>
      </c>
      <c r="J228" s="14">
        <v>6602.94</v>
      </c>
      <c r="K228" s="14">
        <v>0</v>
      </c>
      <c r="L228" s="14">
        <v>2197.27</v>
      </c>
      <c r="M228" s="14">
        <f>I228*7.1%</f>
        <v>5435.7599999999993</v>
      </c>
      <c r="N228" s="14">
        <f>I228*1.15%</f>
        <v>880.43999999999994</v>
      </c>
      <c r="O228" s="14">
        <v>2327.42</v>
      </c>
      <c r="P228" s="14">
        <f>I228*7.09%</f>
        <v>5428.1040000000003</v>
      </c>
      <c r="Q228" s="14">
        <v>0</v>
      </c>
      <c r="R228" s="14">
        <f>L228+M228+N228+O228+P228</f>
        <v>16268.993999999999</v>
      </c>
      <c r="S228" s="14">
        <v>0</v>
      </c>
      <c r="T228" s="14">
        <f>+L228+O228+Q228+S228+J228+K228</f>
        <v>11127.630000000001</v>
      </c>
      <c r="U228" s="14">
        <f>+P228+N228+M228</f>
        <v>11744.304</v>
      </c>
      <c r="V228" s="14">
        <f>+I228-T228</f>
        <v>65432.369999999995</v>
      </c>
      <c r="W228" s="54">
        <f>+V229-AJ228</f>
        <v>827.9900000000016</v>
      </c>
      <c r="X228" t="s">
        <v>430</v>
      </c>
      <c r="Y228" t="s">
        <v>5</v>
      </c>
      <c r="Z228" t="s">
        <v>1148</v>
      </c>
      <c r="AA228">
        <v>66</v>
      </c>
      <c r="AB228" s="9">
        <v>25520</v>
      </c>
      <c r="AC228">
        <v>0</v>
      </c>
      <c r="AD228" s="9">
        <v>25520</v>
      </c>
      <c r="AE228">
        <v>732.42</v>
      </c>
      <c r="AF228">
        <v>0</v>
      </c>
      <c r="AG228">
        <v>775.81</v>
      </c>
      <c r="AH228">
        <v>0</v>
      </c>
      <c r="AI228" s="9">
        <v>1508.23</v>
      </c>
      <c r="AJ228" s="9">
        <v>24011.77</v>
      </c>
      <c r="AK228" s="54">
        <f>+T228-AW228</f>
        <v>0</v>
      </c>
      <c r="AL228" t="s">
        <v>426</v>
      </c>
      <c r="AM228" t="s">
        <v>5</v>
      </c>
      <c r="AN228" t="s">
        <v>1094</v>
      </c>
      <c r="AO228">
        <v>80</v>
      </c>
      <c r="AP228" s="9">
        <v>76560</v>
      </c>
      <c r="AQ228">
        <v>0</v>
      </c>
      <c r="AR228" s="9">
        <v>76560</v>
      </c>
      <c r="AS228" s="9">
        <v>2197.27</v>
      </c>
      <c r="AT228" s="9">
        <v>6602.94</v>
      </c>
      <c r="AU228" s="9">
        <v>2327.42</v>
      </c>
      <c r="AV228">
        <v>0</v>
      </c>
      <c r="AW228" s="9">
        <v>11127.63</v>
      </c>
      <c r="AX228" s="9">
        <v>65432.37</v>
      </c>
    </row>
    <row r="229" spans="1:50" s="7" customFormat="1" ht="15" x14ac:dyDescent="0.25">
      <c r="A229" s="18">
        <f>1+A228</f>
        <v>210</v>
      </c>
      <c r="B229" s="26" t="s">
        <v>7</v>
      </c>
      <c r="C229" s="16" t="s">
        <v>425</v>
      </c>
      <c r="D229" s="16" t="s">
        <v>5</v>
      </c>
      <c r="E229" s="16" t="s">
        <v>4</v>
      </c>
      <c r="F229" s="16" t="s">
        <v>3</v>
      </c>
      <c r="G229" s="15">
        <v>45078</v>
      </c>
      <c r="H229" s="15">
        <v>45260</v>
      </c>
      <c r="I229" s="14">
        <v>26400</v>
      </c>
      <c r="J229" s="14">
        <v>0</v>
      </c>
      <c r="K229" s="14">
        <v>0</v>
      </c>
      <c r="L229" s="14">
        <v>757.68</v>
      </c>
      <c r="M229" s="14">
        <f>I229*7.1%</f>
        <v>1874.3999999999999</v>
      </c>
      <c r="N229" s="14">
        <f>I229*1.15%</f>
        <v>303.60000000000002</v>
      </c>
      <c r="O229" s="14">
        <v>802.56</v>
      </c>
      <c r="P229" s="14">
        <f>I229*7.09%</f>
        <v>1871.7600000000002</v>
      </c>
      <c r="Q229" s="14">
        <v>0</v>
      </c>
      <c r="R229" s="14">
        <f>L229+M229+N229+O229+P229</f>
        <v>5610</v>
      </c>
      <c r="S229" s="14"/>
      <c r="T229" s="14">
        <f>+L229+O229+Q229+S229+J229+K229</f>
        <v>1560.2399999999998</v>
      </c>
      <c r="U229" s="14">
        <f>+P229+N229+M229</f>
        <v>4049.76</v>
      </c>
      <c r="V229" s="14">
        <f>+I229-T229</f>
        <v>24839.760000000002</v>
      </c>
      <c r="W229" s="54">
        <f>+V230-AJ229</f>
        <v>4031.5400000000009</v>
      </c>
      <c r="X229" t="s">
        <v>413</v>
      </c>
      <c r="Y229" t="s">
        <v>5</v>
      </c>
      <c r="Z229" t="s">
        <v>1323</v>
      </c>
      <c r="AA229">
        <v>137</v>
      </c>
      <c r="AB229" s="9">
        <v>52800</v>
      </c>
      <c r="AC229">
        <v>0</v>
      </c>
      <c r="AD229" s="9">
        <v>52800</v>
      </c>
      <c r="AE229" s="9">
        <v>1515.36</v>
      </c>
      <c r="AF229" s="9">
        <v>2249.1799999999998</v>
      </c>
      <c r="AG229" s="9">
        <v>1605.12</v>
      </c>
      <c r="AH229">
        <v>0</v>
      </c>
      <c r="AI229" s="9">
        <v>5369.66</v>
      </c>
      <c r="AJ229" s="9">
        <v>47430.34</v>
      </c>
      <c r="AK229" s="54">
        <f>+T229-AW229</f>
        <v>0</v>
      </c>
      <c r="AL229" t="s">
        <v>425</v>
      </c>
      <c r="AM229" t="s">
        <v>5</v>
      </c>
      <c r="AN229" t="s">
        <v>1116</v>
      </c>
      <c r="AO229">
        <v>84</v>
      </c>
      <c r="AP229" s="9">
        <v>26400</v>
      </c>
      <c r="AQ229">
        <v>0</v>
      </c>
      <c r="AR229" s="9">
        <v>26400</v>
      </c>
      <c r="AS229">
        <v>757.68</v>
      </c>
      <c r="AT229">
        <v>0</v>
      </c>
      <c r="AU229">
        <v>802.56</v>
      </c>
      <c r="AV229">
        <v>0</v>
      </c>
      <c r="AW229" s="9">
        <v>1560.24</v>
      </c>
      <c r="AX229" s="9">
        <v>24839.759999999998</v>
      </c>
    </row>
    <row r="230" spans="1:50" s="7" customFormat="1" ht="15" x14ac:dyDescent="0.25">
      <c r="A230" s="18">
        <f>1+A229</f>
        <v>211</v>
      </c>
      <c r="B230" s="26" t="s">
        <v>7</v>
      </c>
      <c r="C230" s="16" t="s">
        <v>424</v>
      </c>
      <c r="D230" s="16" t="s">
        <v>5</v>
      </c>
      <c r="E230" s="16" t="s">
        <v>4</v>
      </c>
      <c r="F230" s="16" t="s">
        <v>8</v>
      </c>
      <c r="G230" s="15">
        <v>45078</v>
      </c>
      <c r="H230" s="15">
        <v>45260</v>
      </c>
      <c r="I230" s="14">
        <v>58000</v>
      </c>
      <c r="J230" s="14">
        <v>3110.32</v>
      </c>
      <c r="K230" s="14">
        <v>0</v>
      </c>
      <c r="L230" s="14">
        <v>1664.6</v>
      </c>
      <c r="M230" s="14">
        <f>I230*7.1%</f>
        <v>4118</v>
      </c>
      <c r="N230" s="14">
        <f>I230*1.15%</f>
        <v>667</v>
      </c>
      <c r="O230" s="14">
        <v>1763.2</v>
      </c>
      <c r="P230" s="14">
        <f>I230*7.09%</f>
        <v>4112.2</v>
      </c>
      <c r="Q230" s="14">
        <v>0</v>
      </c>
      <c r="R230" s="14">
        <f>L230+M230+N230+O230+P230</f>
        <v>12325</v>
      </c>
      <c r="S230" s="14">
        <v>0</v>
      </c>
      <c r="T230" s="14">
        <f>+L230+O230+Q230+S230+J230+K230</f>
        <v>6538.1200000000008</v>
      </c>
      <c r="U230" s="14">
        <f>+P230+N230+M230</f>
        <v>8897.2000000000007</v>
      </c>
      <c r="V230" s="14">
        <f>+I230-T230</f>
        <v>51461.88</v>
      </c>
      <c r="W230" s="54">
        <f>+V230-AJ230</f>
        <v>-66371.040000000008</v>
      </c>
      <c r="X230" t="s">
        <v>360</v>
      </c>
      <c r="Y230" t="s">
        <v>750</v>
      </c>
      <c r="Z230" t="s">
        <v>751</v>
      </c>
      <c r="AA230">
        <v>33</v>
      </c>
      <c r="AB230" s="9">
        <v>155000</v>
      </c>
      <c r="AC230">
        <v>0</v>
      </c>
      <c r="AD230" s="9">
        <v>155000</v>
      </c>
      <c r="AE230" s="9">
        <v>4448.5</v>
      </c>
      <c r="AF230" s="9">
        <v>28006.58</v>
      </c>
      <c r="AG230" s="9">
        <v>4712</v>
      </c>
      <c r="AH230">
        <v>0</v>
      </c>
      <c r="AI230" s="9">
        <v>37167.08</v>
      </c>
      <c r="AJ230" s="9">
        <v>117832.92</v>
      </c>
      <c r="AK230" s="54">
        <f>+T230-AW230</f>
        <v>0</v>
      </c>
      <c r="AL230" t="s">
        <v>424</v>
      </c>
      <c r="AM230" t="s">
        <v>5</v>
      </c>
      <c r="AN230" t="s">
        <v>1090</v>
      </c>
      <c r="AO230">
        <v>89</v>
      </c>
      <c r="AP230" s="9">
        <v>58000</v>
      </c>
      <c r="AQ230">
        <v>0</v>
      </c>
      <c r="AR230" s="9">
        <v>58000</v>
      </c>
      <c r="AS230" s="9">
        <v>1664.6</v>
      </c>
      <c r="AT230" s="9">
        <v>3110.32</v>
      </c>
      <c r="AU230" s="9">
        <v>1763.2</v>
      </c>
      <c r="AV230">
        <v>0</v>
      </c>
      <c r="AW230" s="9">
        <v>6538.12</v>
      </c>
      <c r="AX230" s="9">
        <v>51461.88</v>
      </c>
    </row>
    <row r="231" spans="1:50" s="7" customFormat="1" ht="15" x14ac:dyDescent="0.25">
      <c r="A231" s="18">
        <f>1+A230</f>
        <v>212</v>
      </c>
      <c r="B231" s="26" t="s">
        <v>7</v>
      </c>
      <c r="C231" s="16" t="s">
        <v>423</v>
      </c>
      <c r="D231" s="16" t="s">
        <v>5</v>
      </c>
      <c r="E231" s="16" t="s">
        <v>4</v>
      </c>
      <c r="F231" s="16" t="s">
        <v>3</v>
      </c>
      <c r="G231" s="15">
        <v>45078</v>
      </c>
      <c r="H231" s="15">
        <v>45260</v>
      </c>
      <c r="I231" s="14">
        <v>53360</v>
      </c>
      <c r="J231" s="14">
        <v>0</v>
      </c>
      <c r="K231" s="14">
        <v>0</v>
      </c>
      <c r="L231" s="14">
        <v>1531.43</v>
      </c>
      <c r="M231" s="14">
        <f>I231*7.1%</f>
        <v>3788.5599999999995</v>
      </c>
      <c r="N231" s="14">
        <f>I231*1.15%</f>
        <v>613.64</v>
      </c>
      <c r="O231" s="14">
        <v>1622.14</v>
      </c>
      <c r="P231" s="14">
        <f>I231*7.09%</f>
        <v>3783.2240000000002</v>
      </c>
      <c r="Q231" s="14">
        <v>0</v>
      </c>
      <c r="R231" s="14">
        <f>L231+M231+N231+O231+P231</f>
        <v>11338.994000000001</v>
      </c>
      <c r="S231" s="14">
        <v>0</v>
      </c>
      <c r="T231" s="14">
        <f>+L231+O231+Q231+S231+J231+K231</f>
        <v>3153.57</v>
      </c>
      <c r="U231" s="14">
        <f>+P231+N231+M231</f>
        <v>8185.424</v>
      </c>
      <c r="V231" s="14">
        <f>+I231-T231</f>
        <v>50206.43</v>
      </c>
      <c r="W231" s="54">
        <f>+V232-AJ231</f>
        <v>-2182.880000000001</v>
      </c>
      <c r="X231" t="s">
        <v>352</v>
      </c>
      <c r="Y231" t="s">
        <v>5</v>
      </c>
      <c r="Z231" t="s">
        <v>928</v>
      </c>
      <c r="AA231">
        <v>59</v>
      </c>
      <c r="AB231" s="9">
        <v>20880</v>
      </c>
      <c r="AC231">
        <v>0</v>
      </c>
      <c r="AD231" s="9">
        <v>20880</v>
      </c>
      <c r="AE231">
        <v>599.26</v>
      </c>
      <c r="AF231">
        <v>0</v>
      </c>
      <c r="AG231">
        <v>634.75</v>
      </c>
      <c r="AH231">
        <v>0</v>
      </c>
      <c r="AI231" s="9">
        <v>1234.01</v>
      </c>
      <c r="AJ231" s="9">
        <v>19645.990000000002</v>
      </c>
      <c r="AK231" s="54">
        <f>+T231-AW231</f>
        <v>0</v>
      </c>
      <c r="AL231" t="s">
        <v>423</v>
      </c>
      <c r="AM231" t="s">
        <v>5</v>
      </c>
      <c r="AN231" t="s">
        <v>1147</v>
      </c>
      <c r="AO231">
        <v>95</v>
      </c>
      <c r="AP231" s="9">
        <v>53360</v>
      </c>
      <c r="AQ231">
        <v>0</v>
      </c>
      <c r="AR231" s="9">
        <v>53360</v>
      </c>
      <c r="AS231" s="9">
        <v>1531.43</v>
      </c>
      <c r="AT231">
        <v>0</v>
      </c>
      <c r="AU231" s="9">
        <v>1622.14</v>
      </c>
      <c r="AV231">
        <v>0</v>
      </c>
      <c r="AW231" s="9">
        <v>3153.57</v>
      </c>
      <c r="AX231" s="9">
        <v>50206.43</v>
      </c>
    </row>
    <row r="232" spans="1:50" s="7" customFormat="1" ht="15" x14ac:dyDescent="0.25">
      <c r="A232" s="18">
        <f>1+A231</f>
        <v>213</v>
      </c>
      <c r="B232" s="26" t="s">
        <v>7</v>
      </c>
      <c r="C232" s="16" t="s">
        <v>422</v>
      </c>
      <c r="D232" s="16" t="s">
        <v>5</v>
      </c>
      <c r="E232" s="16" t="s">
        <v>4</v>
      </c>
      <c r="F232" s="16" t="s">
        <v>8</v>
      </c>
      <c r="G232" s="15">
        <v>45078</v>
      </c>
      <c r="H232" s="15">
        <v>45260</v>
      </c>
      <c r="I232" s="14">
        <v>18560</v>
      </c>
      <c r="J232" s="14">
        <v>0</v>
      </c>
      <c r="K232" s="14">
        <v>0</v>
      </c>
      <c r="L232" s="14">
        <v>532.66999999999996</v>
      </c>
      <c r="M232" s="14">
        <f>I232*7.1%</f>
        <v>1317.76</v>
      </c>
      <c r="N232" s="14">
        <f>I232*1.15%</f>
        <v>213.44</v>
      </c>
      <c r="O232" s="14">
        <v>564.22</v>
      </c>
      <c r="P232" s="14">
        <f>I232*7.09%</f>
        <v>1315.904</v>
      </c>
      <c r="Q232" s="14">
        <v>0</v>
      </c>
      <c r="R232" s="14">
        <f>L232+M232+N232+O232+P232</f>
        <v>3943.9940000000001</v>
      </c>
      <c r="S232" s="14">
        <v>0</v>
      </c>
      <c r="T232" s="14">
        <f>+L232+O232+Q232+S232+J232+K232</f>
        <v>1096.8899999999999</v>
      </c>
      <c r="U232" s="14">
        <f>+P232+N232+M232</f>
        <v>2847.1040000000003</v>
      </c>
      <c r="V232" s="14">
        <f>+I232-T232</f>
        <v>17463.11</v>
      </c>
      <c r="W232" s="54">
        <f>+V233-AJ232</f>
        <v>45861.649999999994</v>
      </c>
      <c r="X232" t="s">
        <v>340</v>
      </c>
      <c r="Y232" t="s">
        <v>5</v>
      </c>
      <c r="Z232" t="s">
        <v>1277</v>
      </c>
      <c r="AA232">
        <v>85</v>
      </c>
      <c r="AB232" s="9">
        <v>20800</v>
      </c>
      <c r="AC232">
        <v>0</v>
      </c>
      <c r="AD232" s="9">
        <v>20800</v>
      </c>
      <c r="AE232">
        <v>596.96</v>
      </c>
      <c r="AF232">
        <v>0</v>
      </c>
      <c r="AG232">
        <v>632.32000000000005</v>
      </c>
      <c r="AH232">
        <v>0</v>
      </c>
      <c r="AI232" s="9">
        <v>1229.28</v>
      </c>
      <c r="AJ232" s="9">
        <v>19570.72</v>
      </c>
      <c r="AK232" s="54">
        <f>+T232-AW232</f>
        <v>0</v>
      </c>
      <c r="AL232" t="s">
        <v>422</v>
      </c>
      <c r="AM232" t="s">
        <v>5</v>
      </c>
      <c r="AN232" t="s">
        <v>1091</v>
      </c>
      <c r="AO232">
        <v>97</v>
      </c>
      <c r="AP232" s="9">
        <v>18560</v>
      </c>
      <c r="AQ232">
        <v>0</v>
      </c>
      <c r="AR232" s="9">
        <v>18560</v>
      </c>
      <c r="AS232">
        <v>532.66999999999996</v>
      </c>
      <c r="AT232">
        <v>0</v>
      </c>
      <c r="AU232">
        <v>564.22</v>
      </c>
      <c r="AV232">
        <v>0</v>
      </c>
      <c r="AW232" s="9">
        <v>1096.8900000000001</v>
      </c>
      <c r="AX232" s="9">
        <v>17463.11</v>
      </c>
    </row>
    <row r="233" spans="1:50" s="7" customFormat="1" ht="15" x14ac:dyDescent="0.25">
      <c r="A233" s="18">
        <f>1+A232</f>
        <v>214</v>
      </c>
      <c r="B233" s="26" t="s">
        <v>7</v>
      </c>
      <c r="C233" s="16" t="s">
        <v>421</v>
      </c>
      <c r="D233" s="16" t="s">
        <v>5</v>
      </c>
      <c r="E233" s="16" t="s">
        <v>4</v>
      </c>
      <c r="F233" s="16" t="s">
        <v>8</v>
      </c>
      <c r="G233" s="15">
        <v>45078</v>
      </c>
      <c r="H233" s="15">
        <v>45260</v>
      </c>
      <c r="I233" s="14">
        <v>76560</v>
      </c>
      <c r="J233" s="14">
        <v>6602.94</v>
      </c>
      <c r="K233" s="14">
        <v>0</v>
      </c>
      <c r="L233" s="14">
        <v>2197.27</v>
      </c>
      <c r="M233" s="14">
        <f>I233*7.1%</f>
        <v>5435.7599999999993</v>
      </c>
      <c r="N233" s="14">
        <f>I233*1.15%</f>
        <v>880.43999999999994</v>
      </c>
      <c r="O233" s="14">
        <v>2327.42</v>
      </c>
      <c r="P233" s="14">
        <f>I233*7.09%</f>
        <v>5428.1040000000003</v>
      </c>
      <c r="Q233" s="14">
        <v>0</v>
      </c>
      <c r="R233" s="14">
        <f>L233+M233+N233+O233+P233</f>
        <v>16268.993999999999</v>
      </c>
      <c r="S233" s="14">
        <v>0</v>
      </c>
      <c r="T233" s="14">
        <f>+L233+O233+Q233+S233+J233+K233</f>
        <v>11127.630000000001</v>
      </c>
      <c r="U233" s="14">
        <f>+P233+N233+M233</f>
        <v>11744.304</v>
      </c>
      <c r="V233" s="14">
        <f>+I233-T233</f>
        <v>65432.369999999995</v>
      </c>
      <c r="W233" s="54">
        <f>+V234-AJ233</f>
        <v>15715.230000000003</v>
      </c>
      <c r="X233" t="s">
        <v>247</v>
      </c>
      <c r="Y233" t="s">
        <v>5</v>
      </c>
      <c r="Z233" t="s">
        <v>1280</v>
      </c>
      <c r="AA233">
        <v>20</v>
      </c>
      <c r="AB233" s="9">
        <v>58000</v>
      </c>
      <c r="AC233">
        <v>0</v>
      </c>
      <c r="AD233" s="9">
        <v>58000</v>
      </c>
      <c r="AE233" s="9">
        <v>1664.6</v>
      </c>
      <c r="AF233" s="9">
        <v>3110.32</v>
      </c>
      <c r="AG233" s="9">
        <v>1763.2</v>
      </c>
      <c r="AH233">
        <v>0</v>
      </c>
      <c r="AI233" s="9">
        <v>6538.12</v>
      </c>
      <c r="AJ233" s="9">
        <v>51461.88</v>
      </c>
      <c r="AK233" s="54">
        <f>+T233-AW233</f>
        <v>0</v>
      </c>
      <c r="AL233" t="s">
        <v>421</v>
      </c>
      <c r="AM233" t="s">
        <v>5</v>
      </c>
      <c r="AN233" t="s">
        <v>1137</v>
      </c>
      <c r="AO233">
        <v>103</v>
      </c>
      <c r="AP233" s="9">
        <v>76560</v>
      </c>
      <c r="AQ233">
        <v>0</v>
      </c>
      <c r="AR233" s="9">
        <v>76560</v>
      </c>
      <c r="AS233" s="9">
        <v>2197.27</v>
      </c>
      <c r="AT233" s="9">
        <v>6602.94</v>
      </c>
      <c r="AU233" s="9">
        <v>2327.42</v>
      </c>
      <c r="AV233">
        <v>0</v>
      </c>
      <c r="AW233" s="9">
        <v>11127.63</v>
      </c>
      <c r="AX233" s="9">
        <v>65432.37</v>
      </c>
    </row>
    <row r="234" spans="1:50" s="7" customFormat="1" ht="15" x14ac:dyDescent="0.25">
      <c r="A234" s="18">
        <f>1+A233</f>
        <v>215</v>
      </c>
      <c r="B234" s="26" t="s">
        <v>7</v>
      </c>
      <c r="C234" s="16" t="s">
        <v>420</v>
      </c>
      <c r="D234" s="16" t="s">
        <v>5</v>
      </c>
      <c r="E234" s="16" t="s">
        <v>4</v>
      </c>
      <c r="F234" s="16" t="s">
        <v>8</v>
      </c>
      <c r="G234" s="15">
        <v>45078</v>
      </c>
      <c r="H234" s="15">
        <v>45260</v>
      </c>
      <c r="I234" s="14">
        <v>83520</v>
      </c>
      <c r="J234" s="14">
        <v>8228.86</v>
      </c>
      <c r="K234" s="14">
        <v>0</v>
      </c>
      <c r="L234" s="14">
        <v>2397.02</v>
      </c>
      <c r="M234" s="14">
        <f>I234*7.1%</f>
        <v>5929.9199999999992</v>
      </c>
      <c r="N234" s="14">
        <f>I234*1.15%</f>
        <v>960.48</v>
      </c>
      <c r="O234" s="14">
        <v>2539.0100000000002</v>
      </c>
      <c r="P234" s="14">
        <f>I234*7.09%</f>
        <v>5921.5680000000002</v>
      </c>
      <c r="Q234" s="14">
        <v>0</v>
      </c>
      <c r="R234" s="14">
        <f>L234+M234+N234+O234+P234</f>
        <v>17747.998</v>
      </c>
      <c r="S234" s="14">
        <v>3178</v>
      </c>
      <c r="T234" s="14">
        <f>+L234+O234+Q234+S234+J234+K234</f>
        <v>16342.890000000001</v>
      </c>
      <c r="U234" s="14">
        <f>+P234+N234+M234</f>
        <v>12811.968000000001</v>
      </c>
      <c r="V234" s="14">
        <f>+I234-T234</f>
        <v>67177.11</v>
      </c>
      <c r="W234" s="54">
        <f>+V236-AJ234</f>
        <v>-11507.630000000005</v>
      </c>
      <c r="X234" t="s">
        <v>191</v>
      </c>
      <c r="Y234" t="s">
        <v>5</v>
      </c>
      <c r="Z234" t="s">
        <v>1309</v>
      </c>
      <c r="AA234">
        <v>23</v>
      </c>
      <c r="AB234" s="9">
        <v>62640</v>
      </c>
      <c r="AC234">
        <v>0</v>
      </c>
      <c r="AD234" s="9">
        <v>62640</v>
      </c>
      <c r="AE234" s="9">
        <v>1797.77</v>
      </c>
      <c r="AF234">
        <v>0</v>
      </c>
      <c r="AG234" s="9">
        <v>1904.26</v>
      </c>
      <c r="AH234">
        <v>0</v>
      </c>
      <c r="AI234" s="9">
        <v>3702.03</v>
      </c>
      <c r="AJ234" s="9">
        <v>58937.97</v>
      </c>
      <c r="AK234" s="54">
        <f>+T234-AW234</f>
        <v>0</v>
      </c>
      <c r="AL234" t="s">
        <v>420</v>
      </c>
      <c r="AM234" t="s">
        <v>5</v>
      </c>
      <c r="AN234" t="s">
        <v>1197</v>
      </c>
      <c r="AO234">
        <v>107</v>
      </c>
      <c r="AP234" s="9">
        <v>83520</v>
      </c>
      <c r="AQ234">
        <v>0</v>
      </c>
      <c r="AR234" s="9">
        <v>83520</v>
      </c>
      <c r="AS234" s="9">
        <v>2397.02</v>
      </c>
      <c r="AT234" s="9">
        <v>8228.86</v>
      </c>
      <c r="AU234" s="9">
        <v>2539.0100000000002</v>
      </c>
      <c r="AV234" s="9">
        <v>3178</v>
      </c>
      <c r="AW234" s="9">
        <v>16342.89</v>
      </c>
      <c r="AX234" s="9">
        <v>67177.11</v>
      </c>
    </row>
    <row r="235" spans="1:50" s="7" customFormat="1" ht="15" x14ac:dyDescent="0.25">
      <c r="A235" s="18">
        <f>1+A234</f>
        <v>216</v>
      </c>
      <c r="B235" s="26" t="s">
        <v>7</v>
      </c>
      <c r="C235" s="16" t="s">
        <v>419</v>
      </c>
      <c r="D235" s="16" t="s">
        <v>5</v>
      </c>
      <c r="E235" s="16" t="s">
        <v>4</v>
      </c>
      <c r="F235" s="16" t="s">
        <v>3</v>
      </c>
      <c r="G235" s="15">
        <v>45078</v>
      </c>
      <c r="H235" s="15">
        <v>45260</v>
      </c>
      <c r="I235" s="14">
        <v>30160</v>
      </c>
      <c r="J235" s="14">
        <v>0</v>
      </c>
      <c r="K235" s="14">
        <v>0</v>
      </c>
      <c r="L235" s="14">
        <v>865.59</v>
      </c>
      <c r="M235" s="14">
        <f>I235*7.1%</f>
        <v>2141.3599999999997</v>
      </c>
      <c r="N235" s="14">
        <f>I235*1.15%</f>
        <v>346.84</v>
      </c>
      <c r="O235" s="14">
        <v>916.86</v>
      </c>
      <c r="P235" s="14">
        <f>I235*7.09%</f>
        <v>2138.3440000000001</v>
      </c>
      <c r="Q235" s="14">
        <v>0</v>
      </c>
      <c r="R235" s="14">
        <f>L235+M235+N235+O235+P235</f>
        <v>6408.9939999999997</v>
      </c>
      <c r="S235" s="14">
        <v>0</v>
      </c>
      <c r="T235" s="14">
        <f>+L235+O235+Q235+S235+J235+K235</f>
        <v>1782.45</v>
      </c>
      <c r="U235" s="14">
        <f>+P235+N235+M235</f>
        <v>4626.5439999999999</v>
      </c>
      <c r="V235" s="14">
        <f>+I235-T235</f>
        <v>28377.55</v>
      </c>
      <c r="W235" s="54">
        <f>+V237-AJ235</f>
        <v>25601.459999999995</v>
      </c>
      <c r="X235" t="s">
        <v>123</v>
      </c>
      <c r="Y235" t="s">
        <v>5</v>
      </c>
      <c r="Z235" t="s">
        <v>1135</v>
      </c>
      <c r="AA235">
        <v>140</v>
      </c>
      <c r="AB235" s="9">
        <v>23200</v>
      </c>
      <c r="AC235">
        <v>0</v>
      </c>
      <c r="AD235" s="9">
        <v>23200</v>
      </c>
      <c r="AE235">
        <v>665.84</v>
      </c>
      <c r="AF235">
        <v>0</v>
      </c>
      <c r="AG235">
        <v>705.28</v>
      </c>
      <c r="AH235">
        <v>0</v>
      </c>
      <c r="AI235" s="9">
        <v>1371.12</v>
      </c>
      <c r="AJ235" s="9">
        <v>21828.880000000001</v>
      </c>
      <c r="AK235" s="54">
        <f>+T235-AW235</f>
        <v>0</v>
      </c>
      <c r="AL235" t="s">
        <v>419</v>
      </c>
      <c r="AM235" t="s">
        <v>5</v>
      </c>
      <c r="AN235" t="s">
        <v>1136</v>
      </c>
      <c r="AO235">
        <v>113</v>
      </c>
      <c r="AP235" s="9">
        <v>30160</v>
      </c>
      <c r="AQ235">
        <v>0</v>
      </c>
      <c r="AR235" s="9">
        <v>30160</v>
      </c>
      <c r="AS235">
        <v>865.59</v>
      </c>
      <c r="AT235">
        <v>0</v>
      </c>
      <c r="AU235">
        <v>916.86</v>
      </c>
      <c r="AV235">
        <v>0</v>
      </c>
      <c r="AW235" s="9">
        <v>1782.45</v>
      </c>
      <c r="AX235" s="9">
        <v>28377.55</v>
      </c>
    </row>
    <row r="236" spans="1:50" s="7" customFormat="1" ht="15" x14ac:dyDescent="0.25">
      <c r="A236" s="18">
        <f>1+A235</f>
        <v>217</v>
      </c>
      <c r="B236" s="26" t="s">
        <v>7</v>
      </c>
      <c r="C236" s="16" t="s">
        <v>418</v>
      </c>
      <c r="D236" s="16" t="s">
        <v>5</v>
      </c>
      <c r="E236" s="16" t="s">
        <v>4</v>
      </c>
      <c r="F236" s="16" t="s">
        <v>8</v>
      </c>
      <c r="G236" s="15">
        <v>45078</v>
      </c>
      <c r="H236" s="15">
        <v>45260</v>
      </c>
      <c r="I236" s="14">
        <v>52800</v>
      </c>
      <c r="J236" s="14">
        <v>2249.1799999999998</v>
      </c>
      <c r="K236" s="14">
        <v>0</v>
      </c>
      <c r="L236" s="14">
        <v>1515.36</v>
      </c>
      <c r="M236" s="14">
        <f>I236*7.1%</f>
        <v>3748.7999999999997</v>
      </c>
      <c r="N236" s="14">
        <f>I236*1.15%</f>
        <v>607.20000000000005</v>
      </c>
      <c r="O236" s="14">
        <v>1605.12</v>
      </c>
      <c r="P236" s="14">
        <f>I236*7.09%</f>
        <v>3743.5200000000004</v>
      </c>
      <c r="Q236" s="14">
        <v>0</v>
      </c>
      <c r="R236" s="14">
        <f>L236+M236+N236+O236+P236</f>
        <v>11220</v>
      </c>
      <c r="S236" s="14">
        <v>0</v>
      </c>
      <c r="T236" s="14">
        <f>+L236+O236+Q236+S236+J236+K236</f>
        <v>5369.66</v>
      </c>
      <c r="U236" s="14">
        <f>+P236+N236+M236</f>
        <v>8099.52</v>
      </c>
      <c r="V236" s="14">
        <f>+I236-T236</f>
        <v>47430.34</v>
      </c>
      <c r="W236" s="54">
        <f>+V238-AJ236</f>
        <v>13925.320000000002</v>
      </c>
      <c r="X236" t="s">
        <v>58</v>
      </c>
      <c r="Y236" t="s">
        <v>5</v>
      </c>
      <c r="Z236" t="s">
        <v>1018</v>
      </c>
      <c r="AA236">
        <v>66</v>
      </c>
      <c r="AB236" s="9">
        <v>11600</v>
      </c>
      <c r="AC236">
        <v>0</v>
      </c>
      <c r="AD236" s="9">
        <v>11600</v>
      </c>
      <c r="AE236">
        <v>332.92</v>
      </c>
      <c r="AF236">
        <v>0</v>
      </c>
      <c r="AG236">
        <v>352.64</v>
      </c>
      <c r="AH236">
        <v>0</v>
      </c>
      <c r="AI236">
        <v>685.56</v>
      </c>
      <c r="AJ236" s="9">
        <v>10914.44</v>
      </c>
      <c r="AK236" s="54">
        <f>+T236-AW236</f>
        <v>0</v>
      </c>
      <c r="AL236" t="s">
        <v>418</v>
      </c>
      <c r="AM236" t="s">
        <v>5</v>
      </c>
      <c r="AN236" t="s">
        <v>1250</v>
      </c>
      <c r="AO236">
        <v>117</v>
      </c>
      <c r="AP236" s="9">
        <v>52800</v>
      </c>
      <c r="AQ236">
        <v>0</v>
      </c>
      <c r="AR236" s="9">
        <v>52800</v>
      </c>
      <c r="AS236" s="9">
        <v>1515.36</v>
      </c>
      <c r="AT236" s="9">
        <v>2249.1799999999998</v>
      </c>
      <c r="AU236" s="9">
        <v>1605.12</v>
      </c>
      <c r="AV236">
        <v>0</v>
      </c>
      <c r="AW236" s="9">
        <v>5369.66</v>
      </c>
      <c r="AX236" s="9">
        <v>47430.34</v>
      </c>
    </row>
    <row r="237" spans="1:50" s="7" customFormat="1" ht="15" x14ac:dyDescent="0.25">
      <c r="A237" s="18">
        <f>1+A236</f>
        <v>218</v>
      </c>
      <c r="B237" s="26" t="s">
        <v>7</v>
      </c>
      <c r="C237" s="16" t="s">
        <v>417</v>
      </c>
      <c r="D237" s="16" t="s">
        <v>5</v>
      </c>
      <c r="E237" s="16" t="s">
        <v>4</v>
      </c>
      <c r="F237" s="16" t="s">
        <v>3</v>
      </c>
      <c r="G237" s="15">
        <v>45078</v>
      </c>
      <c r="H237" s="15">
        <v>45260</v>
      </c>
      <c r="I237" s="14">
        <v>52800</v>
      </c>
      <c r="J237" s="14">
        <v>2249.1799999999998</v>
      </c>
      <c r="K237" s="14">
        <v>0</v>
      </c>
      <c r="L237" s="14">
        <v>1515.36</v>
      </c>
      <c r="M237" s="14">
        <f>I237*7.1%</f>
        <v>3748.7999999999997</v>
      </c>
      <c r="N237" s="14">
        <f>I237*1.15%</f>
        <v>607.20000000000005</v>
      </c>
      <c r="O237" s="14">
        <v>1605.12</v>
      </c>
      <c r="P237" s="14">
        <f>I237*7.09%</f>
        <v>3743.5200000000004</v>
      </c>
      <c r="Q237" s="14">
        <v>0</v>
      </c>
      <c r="R237" s="14">
        <f>L237+M237+N237+O237+P237</f>
        <v>11220</v>
      </c>
      <c r="S237" s="14">
        <v>0</v>
      </c>
      <c r="T237" s="14">
        <f>+L237+O237+Q237+S237+J237+K237</f>
        <v>5369.66</v>
      </c>
      <c r="U237" s="14">
        <f>+P237+N237+M237</f>
        <v>8099.52</v>
      </c>
      <c r="V237" s="14">
        <f>+I237-T237</f>
        <v>47430.34</v>
      </c>
      <c r="W237" s="54">
        <f>+V238-AJ237</f>
        <v>-12353.589999999997</v>
      </c>
      <c r="X237" t="s">
        <v>519</v>
      </c>
      <c r="Y237" t="s">
        <v>5</v>
      </c>
      <c r="Z237" t="s">
        <v>1294</v>
      </c>
      <c r="AA237">
        <v>34</v>
      </c>
      <c r="AB237" s="9">
        <v>40000</v>
      </c>
      <c r="AC237">
        <v>0</v>
      </c>
      <c r="AD237" s="9">
        <v>40000</v>
      </c>
      <c r="AE237" s="9">
        <v>1148</v>
      </c>
      <c r="AF237">
        <v>442.65</v>
      </c>
      <c r="AG237" s="9">
        <v>1216</v>
      </c>
      <c r="AH237">
        <v>0</v>
      </c>
      <c r="AI237" s="9">
        <v>2806.65</v>
      </c>
      <c r="AJ237" s="9">
        <v>37193.35</v>
      </c>
      <c r="AK237" s="54">
        <f>+T237-AW237</f>
        <v>0</v>
      </c>
      <c r="AL237" t="s">
        <v>417</v>
      </c>
      <c r="AM237" t="s">
        <v>5</v>
      </c>
      <c r="AN237" t="s">
        <v>1260</v>
      </c>
      <c r="AO237">
        <v>119</v>
      </c>
      <c r="AP237" s="9">
        <v>52800</v>
      </c>
      <c r="AQ237">
        <v>0</v>
      </c>
      <c r="AR237" s="9">
        <v>52800</v>
      </c>
      <c r="AS237" s="9">
        <v>1515.36</v>
      </c>
      <c r="AT237" s="9">
        <v>2249.1799999999998</v>
      </c>
      <c r="AU237" s="9">
        <v>1605.12</v>
      </c>
      <c r="AV237">
        <v>0</v>
      </c>
      <c r="AW237" s="9">
        <v>5369.66</v>
      </c>
      <c r="AX237" s="9">
        <v>47430.34</v>
      </c>
    </row>
    <row r="238" spans="1:50" s="7" customFormat="1" ht="15" x14ac:dyDescent="0.25">
      <c r="A238" s="18">
        <f>1+A237</f>
        <v>219</v>
      </c>
      <c r="B238" s="26" t="s">
        <v>7</v>
      </c>
      <c r="C238" s="16" t="s">
        <v>416</v>
      </c>
      <c r="D238" s="16" t="s">
        <v>5</v>
      </c>
      <c r="E238" s="16" t="s">
        <v>4</v>
      </c>
      <c r="F238" s="16" t="s">
        <v>3</v>
      </c>
      <c r="G238" s="15">
        <v>45078</v>
      </c>
      <c r="H238" s="15">
        <v>45260</v>
      </c>
      <c r="I238" s="14">
        <v>26400</v>
      </c>
      <c r="J238" s="14">
        <v>0</v>
      </c>
      <c r="K238" s="14">
        <v>0</v>
      </c>
      <c r="L238" s="14">
        <v>757.68</v>
      </c>
      <c r="M238" s="14">
        <f>I238*7.1%</f>
        <v>1874.3999999999999</v>
      </c>
      <c r="N238" s="14">
        <f>I238*1.15%</f>
        <v>303.60000000000002</v>
      </c>
      <c r="O238" s="14">
        <v>802.56</v>
      </c>
      <c r="P238" s="14">
        <f>I238*7.09%</f>
        <v>1871.7600000000002</v>
      </c>
      <c r="Q238" s="14">
        <v>0</v>
      </c>
      <c r="R238" s="14">
        <f>L238+M238+N238+O238+P238</f>
        <v>5610</v>
      </c>
      <c r="S238" s="14">
        <v>0</v>
      </c>
      <c r="T238" s="14">
        <f>+L238+O238+Q238+S238+J238+K238</f>
        <v>1560.2399999999998</v>
      </c>
      <c r="U238" s="14">
        <f>+P238+N238+M238</f>
        <v>4049.76</v>
      </c>
      <c r="V238" s="14">
        <f>+I238-T238</f>
        <v>24839.760000000002</v>
      </c>
      <c r="W238" s="54">
        <f>+V239-AJ238</f>
        <v>51461.89</v>
      </c>
      <c r="X238" t="s">
        <v>322</v>
      </c>
      <c r="Y238" t="s">
        <v>5</v>
      </c>
      <c r="Z238" t="s">
        <v>964</v>
      </c>
      <c r="AA238">
        <v>185</v>
      </c>
      <c r="AB238" s="9">
        <v>9280</v>
      </c>
      <c r="AC238">
        <v>0</v>
      </c>
      <c r="AD238" s="9">
        <v>9280</v>
      </c>
      <c r="AE238">
        <v>266.33999999999997</v>
      </c>
      <c r="AF238">
        <v>0</v>
      </c>
      <c r="AG238">
        <v>282.11</v>
      </c>
      <c r="AH238">
        <v>0</v>
      </c>
      <c r="AI238">
        <v>548.45000000000005</v>
      </c>
      <c r="AJ238" s="9">
        <v>8731.5499999999993</v>
      </c>
      <c r="AK238" s="54">
        <f>+T238-AW238</f>
        <v>0</v>
      </c>
      <c r="AL238" t="s">
        <v>416</v>
      </c>
      <c r="AM238" t="s">
        <v>5</v>
      </c>
      <c r="AN238" t="s">
        <v>1251</v>
      </c>
      <c r="AO238">
        <v>125</v>
      </c>
      <c r="AP238" s="9">
        <v>26400</v>
      </c>
      <c r="AQ238">
        <v>0</v>
      </c>
      <c r="AR238" s="9">
        <v>26400</v>
      </c>
      <c r="AS238">
        <v>757.68</v>
      </c>
      <c r="AT238">
        <v>0</v>
      </c>
      <c r="AU238">
        <v>802.56</v>
      </c>
      <c r="AV238">
        <v>0</v>
      </c>
      <c r="AW238" s="9">
        <v>1560.24</v>
      </c>
      <c r="AX238" s="9">
        <v>24839.759999999998</v>
      </c>
    </row>
    <row r="239" spans="1:50" s="7" customFormat="1" ht="15" x14ac:dyDescent="0.25">
      <c r="A239" s="18">
        <f>1+A238</f>
        <v>220</v>
      </c>
      <c r="B239" s="26" t="s">
        <v>7</v>
      </c>
      <c r="C239" s="16" t="s">
        <v>415</v>
      </c>
      <c r="D239" s="16" t="s">
        <v>5</v>
      </c>
      <c r="E239" s="16" t="s">
        <v>4</v>
      </c>
      <c r="F239" s="16" t="s">
        <v>8</v>
      </c>
      <c r="G239" s="15">
        <v>45078</v>
      </c>
      <c r="H239" s="15">
        <v>45260</v>
      </c>
      <c r="I239" s="14">
        <v>69600</v>
      </c>
      <c r="J239" s="14">
        <v>5293.2</v>
      </c>
      <c r="K239" s="14">
        <v>0</v>
      </c>
      <c r="L239" s="14">
        <v>1997.52</v>
      </c>
      <c r="M239" s="14">
        <f>I239*7.1%</f>
        <v>4941.5999999999995</v>
      </c>
      <c r="N239" s="14">
        <f>I239*1.15%</f>
        <v>800.4</v>
      </c>
      <c r="O239" s="14">
        <v>2115.84</v>
      </c>
      <c r="P239" s="14">
        <f>I239*7.09%</f>
        <v>4934.6400000000003</v>
      </c>
      <c r="Q239" s="14">
        <v>0</v>
      </c>
      <c r="R239" s="14">
        <f>L239+M239+N239+O239+P239</f>
        <v>14790</v>
      </c>
      <c r="S239" s="14">
        <v>0</v>
      </c>
      <c r="T239" s="14">
        <f>+L239+O239+Q239+S239+J239+K239</f>
        <v>9406.5600000000013</v>
      </c>
      <c r="U239" s="14">
        <f>+P239+N239+M239</f>
        <v>10676.64</v>
      </c>
      <c r="V239" s="14">
        <f>+I239-T239</f>
        <v>60193.440000000002</v>
      </c>
      <c r="W239" s="54">
        <f>+V240-AJ239</f>
        <v>-15280.21</v>
      </c>
      <c r="X239" t="s">
        <v>226</v>
      </c>
      <c r="Y239" t="s">
        <v>5</v>
      </c>
      <c r="Z239" t="s">
        <v>1075</v>
      </c>
      <c r="AA239">
        <v>57</v>
      </c>
      <c r="AB239" s="9">
        <v>34800</v>
      </c>
      <c r="AC239">
        <v>0</v>
      </c>
      <c r="AD239" s="9">
        <v>34800</v>
      </c>
      <c r="AE239">
        <v>998.76</v>
      </c>
      <c r="AF239">
        <v>0</v>
      </c>
      <c r="AG239" s="9">
        <v>1057.92</v>
      </c>
      <c r="AH239">
        <v>0</v>
      </c>
      <c r="AI239" s="9">
        <v>2056.6799999999998</v>
      </c>
      <c r="AJ239" s="9">
        <v>32743.32</v>
      </c>
      <c r="AK239" s="54">
        <f>+T239-AW239</f>
        <v>0</v>
      </c>
      <c r="AL239" t="s">
        <v>415</v>
      </c>
      <c r="AM239" t="s">
        <v>5</v>
      </c>
      <c r="AN239" t="s">
        <v>932</v>
      </c>
      <c r="AO239">
        <v>127</v>
      </c>
      <c r="AP239" s="9">
        <v>69600</v>
      </c>
      <c r="AQ239">
        <v>0</v>
      </c>
      <c r="AR239" s="9">
        <v>69600</v>
      </c>
      <c r="AS239" s="9">
        <v>1997.52</v>
      </c>
      <c r="AT239" s="9">
        <v>5293.2</v>
      </c>
      <c r="AU239" s="9">
        <v>2115.84</v>
      </c>
      <c r="AV239">
        <v>0</v>
      </c>
      <c r="AW239" s="9">
        <v>9406.56</v>
      </c>
      <c r="AX239" s="9">
        <v>60193.440000000002</v>
      </c>
    </row>
    <row r="240" spans="1:50" s="7" customFormat="1" ht="15" x14ac:dyDescent="0.25">
      <c r="A240" s="18">
        <f>1+A239</f>
        <v>221</v>
      </c>
      <c r="B240" s="26" t="s">
        <v>7</v>
      </c>
      <c r="C240" s="16" t="s">
        <v>414</v>
      </c>
      <c r="D240" s="16" t="s">
        <v>5</v>
      </c>
      <c r="E240" s="16" t="s">
        <v>4</v>
      </c>
      <c r="F240" s="16" t="s">
        <v>3</v>
      </c>
      <c r="G240" s="15">
        <v>45078</v>
      </c>
      <c r="H240" s="15">
        <v>45260</v>
      </c>
      <c r="I240" s="14">
        <v>18560</v>
      </c>
      <c r="J240" s="14">
        <v>0</v>
      </c>
      <c r="K240" s="14">
        <v>0</v>
      </c>
      <c r="L240" s="14">
        <v>532.66999999999996</v>
      </c>
      <c r="M240" s="14">
        <f>I240*7.1%</f>
        <v>1317.76</v>
      </c>
      <c r="N240" s="14">
        <f>I240*1.15%</f>
        <v>213.44</v>
      </c>
      <c r="O240" s="14">
        <v>564.22</v>
      </c>
      <c r="P240" s="14">
        <f>I240*7.09%</f>
        <v>1315.904</v>
      </c>
      <c r="Q240" s="14">
        <v>0</v>
      </c>
      <c r="R240" s="14">
        <f>L240+M240+N240+O240+P240</f>
        <v>3943.9940000000001</v>
      </c>
      <c r="S240" s="14">
        <v>0</v>
      </c>
      <c r="T240" s="14">
        <f>+L240+O240+Q240+S240+J240+K240</f>
        <v>1096.8899999999999</v>
      </c>
      <c r="U240" s="14">
        <f>+P240+N240+M240</f>
        <v>2847.1040000000003</v>
      </c>
      <c r="V240" s="14">
        <f>+I240-T240</f>
        <v>17463.11</v>
      </c>
      <c r="W240" s="54">
        <f>+V242-AJ240</f>
        <v>-33345.490000000005</v>
      </c>
      <c r="X240" t="s">
        <v>82</v>
      </c>
      <c r="Y240" t="s">
        <v>5</v>
      </c>
      <c r="Z240" t="s">
        <v>993</v>
      </c>
      <c r="AA240">
        <v>31</v>
      </c>
      <c r="AB240" s="9">
        <v>62640</v>
      </c>
      <c r="AC240">
        <v>0</v>
      </c>
      <c r="AD240" s="9">
        <v>62640</v>
      </c>
      <c r="AE240" s="9">
        <v>1797.77</v>
      </c>
      <c r="AF240">
        <v>0</v>
      </c>
      <c r="AG240" s="9">
        <v>1904.26</v>
      </c>
      <c r="AH240">
        <v>0</v>
      </c>
      <c r="AI240" s="9">
        <v>3702.03</v>
      </c>
      <c r="AJ240" s="9">
        <v>58937.97</v>
      </c>
      <c r="AK240" s="54">
        <f>+T240-AW240</f>
        <v>0</v>
      </c>
      <c r="AL240" t="s">
        <v>414</v>
      </c>
      <c r="AM240" t="s">
        <v>5</v>
      </c>
      <c r="AN240" t="s">
        <v>1119</v>
      </c>
      <c r="AO240">
        <v>131</v>
      </c>
      <c r="AP240" s="9">
        <v>18560</v>
      </c>
      <c r="AQ240">
        <v>0</v>
      </c>
      <c r="AR240" s="9">
        <v>18560</v>
      </c>
      <c r="AS240">
        <v>532.66999999999996</v>
      </c>
      <c r="AT240">
        <v>0</v>
      </c>
      <c r="AU240">
        <v>564.22</v>
      </c>
      <c r="AV240">
        <v>0</v>
      </c>
      <c r="AW240" s="9">
        <v>1096.8900000000001</v>
      </c>
      <c r="AX240" s="9">
        <v>17463.11</v>
      </c>
    </row>
    <row r="241" spans="1:50" s="7" customFormat="1" ht="15" x14ac:dyDescent="0.25">
      <c r="A241" s="18">
        <f>1+A240</f>
        <v>222</v>
      </c>
      <c r="B241" s="26" t="s">
        <v>7</v>
      </c>
      <c r="C241" s="16" t="s">
        <v>413</v>
      </c>
      <c r="D241" s="16" t="s">
        <v>5</v>
      </c>
      <c r="E241" s="16" t="s">
        <v>4</v>
      </c>
      <c r="F241" s="16" t="s">
        <v>8</v>
      </c>
      <c r="G241" s="15">
        <v>45078</v>
      </c>
      <c r="H241" s="15">
        <v>45260</v>
      </c>
      <c r="I241" s="14">
        <v>52800</v>
      </c>
      <c r="J241" s="14">
        <v>2249.1799999999998</v>
      </c>
      <c r="K241" s="14">
        <v>0</v>
      </c>
      <c r="L241" s="14">
        <v>1515.36</v>
      </c>
      <c r="M241" s="14">
        <f>I241*7.1%</f>
        <v>3748.7999999999997</v>
      </c>
      <c r="N241" s="14">
        <f>I241*1.15%</f>
        <v>607.20000000000005</v>
      </c>
      <c r="O241" s="14">
        <v>1605.12</v>
      </c>
      <c r="P241" s="14">
        <f>I241*7.09%</f>
        <v>3743.5200000000004</v>
      </c>
      <c r="Q241" s="14">
        <v>0</v>
      </c>
      <c r="R241" s="14">
        <f>L241+M241+N241+O241+P241</f>
        <v>11220</v>
      </c>
      <c r="S241" s="14">
        <v>0</v>
      </c>
      <c r="T241" s="14">
        <f>+L241+O241+Q241+S241+J241+K241</f>
        <v>5369.66</v>
      </c>
      <c r="U241" s="14">
        <f>+P241+N241+M241</f>
        <v>8099.52</v>
      </c>
      <c r="V241" s="14">
        <f>+I241-T241</f>
        <v>47430.34</v>
      </c>
      <c r="W241" s="54">
        <f>+V242-AJ241</f>
        <v>-20248.170000000002</v>
      </c>
      <c r="X241" t="s">
        <v>490</v>
      </c>
      <c r="Y241" t="s">
        <v>5</v>
      </c>
      <c r="Z241" t="s">
        <v>865</v>
      </c>
      <c r="AA241">
        <v>136</v>
      </c>
      <c r="AB241" s="9">
        <v>48720</v>
      </c>
      <c r="AC241">
        <v>0</v>
      </c>
      <c r="AD241" s="9">
        <v>48720</v>
      </c>
      <c r="AE241" s="9">
        <v>1398.26</v>
      </c>
      <c r="AF241">
        <v>0</v>
      </c>
      <c r="AG241" s="9">
        <v>1481.09</v>
      </c>
      <c r="AH241">
        <v>0</v>
      </c>
      <c r="AI241" s="9">
        <v>2879.35</v>
      </c>
      <c r="AJ241" s="9">
        <v>45840.65</v>
      </c>
      <c r="AK241" s="54">
        <f>+T241-AW241</f>
        <v>0</v>
      </c>
      <c r="AL241" t="s">
        <v>413</v>
      </c>
      <c r="AM241" t="s">
        <v>5</v>
      </c>
      <c r="AN241" t="s">
        <v>1323</v>
      </c>
      <c r="AO241">
        <v>137</v>
      </c>
      <c r="AP241" s="9">
        <v>52800</v>
      </c>
      <c r="AQ241">
        <v>0</v>
      </c>
      <c r="AR241" s="9">
        <v>52800</v>
      </c>
      <c r="AS241" s="9">
        <v>1515.36</v>
      </c>
      <c r="AT241" s="9">
        <v>2249.1799999999998</v>
      </c>
      <c r="AU241" s="9">
        <v>1605.12</v>
      </c>
      <c r="AV241">
        <v>0</v>
      </c>
      <c r="AW241" s="9">
        <v>5369.66</v>
      </c>
      <c r="AX241" s="9">
        <v>47430.34</v>
      </c>
    </row>
    <row r="242" spans="1:50" s="7" customFormat="1" ht="15" x14ac:dyDescent="0.25">
      <c r="A242" s="18">
        <f>1+A241</f>
        <v>223</v>
      </c>
      <c r="B242" s="26" t="s">
        <v>7</v>
      </c>
      <c r="C242" s="16" t="s">
        <v>412</v>
      </c>
      <c r="D242" s="16" t="s">
        <v>5</v>
      </c>
      <c r="E242" s="16" t="s">
        <v>4</v>
      </c>
      <c r="F242" s="16" t="s">
        <v>3</v>
      </c>
      <c r="G242" s="15">
        <v>45078</v>
      </c>
      <c r="H242" s="15">
        <v>45260</v>
      </c>
      <c r="I242" s="14">
        <v>27200</v>
      </c>
      <c r="J242" s="14">
        <v>0</v>
      </c>
      <c r="K242" s="14">
        <v>0</v>
      </c>
      <c r="L242" s="14">
        <v>780.64</v>
      </c>
      <c r="M242" s="14">
        <f>I242*7.1%</f>
        <v>1931.1999999999998</v>
      </c>
      <c r="N242" s="14">
        <f>I242*1.15%</f>
        <v>312.8</v>
      </c>
      <c r="O242" s="14">
        <v>826.88</v>
      </c>
      <c r="P242" s="14">
        <f>I242*7.09%</f>
        <v>1928.48</v>
      </c>
      <c r="Q242" s="14">
        <v>0</v>
      </c>
      <c r="R242" s="14">
        <f>L242+M242+N242+O242+P242</f>
        <v>5780</v>
      </c>
      <c r="S242" s="14">
        <v>0</v>
      </c>
      <c r="T242" s="14">
        <f>+L242+O242+Q242+S242+J242+K242</f>
        <v>1607.52</v>
      </c>
      <c r="U242" s="14">
        <f>+P242+N242+M242</f>
        <v>4172.4799999999996</v>
      </c>
      <c r="V242" s="14">
        <f>+I242-T242</f>
        <v>25592.48</v>
      </c>
      <c r="W242" s="54">
        <f>+V243-AJ242</f>
        <v>25924.219999999998</v>
      </c>
      <c r="X242" t="s">
        <v>485</v>
      </c>
      <c r="Y242" t="s">
        <v>5</v>
      </c>
      <c r="Z242" t="s">
        <v>1239</v>
      </c>
      <c r="AA242">
        <v>164</v>
      </c>
      <c r="AB242" s="9">
        <v>26400</v>
      </c>
      <c r="AC242">
        <v>0</v>
      </c>
      <c r="AD242" s="9">
        <v>26400</v>
      </c>
      <c r="AE242">
        <v>757.68</v>
      </c>
      <c r="AF242">
        <v>0</v>
      </c>
      <c r="AG242">
        <v>802.56</v>
      </c>
      <c r="AH242" s="9">
        <v>3333.64</v>
      </c>
      <c r="AI242" s="9">
        <v>4893.88</v>
      </c>
      <c r="AJ242" s="9">
        <v>21506.12</v>
      </c>
      <c r="AK242" s="54">
        <f>+T242-AW242</f>
        <v>0</v>
      </c>
      <c r="AL242" t="s">
        <v>412</v>
      </c>
      <c r="AM242" t="s">
        <v>5</v>
      </c>
      <c r="AN242" t="s">
        <v>1321</v>
      </c>
      <c r="AO242">
        <v>139</v>
      </c>
      <c r="AP242" s="9">
        <v>27200</v>
      </c>
      <c r="AQ242">
        <v>0</v>
      </c>
      <c r="AR242" s="9">
        <v>27200</v>
      </c>
      <c r="AS242">
        <v>780.64</v>
      </c>
      <c r="AT242">
        <v>0</v>
      </c>
      <c r="AU242">
        <v>826.88</v>
      </c>
      <c r="AV242">
        <v>0</v>
      </c>
      <c r="AW242" s="9">
        <v>1607.52</v>
      </c>
      <c r="AX242" s="9">
        <v>25592.48</v>
      </c>
    </row>
    <row r="243" spans="1:50" s="7" customFormat="1" ht="15" x14ac:dyDescent="0.25">
      <c r="A243" s="18">
        <f>1+A242</f>
        <v>224</v>
      </c>
      <c r="B243" s="26" t="s">
        <v>7</v>
      </c>
      <c r="C243" s="16" t="s">
        <v>411</v>
      </c>
      <c r="D243" s="16" t="s">
        <v>5</v>
      </c>
      <c r="E243" s="16" t="s">
        <v>4</v>
      </c>
      <c r="F243" s="16" t="s">
        <v>3</v>
      </c>
      <c r="G243" s="15">
        <v>45078</v>
      </c>
      <c r="H243" s="15">
        <v>45260</v>
      </c>
      <c r="I243" s="14">
        <v>52800</v>
      </c>
      <c r="J243" s="14">
        <v>2249.1799999999998</v>
      </c>
      <c r="K243" s="14">
        <v>0</v>
      </c>
      <c r="L243" s="14">
        <v>1515.36</v>
      </c>
      <c r="M243" s="14">
        <f>I243*7.1%</f>
        <v>3748.7999999999997</v>
      </c>
      <c r="N243" s="14">
        <f>I243*1.15%</f>
        <v>607.20000000000005</v>
      </c>
      <c r="O243" s="14">
        <v>1605.12</v>
      </c>
      <c r="P243" s="14">
        <f>I243*7.09%</f>
        <v>3743.5200000000004</v>
      </c>
      <c r="Q243" s="14">
        <v>0</v>
      </c>
      <c r="R243" s="14">
        <f>L243+M243+N243+O243+P243</f>
        <v>11220</v>
      </c>
      <c r="S243" s="14">
        <v>0</v>
      </c>
      <c r="T243" s="14">
        <f>+L243+O243+Q243+S243+J243+K243</f>
        <v>5369.66</v>
      </c>
      <c r="U243" s="14">
        <f>+P243+N243+M243</f>
        <v>8099.52</v>
      </c>
      <c r="V243" s="14">
        <f>+I243-T243</f>
        <v>47430.34</v>
      </c>
      <c r="W243" s="54">
        <f>+V244-AJ243</f>
        <v>53193.090000000004</v>
      </c>
      <c r="X243" t="s">
        <v>431</v>
      </c>
      <c r="Y243" t="s">
        <v>5</v>
      </c>
      <c r="Z243" t="s">
        <v>1098</v>
      </c>
      <c r="AA243">
        <v>65</v>
      </c>
      <c r="AB243" s="9">
        <v>25200</v>
      </c>
      <c r="AC243">
        <v>0</v>
      </c>
      <c r="AD243" s="9">
        <v>25200</v>
      </c>
      <c r="AE243">
        <v>723.24</v>
      </c>
      <c r="AF243">
        <v>0</v>
      </c>
      <c r="AG243">
        <v>766.08</v>
      </c>
      <c r="AH243">
        <v>0</v>
      </c>
      <c r="AI243" s="9">
        <v>1489.32</v>
      </c>
      <c r="AJ243" s="9">
        <v>23710.68</v>
      </c>
      <c r="AK243" s="54">
        <f>+T243-AW243</f>
        <v>0</v>
      </c>
      <c r="AL243" t="s">
        <v>411</v>
      </c>
      <c r="AM243" t="s">
        <v>5</v>
      </c>
      <c r="AN243" t="s">
        <v>1258</v>
      </c>
      <c r="AO243">
        <v>141</v>
      </c>
      <c r="AP243" s="9">
        <v>52800</v>
      </c>
      <c r="AQ243">
        <v>0</v>
      </c>
      <c r="AR243" s="9">
        <v>52800</v>
      </c>
      <c r="AS243" s="9">
        <v>1515.36</v>
      </c>
      <c r="AT243" s="9">
        <v>2249.1799999999998</v>
      </c>
      <c r="AU243" s="9">
        <v>1605.12</v>
      </c>
      <c r="AV243">
        <v>0</v>
      </c>
      <c r="AW243" s="9">
        <v>5369.66</v>
      </c>
      <c r="AX243" s="9">
        <v>47430.34</v>
      </c>
    </row>
    <row r="244" spans="1:50" s="7" customFormat="1" ht="15" x14ac:dyDescent="0.25">
      <c r="A244" s="18">
        <f>1+A243</f>
        <v>225</v>
      </c>
      <c r="B244" s="26" t="s">
        <v>7</v>
      </c>
      <c r="C244" s="16" t="s">
        <v>410</v>
      </c>
      <c r="D244" s="16" t="s">
        <v>5</v>
      </c>
      <c r="E244" s="16" t="s">
        <v>4</v>
      </c>
      <c r="F244" s="16" t="s">
        <v>3</v>
      </c>
      <c r="G244" s="15">
        <v>45078</v>
      </c>
      <c r="H244" s="15">
        <v>45260</v>
      </c>
      <c r="I244" s="14">
        <v>92800</v>
      </c>
      <c r="J244" s="14">
        <v>10411.75</v>
      </c>
      <c r="K244" s="14">
        <v>0</v>
      </c>
      <c r="L244" s="14">
        <v>2663.36</v>
      </c>
      <c r="M244" s="14">
        <f>I244*7.1%</f>
        <v>6588.7999999999993</v>
      </c>
      <c r="N244" s="14">
        <f>I244*1.15%</f>
        <v>1067.2</v>
      </c>
      <c r="O244" s="14">
        <v>2821.12</v>
      </c>
      <c r="P244" s="14">
        <f>I244*7.09%</f>
        <v>6579.52</v>
      </c>
      <c r="Q244" s="14">
        <v>0</v>
      </c>
      <c r="R244" s="14">
        <f>L244+M244+N244+O244+P244</f>
        <v>19720</v>
      </c>
      <c r="S244" s="14">
        <v>0</v>
      </c>
      <c r="T244" s="14">
        <f>+L244+O244+Q244+S244+J244+K244</f>
        <v>15896.23</v>
      </c>
      <c r="U244" s="14">
        <f>+P244+N244+M244</f>
        <v>14235.52</v>
      </c>
      <c r="V244" s="14">
        <f>+I244-T244</f>
        <v>76903.77</v>
      </c>
      <c r="W244" s="54">
        <f>+V245-AJ244</f>
        <v>25601.459999999995</v>
      </c>
      <c r="X244" t="s">
        <v>312</v>
      </c>
      <c r="Y244" t="s">
        <v>5</v>
      </c>
      <c r="Z244" t="s">
        <v>887</v>
      </c>
      <c r="AA244">
        <v>234</v>
      </c>
      <c r="AB244" s="9">
        <v>23200</v>
      </c>
      <c r="AC244">
        <v>0</v>
      </c>
      <c r="AD244" s="9">
        <v>23200</v>
      </c>
      <c r="AE244">
        <v>665.84</v>
      </c>
      <c r="AF244">
        <v>0</v>
      </c>
      <c r="AG244">
        <v>705.28</v>
      </c>
      <c r="AH244">
        <v>0</v>
      </c>
      <c r="AI244" s="9">
        <v>1371.12</v>
      </c>
      <c r="AJ244" s="9">
        <v>21828.880000000001</v>
      </c>
      <c r="AK244" s="54">
        <f>+T244-AW244</f>
        <v>0</v>
      </c>
      <c r="AL244" t="s">
        <v>410</v>
      </c>
      <c r="AM244" t="s">
        <v>5</v>
      </c>
      <c r="AN244" t="s">
        <v>1222</v>
      </c>
      <c r="AO244">
        <v>151</v>
      </c>
      <c r="AP244" s="9">
        <v>92800</v>
      </c>
      <c r="AQ244">
        <v>0</v>
      </c>
      <c r="AR244" s="9">
        <v>92800</v>
      </c>
      <c r="AS244" s="9">
        <v>2663.36</v>
      </c>
      <c r="AT244" s="9">
        <v>10411.75</v>
      </c>
      <c r="AU244" s="9">
        <v>2821.12</v>
      </c>
      <c r="AV244">
        <v>0</v>
      </c>
      <c r="AW244" s="9">
        <v>15896.23</v>
      </c>
      <c r="AX244" s="9">
        <v>76903.77</v>
      </c>
    </row>
    <row r="245" spans="1:50" s="7" customFormat="1" ht="15" x14ac:dyDescent="0.25">
      <c r="A245" s="18">
        <f>1+A244</f>
        <v>226</v>
      </c>
      <c r="B245" s="26" t="s">
        <v>7</v>
      </c>
      <c r="C245" s="16" t="s">
        <v>409</v>
      </c>
      <c r="D245" s="16" t="s">
        <v>5</v>
      </c>
      <c r="E245" s="16" t="s">
        <v>4</v>
      </c>
      <c r="F245" s="16" t="s">
        <v>8</v>
      </c>
      <c r="G245" s="15">
        <v>45078</v>
      </c>
      <c r="H245" s="15">
        <v>45260</v>
      </c>
      <c r="I245" s="14">
        <v>52800</v>
      </c>
      <c r="J245" s="14">
        <v>2249.1799999999998</v>
      </c>
      <c r="K245" s="14">
        <v>0</v>
      </c>
      <c r="L245" s="14">
        <v>1515.36</v>
      </c>
      <c r="M245" s="14">
        <f>I245*7.1%</f>
        <v>3748.7999999999997</v>
      </c>
      <c r="N245" s="14">
        <f>I245*1.15%</f>
        <v>607.20000000000005</v>
      </c>
      <c r="O245" s="14">
        <v>1605.12</v>
      </c>
      <c r="P245" s="14">
        <f>I245*7.09%</f>
        <v>3743.5200000000004</v>
      </c>
      <c r="Q245" s="14">
        <v>0</v>
      </c>
      <c r="R245" s="14">
        <f>L245+M245+N245+O245+P245</f>
        <v>11220</v>
      </c>
      <c r="S245" s="14">
        <v>0</v>
      </c>
      <c r="T245" s="14">
        <f>+L245+O245+Q245+S245+J245+K245</f>
        <v>5369.66</v>
      </c>
      <c r="U245" s="14">
        <f>+P245+N245+M245</f>
        <v>8099.52</v>
      </c>
      <c r="V245" s="14">
        <f>+I245-T245</f>
        <v>47430.34</v>
      </c>
      <c r="W245" s="54">
        <f>+V247-AJ245</f>
        <v>19052.789999999997</v>
      </c>
      <c r="X245" t="s">
        <v>176</v>
      </c>
      <c r="Y245" t="s">
        <v>5</v>
      </c>
      <c r="Z245" t="s">
        <v>1221</v>
      </c>
      <c r="AA245">
        <v>50</v>
      </c>
      <c r="AB245" s="9">
        <v>30160</v>
      </c>
      <c r="AC245">
        <v>0</v>
      </c>
      <c r="AD245" s="9">
        <v>30160</v>
      </c>
      <c r="AE245">
        <v>865.59</v>
      </c>
      <c r="AF245">
        <v>0</v>
      </c>
      <c r="AG245">
        <v>916.86</v>
      </c>
      <c r="AH245">
        <v>0</v>
      </c>
      <c r="AI245" s="9">
        <v>1782.45</v>
      </c>
      <c r="AJ245" s="9">
        <v>28377.55</v>
      </c>
      <c r="AK245" s="54">
        <f>+T245-AW245</f>
        <v>0</v>
      </c>
      <c r="AL245" t="s">
        <v>409</v>
      </c>
      <c r="AM245" t="s">
        <v>5</v>
      </c>
      <c r="AN245" t="s">
        <v>1325</v>
      </c>
      <c r="AO245">
        <v>153</v>
      </c>
      <c r="AP245" s="9">
        <v>52800</v>
      </c>
      <c r="AQ245">
        <v>0</v>
      </c>
      <c r="AR245" s="9">
        <v>52800</v>
      </c>
      <c r="AS245" s="9">
        <v>1515.36</v>
      </c>
      <c r="AT245" s="9">
        <v>2249.1799999999998</v>
      </c>
      <c r="AU245" s="9">
        <v>1605.12</v>
      </c>
      <c r="AV245">
        <v>0</v>
      </c>
      <c r="AW245" s="9">
        <v>5369.66</v>
      </c>
      <c r="AX245" s="9">
        <v>47430.34</v>
      </c>
    </row>
    <row r="246" spans="1:50" s="7" customFormat="1" ht="15" x14ac:dyDescent="0.25">
      <c r="A246" s="18">
        <f>1+A245</f>
        <v>227</v>
      </c>
      <c r="B246" s="26" t="s">
        <v>7</v>
      </c>
      <c r="C246" s="16" t="s">
        <v>408</v>
      </c>
      <c r="D246" s="16" t="s">
        <v>5</v>
      </c>
      <c r="E246" s="16" t="s">
        <v>4</v>
      </c>
      <c r="F246" s="16" t="s">
        <v>8</v>
      </c>
      <c r="G246" s="15">
        <v>45078</v>
      </c>
      <c r="H246" s="15">
        <v>45260</v>
      </c>
      <c r="I246" s="14">
        <v>52800</v>
      </c>
      <c r="J246" s="14">
        <v>2249.1799999999998</v>
      </c>
      <c r="K246" s="14">
        <v>0</v>
      </c>
      <c r="L246" s="14">
        <v>1515.36</v>
      </c>
      <c r="M246" s="14">
        <f>I246*7.1%</f>
        <v>3748.7999999999997</v>
      </c>
      <c r="N246" s="14">
        <f>I246*1.15%</f>
        <v>607.20000000000005</v>
      </c>
      <c r="O246" s="14">
        <v>1605.12</v>
      </c>
      <c r="P246" s="14">
        <f>I246*7.09%</f>
        <v>3743.5200000000004</v>
      </c>
      <c r="Q246" s="14">
        <v>0</v>
      </c>
      <c r="R246" s="14">
        <f>L246+M246+N246+O246+P246</f>
        <v>11220</v>
      </c>
      <c r="S246" s="14">
        <v>0</v>
      </c>
      <c r="T246" s="14">
        <f>+L246+O246+Q246+S246+J246+K246</f>
        <v>5369.66</v>
      </c>
      <c r="U246" s="14">
        <f>+P246+N246+M246</f>
        <v>8099.52</v>
      </c>
      <c r="V246" s="14">
        <f>+I246-T246</f>
        <v>47430.34</v>
      </c>
      <c r="W246" s="54">
        <f>+V248-AJ246</f>
        <v>-6661.57</v>
      </c>
      <c r="X246" t="s">
        <v>177</v>
      </c>
      <c r="Y246" t="s">
        <v>5</v>
      </c>
      <c r="Z246" t="s">
        <v>1161</v>
      </c>
      <c r="AA246">
        <v>49</v>
      </c>
      <c r="AB246" s="9">
        <v>34800</v>
      </c>
      <c r="AC246">
        <v>0</v>
      </c>
      <c r="AD246" s="9">
        <v>34800</v>
      </c>
      <c r="AE246">
        <v>998.76</v>
      </c>
      <c r="AF246">
        <v>0</v>
      </c>
      <c r="AG246" s="9">
        <v>1057.92</v>
      </c>
      <c r="AH246">
        <v>0</v>
      </c>
      <c r="AI246" s="9">
        <v>2056.6799999999998</v>
      </c>
      <c r="AJ246" s="9">
        <v>32743.32</v>
      </c>
      <c r="AK246" s="54">
        <f>+T246-AW246</f>
        <v>0</v>
      </c>
      <c r="AL246" t="s">
        <v>408</v>
      </c>
      <c r="AM246" t="s">
        <v>5</v>
      </c>
      <c r="AN246" t="s">
        <v>1252</v>
      </c>
      <c r="AO246">
        <v>155</v>
      </c>
      <c r="AP246" s="9">
        <v>52800</v>
      </c>
      <c r="AQ246">
        <v>0</v>
      </c>
      <c r="AR246" s="9">
        <v>52800</v>
      </c>
      <c r="AS246" s="9">
        <v>1515.36</v>
      </c>
      <c r="AT246" s="9">
        <v>2249.1799999999998</v>
      </c>
      <c r="AU246" s="9">
        <v>1605.12</v>
      </c>
      <c r="AV246">
        <v>0</v>
      </c>
      <c r="AW246" s="9">
        <v>5369.66</v>
      </c>
      <c r="AX246" s="9">
        <v>47430.34</v>
      </c>
    </row>
    <row r="247" spans="1:50" s="7" customFormat="1" ht="15" x14ac:dyDescent="0.25">
      <c r="A247" s="18">
        <f>1+A246</f>
        <v>228</v>
      </c>
      <c r="B247" s="26" t="s">
        <v>7</v>
      </c>
      <c r="C247" s="16" t="s">
        <v>407</v>
      </c>
      <c r="D247" s="16" t="s">
        <v>5</v>
      </c>
      <c r="E247" s="16" t="s">
        <v>4</v>
      </c>
      <c r="F247" s="16" t="s">
        <v>8</v>
      </c>
      <c r="G247" s="15">
        <v>45078</v>
      </c>
      <c r="H247" s="15">
        <v>45260</v>
      </c>
      <c r="I247" s="14">
        <v>52800</v>
      </c>
      <c r="J247" s="14">
        <v>2249.1799999999998</v>
      </c>
      <c r="K247" s="14">
        <v>0</v>
      </c>
      <c r="L247" s="14">
        <v>1515.36</v>
      </c>
      <c r="M247" s="14">
        <f>I247*7.1%</f>
        <v>3748.7999999999997</v>
      </c>
      <c r="N247" s="14">
        <f>I247*1.15%</f>
        <v>607.20000000000005</v>
      </c>
      <c r="O247" s="14">
        <v>1605.12</v>
      </c>
      <c r="P247" s="14">
        <f>I247*7.09%</f>
        <v>3743.5200000000004</v>
      </c>
      <c r="Q247" s="14">
        <v>0</v>
      </c>
      <c r="R247" s="14">
        <f>L247+M247+N247+O247+P247</f>
        <v>11220</v>
      </c>
      <c r="S247" s="14">
        <v>0</v>
      </c>
      <c r="T247" s="14">
        <f>+L247+O247+Q247+S247+J247+K247</f>
        <v>5369.66</v>
      </c>
      <c r="U247" s="14">
        <f>+P247+N247+M247</f>
        <v>8099.52</v>
      </c>
      <c r="V247" s="14">
        <f>+I247-T247</f>
        <v>47430.34</v>
      </c>
      <c r="W247" s="54">
        <f>+V249-AJ247</f>
        <v>-4215.2300000000014</v>
      </c>
      <c r="X247" t="s">
        <v>25</v>
      </c>
      <c r="Y247" t="s">
        <v>5</v>
      </c>
      <c r="Z247" t="s">
        <v>1262</v>
      </c>
      <c r="AA247">
        <v>144</v>
      </c>
      <c r="AB247" s="9">
        <v>14080</v>
      </c>
      <c r="AC247">
        <v>0</v>
      </c>
      <c r="AD247" s="9">
        <v>14080</v>
      </c>
      <c r="AE247">
        <v>404.1</v>
      </c>
      <c r="AF247">
        <v>0</v>
      </c>
      <c r="AG247">
        <v>428.03</v>
      </c>
      <c r="AH247">
        <v>0</v>
      </c>
      <c r="AI247">
        <v>832.13</v>
      </c>
      <c r="AJ247" s="9">
        <v>13247.87</v>
      </c>
      <c r="AK247" s="54">
        <f>+T247-AW247</f>
        <v>0</v>
      </c>
      <c r="AL247" t="s">
        <v>407</v>
      </c>
      <c r="AM247" t="s">
        <v>5</v>
      </c>
      <c r="AN247" t="s">
        <v>1196</v>
      </c>
      <c r="AO247">
        <v>157</v>
      </c>
      <c r="AP247" s="9">
        <v>52800</v>
      </c>
      <c r="AQ247">
        <v>0</v>
      </c>
      <c r="AR247" s="9">
        <v>52800</v>
      </c>
      <c r="AS247" s="9">
        <v>1515.36</v>
      </c>
      <c r="AT247" s="9">
        <v>2249.1799999999998</v>
      </c>
      <c r="AU247" s="9">
        <v>1605.12</v>
      </c>
      <c r="AV247">
        <v>0</v>
      </c>
      <c r="AW247" s="9">
        <v>5369.66</v>
      </c>
      <c r="AX247" s="9">
        <v>47430.34</v>
      </c>
    </row>
    <row r="248" spans="1:50" s="7" customFormat="1" ht="15" x14ac:dyDescent="0.25">
      <c r="A248" s="18">
        <f>1+A247</f>
        <v>229</v>
      </c>
      <c r="B248" s="26" t="s">
        <v>7</v>
      </c>
      <c r="C248" s="16" t="s">
        <v>406</v>
      </c>
      <c r="D248" s="16" t="s">
        <v>5</v>
      </c>
      <c r="E248" s="16" t="s">
        <v>4</v>
      </c>
      <c r="F248" s="16" t="s">
        <v>8</v>
      </c>
      <c r="G248" s="15">
        <v>45078</v>
      </c>
      <c r="H248" s="15">
        <v>45260</v>
      </c>
      <c r="I248" s="14">
        <v>27720</v>
      </c>
      <c r="J248" s="14">
        <v>0</v>
      </c>
      <c r="K248" s="14">
        <v>0</v>
      </c>
      <c r="L248" s="14">
        <v>795.56</v>
      </c>
      <c r="M248" s="14">
        <f>I248*7.1%</f>
        <v>1968.12</v>
      </c>
      <c r="N248" s="14">
        <f>I248*1.15%</f>
        <v>318.77999999999997</v>
      </c>
      <c r="O248" s="14">
        <v>842.69</v>
      </c>
      <c r="P248" s="14">
        <f>I248*7.09%</f>
        <v>1965.3480000000002</v>
      </c>
      <c r="Q248" s="14">
        <v>0</v>
      </c>
      <c r="R248" s="14">
        <f>L248+M248+N248+O248+P248</f>
        <v>5890.4980000000005</v>
      </c>
      <c r="S248" s="14">
        <v>0</v>
      </c>
      <c r="T248" s="14">
        <f>+L248+O248+Q248+S248+J248+K248</f>
        <v>1638.25</v>
      </c>
      <c r="U248" s="14">
        <f>+P248+N248+M248</f>
        <v>4252.2479999999996</v>
      </c>
      <c r="V248" s="14">
        <f>+I248-T248</f>
        <v>26081.75</v>
      </c>
      <c r="W248" s="54">
        <f>+V248-AJ248</f>
        <v>-62237.229999999996</v>
      </c>
      <c r="X248" t="s">
        <v>627</v>
      </c>
      <c r="Y248" t="s">
        <v>819</v>
      </c>
      <c r="Z248" t="s">
        <v>820</v>
      </c>
      <c r="AA248">
        <v>2</v>
      </c>
      <c r="AB248" s="9">
        <v>115000</v>
      </c>
      <c r="AC248">
        <v>0</v>
      </c>
      <c r="AD248" s="9">
        <v>115000</v>
      </c>
      <c r="AE248" s="9">
        <v>3300.5</v>
      </c>
      <c r="AF248" s="9">
        <v>15633.74</v>
      </c>
      <c r="AG248" s="9">
        <v>3496</v>
      </c>
      <c r="AH248" s="9">
        <v>4250.78</v>
      </c>
      <c r="AI248" s="9">
        <v>26681.02</v>
      </c>
      <c r="AJ248" s="9">
        <v>88318.98</v>
      </c>
      <c r="AK248" s="54">
        <f>+T248-AW248</f>
        <v>0</v>
      </c>
      <c r="AL248" t="s">
        <v>406</v>
      </c>
      <c r="AM248" t="s">
        <v>5</v>
      </c>
      <c r="AN248" t="s">
        <v>893</v>
      </c>
      <c r="AO248">
        <v>159</v>
      </c>
      <c r="AP248" s="9">
        <v>27720</v>
      </c>
      <c r="AQ248">
        <v>0</v>
      </c>
      <c r="AR248" s="9">
        <v>27720</v>
      </c>
      <c r="AS248">
        <v>795.56</v>
      </c>
      <c r="AT248">
        <v>0</v>
      </c>
      <c r="AU248">
        <v>842.69</v>
      </c>
      <c r="AV248">
        <v>0</v>
      </c>
      <c r="AW248" s="9">
        <v>1638.25</v>
      </c>
      <c r="AX248" s="9">
        <v>26081.75</v>
      </c>
    </row>
    <row r="249" spans="1:50" s="7" customFormat="1" ht="15" x14ac:dyDescent="0.25">
      <c r="A249" s="18">
        <f>1+A248</f>
        <v>230</v>
      </c>
      <c r="B249" s="26" t="s">
        <v>7</v>
      </c>
      <c r="C249" s="16" t="s">
        <v>405</v>
      </c>
      <c r="D249" s="16" t="s">
        <v>5</v>
      </c>
      <c r="E249" s="16" t="s">
        <v>4</v>
      </c>
      <c r="F249" s="16" t="s">
        <v>3</v>
      </c>
      <c r="G249" s="15">
        <v>45078</v>
      </c>
      <c r="H249" s="15">
        <v>45260</v>
      </c>
      <c r="I249" s="14">
        <v>9600</v>
      </c>
      <c r="J249" s="14">
        <v>0</v>
      </c>
      <c r="K249" s="14">
        <v>0</v>
      </c>
      <c r="L249" s="14">
        <v>275.52</v>
      </c>
      <c r="M249" s="14">
        <f>I249*7.1%</f>
        <v>681.59999999999991</v>
      </c>
      <c r="N249" s="14">
        <f>I249*1.15%</f>
        <v>110.39999999999999</v>
      </c>
      <c r="O249" s="14">
        <v>291.83999999999997</v>
      </c>
      <c r="P249" s="14">
        <f>I249*7.09%</f>
        <v>680.6400000000001</v>
      </c>
      <c r="Q249" s="14">
        <v>0</v>
      </c>
      <c r="R249" s="14">
        <f>L249+M249+N249+O249+P249</f>
        <v>2040</v>
      </c>
      <c r="S249" s="14">
        <v>0</v>
      </c>
      <c r="T249" s="14">
        <f>+L249+O249+Q249+S249+J249+K249</f>
        <v>567.3599999999999</v>
      </c>
      <c r="U249" s="14">
        <f>+P249+N249+M249</f>
        <v>1472.6399999999999</v>
      </c>
      <c r="V249" s="14">
        <f>+I249-T249</f>
        <v>9032.64</v>
      </c>
      <c r="W249" s="54">
        <f>+V250-AJ249</f>
        <v>-24826.16</v>
      </c>
      <c r="X249" t="s">
        <v>521</v>
      </c>
      <c r="Y249" t="s">
        <v>5</v>
      </c>
      <c r="Z249" t="s">
        <v>1303</v>
      </c>
      <c r="AA249">
        <v>24</v>
      </c>
      <c r="AB249" s="9">
        <v>36960</v>
      </c>
      <c r="AC249">
        <v>0</v>
      </c>
      <c r="AD249" s="9">
        <v>36960</v>
      </c>
      <c r="AE249" s="9">
        <v>1060.75</v>
      </c>
      <c r="AF249">
        <v>13.6</v>
      </c>
      <c r="AG249" s="9">
        <v>1123.58</v>
      </c>
      <c r="AH249">
        <v>0</v>
      </c>
      <c r="AI249" s="9">
        <v>2197.9299999999998</v>
      </c>
      <c r="AJ249" s="9">
        <v>34762.07</v>
      </c>
      <c r="AK249" s="54">
        <f>+T249-AW249</f>
        <v>0</v>
      </c>
      <c r="AL249" t="s">
        <v>405</v>
      </c>
      <c r="AM249" t="s">
        <v>5</v>
      </c>
      <c r="AN249" t="s">
        <v>1288</v>
      </c>
      <c r="AO249">
        <v>161</v>
      </c>
      <c r="AP249" s="9">
        <v>9600</v>
      </c>
      <c r="AQ249">
        <v>0</v>
      </c>
      <c r="AR249" s="9">
        <v>9600</v>
      </c>
      <c r="AS249">
        <v>275.52</v>
      </c>
      <c r="AT249">
        <v>0</v>
      </c>
      <c r="AU249">
        <v>291.83999999999997</v>
      </c>
      <c r="AV249">
        <v>0</v>
      </c>
      <c r="AW249">
        <v>567.36</v>
      </c>
      <c r="AX249" s="9">
        <v>9032.64</v>
      </c>
    </row>
    <row r="250" spans="1:50" s="7" customFormat="1" ht="15" x14ac:dyDescent="0.25">
      <c r="A250" s="18">
        <f>1+A249</f>
        <v>231</v>
      </c>
      <c r="B250" s="26" t="s">
        <v>7</v>
      </c>
      <c r="C250" s="16" t="s">
        <v>404</v>
      </c>
      <c r="D250" s="16" t="s">
        <v>5</v>
      </c>
      <c r="E250" s="16" t="s">
        <v>4</v>
      </c>
      <c r="F250" s="16" t="s">
        <v>8</v>
      </c>
      <c r="G250" s="15">
        <v>45078</v>
      </c>
      <c r="H250" s="15">
        <v>45260</v>
      </c>
      <c r="I250" s="14">
        <v>10560</v>
      </c>
      <c r="J250" s="14">
        <v>0</v>
      </c>
      <c r="K250" s="14">
        <v>0</v>
      </c>
      <c r="L250" s="14">
        <v>303.07</v>
      </c>
      <c r="M250" s="14">
        <f>I250*7.1%</f>
        <v>749.75999999999988</v>
      </c>
      <c r="N250" s="14">
        <f>I250*1.15%</f>
        <v>121.44</v>
      </c>
      <c r="O250" s="14">
        <v>321.02</v>
      </c>
      <c r="P250" s="14">
        <f>I250*7.09%</f>
        <v>748.70400000000006</v>
      </c>
      <c r="Q250" s="14">
        <v>0</v>
      </c>
      <c r="R250" s="14">
        <f>L250+M250+N250+O250+P250</f>
        <v>2243.9940000000001</v>
      </c>
      <c r="S250" s="14">
        <v>0</v>
      </c>
      <c r="T250" s="14">
        <f>+L250+O250+Q250+S250+J250+K250</f>
        <v>624.08999999999992</v>
      </c>
      <c r="U250" s="14">
        <f>+P250+N250+M250</f>
        <v>1619.904</v>
      </c>
      <c r="V250" s="14">
        <f>+I250-T250</f>
        <v>9935.91</v>
      </c>
      <c r="W250" s="54">
        <f>+V251-AJ250</f>
        <v>56712.05</v>
      </c>
      <c r="X250" t="s">
        <v>268</v>
      </c>
      <c r="Y250" t="s">
        <v>5</v>
      </c>
      <c r="Z250" t="s">
        <v>1257</v>
      </c>
      <c r="AA250">
        <v>328</v>
      </c>
      <c r="AB250" s="9">
        <v>30160</v>
      </c>
      <c r="AC250">
        <v>0</v>
      </c>
      <c r="AD250" s="9">
        <v>30160</v>
      </c>
      <c r="AE250">
        <v>865.59</v>
      </c>
      <c r="AF250">
        <v>0</v>
      </c>
      <c r="AG250">
        <v>916.86</v>
      </c>
      <c r="AH250">
        <v>0</v>
      </c>
      <c r="AI250" s="9">
        <v>1782.45</v>
      </c>
      <c r="AJ250" s="9">
        <v>28377.55</v>
      </c>
      <c r="AK250" s="54">
        <f>+T250-AW250</f>
        <v>0</v>
      </c>
      <c r="AL250" t="s">
        <v>404</v>
      </c>
      <c r="AM250" t="s">
        <v>5</v>
      </c>
      <c r="AN250" t="s">
        <v>1099</v>
      </c>
      <c r="AO250">
        <v>163</v>
      </c>
      <c r="AP250" s="9">
        <v>10560</v>
      </c>
      <c r="AQ250">
        <v>0</v>
      </c>
      <c r="AR250" s="9">
        <v>10560</v>
      </c>
      <c r="AS250">
        <v>303.07</v>
      </c>
      <c r="AT250">
        <v>0</v>
      </c>
      <c r="AU250">
        <v>321.02</v>
      </c>
      <c r="AV250">
        <v>0</v>
      </c>
      <c r="AW250">
        <v>624.09</v>
      </c>
      <c r="AX250" s="9">
        <v>9935.91</v>
      </c>
    </row>
    <row r="251" spans="1:50" s="7" customFormat="1" ht="15" x14ac:dyDescent="0.25">
      <c r="A251" s="18">
        <f>1+A250</f>
        <v>232</v>
      </c>
      <c r="B251" s="26" t="s">
        <v>7</v>
      </c>
      <c r="C251" s="16" t="s">
        <v>403</v>
      </c>
      <c r="D251" s="16" t="s">
        <v>5</v>
      </c>
      <c r="E251" s="16" t="s">
        <v>4</v>
      </c>
      <c r="F251" s="16" t="s">
        <v>3</v>
      </c>
      <c r="G251" s="15">
        <v>45078</v>
      </c>
      <c r="H251" s="15">
        <v>45260</v>
      </c>
      <c r="I251" s="14">
        <v>104400</v>
      </c>
      <c r="J251" s="14">
        <v>13140.36</v>
      </c>
      <c r="K251" s="14">
        <v>0</v>
      </c>
      <c r="L251" s="14">
        <v>2996.28</v>
      </c>
      <c r="M251" s="14">
        <f>I251*7.1%</f>
        <v>7412.4</v>
      </c>
      <c r="N251" s="14">
        <f>I251*1.15%</f>
        <v>1200.5999999999999</v>
      </c>
      <c r="O251" s="14">
        <v>3173.76</v>
      </c>
      <c r="P251" s="14">
        <f>I251*7.09%</f>
        <v>7401.96</v>
      </c>
      <c r="Q251" s="14">
        <v>0</v>
      </c>
      <c r="R251" s="14">
        <f>L251+M251+N251+O251+P251</f>
        <v>22185</v>
      </c>
      <c r="S251" s="14">
        <v>0</v>
      </c>
      <c r="T251" s="14">
        <f>+L251+O251+Q251+S251+J251+K251</f>
        <v>19310.400000000001</v>
      </c>
      <c r="U251" s="14">
        <f>+P251+N251+M251</f>
        <v>16014.96</v>
      </c>
      <c r="V251" s="14">
        <f>+I251-T251</f>
        <v>85089.600000000006</v>
      </c>
      <c r="W251" s="54">
        <f>+V253-AJ251</f>
        <v>66516.23</v>
      </c>
      <c r="X251" t="s">
        <v>36</v>
      </c>
      <c r="Y251" t="s">
        <v>5</v>
      </c>
      <c r="Z251" t="s">
        <v>1011</v>
      </c>
      <c r="AA251">
        <v>119</v>
      </c>
      <c r="AB251" s="9">
        <v>18000</v>
      </c>
      <c r="AC251">
        <v>0</v>
      </c>
      <c r="AD251" s="9">
        <v>18000</v>
      </c>
      <c r="AE251">
        <v>516.6</v>
      </c>
      <c r="AF251">
        <v>0</v>
      </c>
      <c r="AG251">
        <v>547.20000000000005</v>
      </c>
      <c r="AH251">
        <v>0</v>
      </c>
      <c r="AI251" s="9">
        <v>1063.8</v>
      </c>
      <c r="AJ251" s="9">
        <v>16936.2</v>
      </c>
      <c r="AK251" s="54">
        <f>+T251-AW251</f>
        <v>0</v>
      </c>
      <c r="AL251" t="s">
        <v>403</v>
      </c>
      <c r="AM251" t="s">
        <v>5</v>
      </c>
      <c r="AN251" t="s">
        <v>1121</v>
      </c>
      <c r="AO251">
        <v>173</v>
      </c>
      <c r="AP251" s="9">
        <v>104400</v>
      </c>
      <c r="AQ251">
        <v>0</v>
      </c>
      <c r="AR251" s="9">
        <v>104400</v>
      </c>
      <c r="AS251" s="9">
        <v>2996.28</v>
      </c>
      <c r="AT251" s="9">
        <v>13140.36</v>
      </c>
      <c r="AU251" s="9">
        <v>3173.76</v>
      </c>
      <c r="AV251">
        <v>0</v>
      </c>
      <c r="AW251" s="9">
        <v>19310.400000000001</v>
      </c>
      <c r="AX251" s="9">
        <v>85089.600000000006</v>
      </c>
    </row>
    <row r="252" spans="1:50" s="7" customFormat="1" ht="15" x14ac:dyDescent="0.25">
      <c r="A252" s="18">
        <f>1+A251</f>
        <v>233</v>
      </c>
      <c r="B252" s="26" t="s">
        <v>7</v>
      </c>
      <c r="C252" s="16" t="s">
        <v>402</v>
      </c>
      <c r="D252" s="16" t="s">
        <v>5</v>
      </c>
      <c r="E252" s="16" t="s">
        <v>4</v>
      </c>
      <c r="F252" s="16" t="s">
        <v>8</v>
      </c>
      <c r="G252" s="15">
        <v>45078</v>
      </c>
      <c r="H252" s="15">
        <v>45260</v>
      </c>
      <c r="I252" s="14">
        <v>58000</v>
      </c>
      <c r="J252" s="14">
        <v>3110.32</v>
      </c>
      <c r="K252" s="14">
        <v>0</v>
      </c>
      <c r="L252" s="14">
        <v>1664.6</v>
      </c>
      <c r="M252" s="14">
        <f>I252*7.1%</f>
        <v>4118</v>
      </c>
      <c r="N252" s="14">
        <f>I252*1.15%</f>
        <v>667</v>
      </c>
      <c r="O252" s="14">
        <v>1763.2</v>
      </c>
      <c r="P252" s="14">
        <f>I252*7.09%</f>
        <v>4112.2</v>
      </c>
      <c r="Q252" s="14">
        <v>0</v>
      </c>
      <c r="R252" s="14">
        <f>L252+M252+N252+O252+P252</f>
        <v>12325</v>
      </c>
      <c r="S252" s="14">
        <v>0</v>
      </c>
      <c r="T252" s="14">
        <f>+L252+O252+Q252+S252+J252+K252</f>
        <v>6538.1200000000008</v>
      </c>
      <c r="U252" s="14">
        <f>+P252+N252+M252</f>
        <v>8897.2000000000007</v>
      </c>
      <c r="V252" s="14">
        <f>+I252-T252</f>
        <v>51461.88</v>
      </c>
      <c r="W252" s="54">
        <f>+V253-AJ252</f>
        <v>45816.429999999993</v>
      </c>
      <c r="X252" t="s">
        <v>299</v>
      </c>
      <c r="Y252" t="s">
        <v>5</v>
      </c>
      <c r="Z252" t="s">
        <v>1242</v>
      </c>
      <c r="AA252">
        <v>154</v>
      </c>
      <c r="AB252" s="9">
        <v>40000</v>
      </c>
      <c r="AC252">
        <v>0</v>
      </c>
      <c r="AD252" s="9">
        <v>40000</v>
      </c>
      <c r="AE252" s="9">
        <v>1148</v>
      </c>
      <c r="AF252">
        <v>0</v>
      </c>
      <c r="AG252" s="9">
        <v>1216</v>
      </c>
      <c r="AH252">
        <v>0</v>
      </c>
      <c r="AI252" s="9">
        <v>2364</v>
      </c>
      <c r="AJ252" s="9">
        <v>37636</v>
      </c>
      <c r="AK252" s="54">
        <f>+T252-AW252</f>
        <v>0</v>
      </c>
      <c r="AL252" t="s">
        <v>402</v>
      </c>
      <c r="AM252" t="s">
        <v>5</v>
      </c>
      <c r="AN252" t="s">
        <v>1282</v>
      </c>
      <c r="AO252">
        <v>175</v>
      </c>
      <c r="AP252" s="9">
        <v>58000</v>
      </c>
      <c r="AQ252">
        <v>0</v>
      </c>
      <c r="AR252" s="9">
        <v>58000</v>
      </c>
      <c r="AS252" s="9">
        <v>1664.6</v>
      </c>
      <c r="AT252" s="9">
        <v>3110.32</v>
      </c>
      <c r="AU252" s="9">
        <v>1763.2</v>
      </c>
      <c r="AV252">
        <v>0</v>
      </c>
      <c r="AW252" s="9">
        <v>6538.12</v>
      </c>
      <c r="AX252" s="9">
        <v>51461.88</v>
      </c>
    </row>
    <row r="253" spans="1:50" s="7" customFormat="1" ht="15" x14ac:dyDescent="0.25">
      <c r="A253" s="18">
        <f>1+A252</f>
        <v>234</v>
      </c>
      <c r="B253" s="26" t="s">
        <v>7</v>
      </c>
      <c r="C253" s="16" t="s">
        <v>401</v>
      </c>
      <c r="D253" s="16" t="s">
        <v>5</v>
      </c>
      <c r="E253" s="16" t="s">
        <v>4</v>
      </c>
      <c r="F253" s="16" t="s">
        <v>8</v>
      </c>
      <c r="G253" s="15">
        <v>45078</v>
      </c>
      <c r="H253" s="15">
        <v>45260</v>
      </c>
      <c r="I253" s="14">
        <v>102080</v>
      </c>
      <c r="J253" s="14">
        <v>12594.64</v>
      </c>
      <c r="K253" s="14">
        <v>0</v>
      </c>
      <c r="L253" s="14">
        <v>2929.7</v>
      </c>
      <c r="M253" s="14">
        <f>I253*7.1%</f>
        <v>7247.6799999999994</v>
      </c>
      <c r="N253" s="14">
        <f>I253*1.15%</f>
        <v>1173.92</v>
      </c>
      <c r="O253" s="14">
        <v>3103.23</v>
      </c>
      <c r="P253" s="14">
        <f>I253*7.09%</f>
        <v>7237.4720000000007</v>
      </c>
      <c r="Q253" s="14">
        <v>0</v>
      </c>
      <c r="R253" s="14">
        <f>L253+M253+N253+O253+P253</f>
        <v>21692.002</v>
      </c>
      <c r="S253" s="14">
        <v>0</v>
      </c>
      <c r="T253" s="14">
        <f>+L253+O253+Q253+S253+J253+K253</f>
        <v>18627.57</v>
      </c>
      <c r="U253" s="14">
        <f>+P253+N253+M253</f>
        <v>15659.072</v>
      </c>
      <c r="V253" s="14">
        <f>+I253-T253</f>
        <v>83452.429999999993</v>
      </c>
      <c r="W253" s="54">
        <f>+V254-AJ253</f>
        <v>-23338.809999999998</v>
      </c>
      <c r="X253" t="s">
        <v>287</v>
      </c>
      <c r="Y253" t="s">
        <v>5</v>
      </c>
      <c r="Z253" t="s">
        <v>1149</v>
      </c>
      <c r="AA253">
        <v>308</v>
      </c>
      <c r="AB253" s="9">
        <v>71920</v>
      </c>
      <c r="AC253">
        <v>0</v>
      </c>
      <c r="AD253" s="9">
        <v>71920</v>
      </c>
      <c r="AE253" s="9">
        <v>2064.1</v>
      </c>
      <c r="AF253" s="9">
        <v>5729.78</v>
      </c>
      <c r="AG253" s="9">
        <v>2186.37</v>
      </c>
      <c r="AH253">
        <v>0</v>
      </c>
      <c r="AI253" s="9">
        <v>9980.25</v>
      </c>
      <c r="AJ253" s="9">
        <v>61939.75</v>
      </c>
      <c r="AK253" s="54">
        <f>+T253-AW253</f>
        <v>0</v>
      </c>
      <c r="AL253" t="s">
        <v>401</v>
      </c>
      <c r="AM253" t="s">
        <v>5</v>
      </c>
      <c r="AN253" t="s">
        <v>1328</v>
      </c>
      <c r="AO253">
        <v>179</v>
      </c>
      <c r="AP253" s="9">
        <v>102080</v>
      </c>
      <c r="AQ253">
        <v>0</v>
      </c>
      <c r="AR253" s="9">
        <v>102080</v>
      </c>
      <c r="AS253" s="9">
        <v>2929.7</v>
      </c>
      <c r="AT253" s="9">
        <v>12594.64</v>
      </c>
      <c r="AU253" s="9">
        <v>3103.23</v>
      </c>
      <c r="AV253">
        <v>0</v>
      </c>
      <c r="AW253" s="9">
        <v>18627.57</v>
      </c>
      <c r="AX253" s="9">
        <v>83452.429999999993</v>
      </c>
    </row>
    <row r="254" spans="1:50" s="7" customFormat="1" ht="15" x14ac:dyDescent="0.25">
      <c r="A254" s="18">
        <f>1+A253</f>
        <v>235</v>
      </c>
      <c r="B254" s="26" t="s">
        <v>7</v>
      </c>
      <c r="C254" s="16" t="s">
        <v>400</v>
      </c>
      <c r="D254" s="16" t="s">
        <v>5</v>
      </c>
      <c r="E254" s="16" t="s">
        <v>4</v>
      </c>
      <c r="F254" s="16" t="s">
        <v>8</v>
      </c>
      <c r="G254" s="15">
        <v>45078</v>
      </c>
      <c r="H254" s="15">
        <v>45260</v>
      </c>
      <c r="I254" s="14">
        <v>41760</v>
      </c>
      <c r="J254" s="14">
        <v>691.05</v>
      </c>
      <c r="K254" s="14">
        <v>0</v>
      </c>
      <c r="L254" s="14">
        <v>1198.51</v>
      </c>
      <c r="M254" s="14">
        <f>I254*7.1%</f>
        <v>2964.9599999999996</v>
      </c>
      <c r="N254" s="14">
        <f>I254*1.15%</f>
        <v>480.24</v>
      </c>
      <c r="O254" s="14">
        <v>1269.5</v>
      </c>
      <c r="P254" s="14">
        <f>I254*7.09%</f>
        <v>2960.7840000000001</v>
      </c>
      <c r="Q254" s="14">
        <v>0</v>
      </c>
      <c r="R254" s="14">
        <f>L254+M254+N254+O254+P254</f>
        <v>8873.9939999999988</v>
      </c>
      <c r="S254" s="14">
        <v>0</v>
      </c>
      <c r="T254" s="14">
        <f>+L254+O254+Q254+S254+J254+K254</f>
        <v>3159.0600000000004</v>
      </c>
      <c r="U254" s="14">
        <f>+P254+N254+M254</f>
        <v>6405.9840000000004</v>
      </c>
      <c r="V254" s="14">
        <f>+I254-T254</f>
        <v>38600.94</v>
      </c>
      <c r="W254" s="54">
        <f>+V256-AJ254</f>
        <v>-26194.65</v>
      </c>
      <c r="X254" t="s">
        <v>155</v>
      </c>
      <c r="Y254" t="s">
        <v>5</v>
      </c>
      <c r="Z254" t="s">
        <v>1162</v>
      </c>
      <c r="AA254">
        <v>83</v>
      </c>
      <c r="AB254" s="9">
        <v>34800</v>
      </c>
      <c r="AC254">
        <v>0</v>
      </c>
      <c r="AD254" s="9">
        <v>34800</v>
      </c>
      <c r="AE254">
        <v>998.76</v>
      </c>
      <c r="AF254">
        <v>0</v>
      </c>
      <c r="AG254" s="9">
        <v>1057.92</v>
      </c>
      <c r="AH254">
        <v>0</v>
      </c>
      <c r="AI254" s="9">
        <v>2056.6799999999998</v>
      </c>
      <c r="AJ254" s="9">
        <v>32743.32</v>
      </c>
      <c r="AK254" s="54">
        <f>+T254-AW254</f>
        <v>0</v>
      </c>
      <c r="AL254" t="s">
        <v>400</v>
      </c>
      <c r="AM254" t="s">
        <v>5</v>
      </c>
      <c r="AN254" t="s">
        <v>1120</v>
      </c>
      <c r="AO254">
        <v>181</v>
      </c>
      <c r="AP254" s="9">
        <v>41760</v>
      </c>
      <c r="AQ254">
        <v>0</v>
      </c>
      <c r="AR254" s="9">
        <v>41760</v>
      </c>
      <c r="AS254" s="9">
        <v>1198.51</v>
      </c>
      <c r="AT254">
        <v>691.05</v>
      </c>
      <c r="AU254" s="9">
        <v>1269.5</v>
      </c>
      <c r="AV254">
        <v>0</v>
      </c>
      <c r="AW254" s="9">
        <v>3159.06</v>
      </c>
      <c r="AX254" s="9">
        <v>38600.94</v>
      </c>
    </row>
    <row r="255" spans="1:50" s="7" customFormat="1" ht="15" x14ac:dyDescent="0.25">
      <c r="A255" s="18">
        <f>1+A254</f>
        <v>236</v>
      </c>
      <c r="B255" s="26" t="s">
        <v>7</v>
      </c>
      <c r="C255" s="16" t="s">
        <v>399</v>
      </c>
      <c r="D255" s="16" t="s">
        <v>5</v>
      </c>
      <c r="E255" s="16" t="s">
        <v>4</v>
      </c>
      <c r="F255" s="16" t="s">
        <v>8</v>
      </c>
      <c r="G255" s="15">
        <v>45078</v>
      </c>
      <c r="H255" s="15">
        <v>45260</v>
      </c>
      <c r="I255" s="14">
        <v>6960</v>
      </c>
      <c r="J255" s="14">
        <v>0</v>
      </c>
      <c r="K255" s="14">
        <v>0</v>
      </c>
      <c r="L255" s="14">
        <v>199.75</v>
      </c>
      <c r="M255" s="14">
        <f>I255*7.1%</f>
        <v>494.15999999999997</v>
      </c>
      <c r="N255" s="14">
        <f>I255*1.15%</f>
        <v>80.039999999999992</v>
      </c>
      <c r="O255" s="14">
        <v>211.58</v>
      </c>
      <c r="P255" s="14">
        <f>I255*7.09%</f>
        <v>493.46400000000006</v>
      </c>
      <c r="Q255" s="14">
        <v>0</v>
      </c>
      <c r="R255" s="14">
        <f>L255+M255+N255+O255+P255</f>
        <v>1478.9940000000001</v>
      </c>
      <c r="S255" s="14">
        <v>0</v>
      </c>
      <c r="T255" s="14">
        <f>+L255+O255+Q255+S255+J255+K255</f>
        <v>411.33000000000004</v>
      </c>
      <c r="U255" s="14">
        <f>+P255+N255+M255</f>
        <v>1067.664</v>
      </c>
      <c r="V255" s="14">
        <f>+I255-T255</f>
        <v>6548.67</v>
      </c>
      <c r="W255" s="54">
        <f>+V255-AJ255</f>
        <v>-34643.5</v>
      </c>
      <c r="X255" t="s">
        <v>644</v>
      </c>
      <c r="Y255" t="s">
        <v>539</v>
      </c>
      <c r="Z255" t="s">
        <v>799</v>
      </c>
      <c r="AA255">
        <v>4</v>
      </c>
      <c r="AB255" s="9">
        <v>45000</v>
      </c>
      <c r="AC255">
        <v>0</v>
      </c>
      <c r="AD255" s="9">
        <v>45000</v>
      </c>
      <c r="AE255" s="9">
        <v>1291.5</v>
      </c>
      <c r="AF255" s="9">
        <v>1148.33</v>
      </c>
      <c r="AG255" s="9">
        <v>1368</v>
      </c>
      <c r="AH255">
        <v>0</v>
      </c>
      <c r="AI255" s="9">
        <v>3807.83</v>
      </c>
      <c r="AJ255" s="9">
        <v>41192.17</v>
      </c>
      <c r="AK255" s="54">
        <f>+T255-AW255</f>
        <v>0</v>
      </c>
      <c r="AL255" t="s">
        <v>399</v>
      </c>
      <c r="AM255" t="s">
        <v>5</v>
      </c>
      <c r="AN255" t="s">
        <v>793</v>
      </c>
      <c r="AO255">
        <v>183</v>
      </c>
      <c r="AP255" s="9">
        <v>6960</v>
      </c>
      <c r="AQ255">
        <v>0</v>
      </c>
      <c r="AR255" s="9">
        <v>6960</v>
      </c>
      <c r="AS255">
        <v>199.75</v>
      </c>
      <c r="AT255">
        <v>0</v>
      </c>
      <c r="AU255">
        <v>211.58</v>
      </c>
      <c r="AV255">
        <v>0</v>
      </c>
      <c r="AW255">
        <v>411.33</v>
      </c>
      <c r="AX255" s="9">
        <v>6548.67</v>
      </c>
    </row>
    <row r="256" spans="1:50" s="7" customFormat="1" ht="15" x14ac:dyDescent="0.25">
      <c r="A256" s="18">
        <f>1+A255</f>
        <v>237</v>
      </c>
      <c r="B256" s="26" t="s">
        <v>7</v>
      </c>
      <c r="C256" s="16" t="s">
        <v>398</v>
      </c>
      <c r="D256" s="16" t="s">
        <v>5</v>
      </c>
      <c r="E256" s="16" t="s">
        <v>4</v>
      </c>
      <c r="F256" s="16" t="s">
        <v>8</v>
      </c>
      <c r="G256" s="15">
        <v>45078</v>
      </c>
      <c r="H256" s="15">
        <v>45260</v>
      </c>
      <c r="I256" s="14">
        <v>6960</v>
      </c>
      <c r="J256" s="14">
        <v>0</v>
      </c>
      <c r="K256" s="14">
        <v>0</v>
      </c>
      <c r="L256" s="14">
        <v>199.75</v>
      </c>
      <c r="M256" s="14">
        <f>I256*7.1%</f>
        <v>494.15999999999997</v>
      </c>
      <c r="N256" s="14">
        <f>I256*1.15%</f>
        <v>80.039999999999992</v>
      </c>
      <c r="O256" s="14">
        <v>211.58</v>
      </c>
      <c r="P256" s="14">
        <f>I256*7.09%</f>
        <v>493.46400000000006</v>
      </c>
      <c r="Q256" s="14">
        <v>0</v>
      </c>
      <c r="R256" s="14">
        <f>L256+M256+N256+O256+P256</f>
        <v>1478.9940000000001</v>
      </c>
      <c r="S256" s="14">
        <v>0</v>
      </c>
      <c r="T256" s="14">
        <f>+L256+O256+Q256+S256+J256+K256</f>
        <v>411.33000000000004</v>
      </c>
      <c r="U256" s="14">
        <f>+P256+N256+M256</f>
        <v>1067.664</v>
      </c>
      <c r="V256" s="14">
        <f>+I256-T256</f>
        <v>6548.67</v>
      </c>
      <c r="W256" s="54">
        <f>+V258-AJ256</f>
        <v>-16108.21</v>
      </c>
      <c r="X256" t="s">
        <v>204</v>
      </c>
      <c r="Y256" t="s">
        <v>5</v>
      </c>
      <c r="Z256" t="s">
        <v>1304</v>
      </c>
      <c r="AA256">
        <v>117</v>
      </c>
      <c r="AB256" s="9">
        <v>22400</v>
      </c>
      <c r="AC256">
        <v>0</v>
      </c>
      <c r="AD256" s="9">
        <v>22400</v>
      </c>
      <c r="AE256">
        <v>642.88</v>
      </c>
      <c r="AF256">
        <v>0</v>
      </c>
      <c r="AG256">
        <v>680.96</v>
      </c>
      <c r="AH256">
        <v>0</v>
      </c>
      <c r="AI256" s="9">
        <v>1323.84</v>
      </c>
      <c r="AJ256" s="9">
        <v>21076.16</v>
      </c>
      <c r="AK256" s="54">
        <f>+T256-AW256</f>
        <v>0</v>
      </c>
      <c r="AL256" t="s">
        <v>398</v>
      </c>
      <c r="AM256" t="s">
        <v>5</v>
      </c>
      <c r="AN256" t="s">
        <v>868</v>
      </c>
      <c r="AO256">
        <v>189</v>
      </c>
      <c r="AP256" s="9">
        <v>6960</v>
      </c>
      <c r="AQ256">
        <v>0</v>
      </c>
      <c r="AR256" s="9">
        <v>6960</v>
      </c>
      <c r="AS256">
        <v>199.75</v>
      </c>
      <c r="AT256">
        <v>0</v>
      </c>
      <c r="AU256">
        <v>211.58</v>
      </c>
      <c r="AV256">
        <v>0</v>
      </c>
      <c r="AW256">
        <v>411.33</v>
      </c>
      <c r="AX256" s="9">
        <v>6548.67</v>
      </c>
    </row>
    <row r="257" spans="1:50" s="6" customFormat="1" ht="12" customHeight="1" x14ac:dyDescent="0.25">
      <c r="A257" s="18">
        <f>1+A256</f>
        <v>238</v>
      </c>
      <c r="B257" s="26" t="s">
        <v>7</v>
      </c>
      <c r="C257" s="16" t="s">
        <v>397</v>
      </c>
      <c r="D257" s="16" t="s">
        <v>5</v>
      </c>
      <c r="E257" s="16" t="s">
        <v>4</v>
      </c>
      <c r="F257" s="16" t="s">
        <v>8</v>
      </c>
      <c r="G257" s="15">
        <v>45078</v>
      </c>
      <c r="H257" s="15">
        <v>45260</v>
      </c>
      <c r="I257" s="14">
        <v>6960</v>
      </c>
      <c r="J257" s="14">
        <v>0</v>
      </c>
      <c r="K257" s="14">
        <v>0</v>
      </c>
      <c r="L257" s="14">
        <v>199.75</v>
      </c>
      <c r="M257" s="14">
        <f>I257*7.1%</f>
        <v>494.15999999999997</v>
      </c>
      <c r="N257" s="14">
        <f>I257*1.15%</f>
        <v>80.039999999999992</v>
      </c>
      <c r="O257" s="14">
        <v>211.58</v>
      </c>
      <c r="P257" s="14">
        <f>I257*7.09%</f>
        <v>493.46400000000006</v>
      </c>
      <c r="Q257" s="14">
        <v>0</v>
      </c>
      <c r="R257" s="14">
        <f>L257+M257+N257+O257+P257</f>
        <v>1478.9940000000001</v>
      </c>
      <c r="S257" s="14">
        <v>0</v>
      </c>
      <c r="T257" s="14">
        <f>+L257+O257+Q257+S257+J257+K257</f>
        <v>411.33000000000004</v>
      </c>
      <c r="U257" s="14">
        <f>+P257+N257+M257</f>
        <v>1067.664</v>
      </c>
      <c r="V257" s="14">
        <f>+I257-T257</f>
        <v>6548.67</v>
      </c>
      <c r="W257" s="54">
        <f>+V259-AJ257</f>
        <v>-74175.16</v>
      </c>
      <c r="X257" t="s">
        <v>158</v>
      </c>
      <c r="Y257" t="s">
        <v>5</v>
      </c>
      <c r="Z257" t="s">
        <v>1157</v>
      </c>
      <c r="AA257">
        <v>78</v>
      </c>
      <c r="AB257" s="9">
        <v>104400</v>
      </c>
      <c r="AC257">
        <v>0</v>
      </c>
      <c r="AD257" s="9">
        <v>104400</v>
      </c>
      <c r="AE257" s="9">
        <v>2996.28</v>
      </c>
      <c r="AF257" s="9">
        <v>13140.36</v>
      </c>
      <c r="AG257" s="9">
        <v>3173.76</v>
      </c>
      <c r="AH257">
        <v>0</v>
      </c>
      <c r="AI257" s="9">
        <v>19310.400000000001</v>
      </c>
      <c r="AJ257" s="9">
        <v>85089.600000000006</v>
      </c>
      <c r="AK257" s="54">
        <f>+T257-AW257</f>
        <v>0</v>
      </c>
      <c r="AL257" t="s">
        <v>397</v>
      </c>
      <c r="AM257" t="s">
        <v>5</v>
      </c>
      <c r="AN257" t="s">
        <v>1153</v>
      </c>
      <c r="AO257">
        <v>191</v>
      </c>
      <c r="AP257" s="9">
        <v>6960</v>
      </c>
      <c r="AQ257">
        <v>0</v>
      </c>
      <c r="AR257" s="9">
        <v>6960</v>
      </c>
      <c r="AS257">
        <v>199.75</v>
      </c>
      <c r="AT257">
        <v>0</v>
      </c>
      <c r="AU257">
        <v>211.58</v>
      </c>
      <c r="AV257">
        <v>0</v>
      </c>
      <c r="AW257">
        <v>411.33</v>
      </c>
      <c r="AX257" s="9">
        <v>6548.67</v>
      </c>
    </row>
    <row r="258" spans="1:50" s="6" customFormat="1" ht="12" customHeight="1" x14ac:dyDescent="0.25">
      <c r="A258" s="18">
        <f>1+A257</f>
        <v>239</v>
      </c>
      <c r="B258" s="26" t="s">
        <v>7</v>
      </c>
      <c r="C258" s="16" t="s">
        <v>396</v>
      </c>
      <c r="D258" s="16" t="s">
        <v>5</v>
      </c>
      <c r="E258" s="16" t="s">
        <v>4</v>
      </c>
      <c r="F258" s="16" t="s">
        <v>3</v>
      </c>
      <c r="G258" s="15">
        <v>45078</v>
      </c>
      <c r="H258" s="15">
        <v>45260</v>
      </c>
      <c r="I258" s="14">
        <v>5280</v>
      </c>
      <c r="J258" s="14">
        <v>0</v>
      </c>
      <c r="K258" s="14">
        <v>0</v>
      </c>
      <c r="L258" s="14">
        <v>151.54</v>
      </c>
      <c r="M258" s="14">
        <f>I258*7.1%</f>
        <v>374.87999999999994</v>
      </c>
      <c r="N258" s="14">
        <f>I258*1.15%</f>
        <v>60.72</v>
      </c>
      <c r="O258" s="14">
        <v>160.51</v>
      </c>
      <c r="P258" s="14">
        <f>I258*7.09%</f>
        <v>374.35200000000003</v>
      </c>
      <c r="Q258" s="14">
        <v>0</v>
      </c>
      <c r="R258" s="14">
        <f>L258+M258+N258+O258+P258</f>
        <v>1122.002</v>
      </c>
      <c r="S258" s="14">
        <v>0</v>
      </c>
      <c r="T258" s="14">
        <f>+L258+O258+Q258+S258+J258+K258</f>
        <v>312.04999999999995</v>
      </c>
      <c r="U258" s="14">
        <f>+P258+N258+M258</f>
        <v>809.952</v>
      </c>
      <c r="V258" s="14">
        <f>+I258-T258</f>
        <v>4967.95</v>
      </c>
      <c r="W258" s="54">
        <f>+V260-AJ258</f>
        <v>12495.16</v>
      </c>
      <c r="X258" t="s">
        <v>121</v>
      </c>
      <c r="Y258" t="s">
        <v>5</v>
      </c>
      <c r="Z258" t="s">
        <v>1187</v>
      </c>
      <c r="AA258">
        <v>148</v>
      </c>
      <c r="AB258" s="9">
        <v>5280</v>
      </c>
      <c r="AC258">
        <v>0</v>
      </c>
      <c r="AD258" s="9">
        <v>5280</v>
      </c>
      <c r="AE258">
        <v>151.54</v>
      </c>
      <c r="AF258">
        <v>0</v>
      </c>
      <c r="AG258">
        <v>160.51</v>
      </c>
      <c r="AH258">
        <v>0</v>
      </c>
      <c r="AI258">
        <v>312.05</v>
      </c>
      <c r="AJ258" s="9">
        <v>4967.95</v>
      </c>
      <c r="AK258" s="54">
        <f>+T258-AW258</f>
        <v>0</v>
      </c>
      <c r="AL258" t="s">
        <v>396</v>
      </c>
      <c r="AM258" t="s">
        <v>5</v>
      </c>
      <c r="AN258" t="s">
        <v>1286</v>
      </c>
      <c r="AO258">
        <v>193</v>
      </c>
      <c r="AP258" s="9">
        <v>5280</v>
      </c>
      <c r="AQ258">
        <v>0</v>
      </c>
      <c r="AR258" s="9">
        <v>5280</v>
      </c>
      <c r="AS258">
        <v>151.54</v>
      </c>
      <c r="AT258">
        <v>0</v>
      </c>
      <c r="AU258">
        <v>160.51</v>
      </c>
      <c r="AV258">
        <v>0</v>
      </c>
      <c r="AW258">
        <v>312.05</v>
      </c>
      <c r="AX258" s="9">
        <v>4967.95</v>
      </c>
    </row>
    <row r="259" spans="1:50" s="6" customFormat="1" ht="12" customHeight="1" x14ac:dyDescent="0.25">
      <c r="A259" s="18">
        <f>1+A258</f>
        <v>240</v>
      </c>
      <c r="B259" s="17" t="s">
        <v>7</v>
      </c>
      <c r="C259" s="16" t="s">
        <v>395</v>
      </c>
      <c r="D259" s="16" t="s">
        <v>5</v>
      </c>
      <c r="E259" s="16" t="s">
        <v>4</v>
      </c>
      <c r="F259" s="16" t="s">
        <v>8</v>
      </c>
      <c r="G259" s="15">
        <v>45047</v>
      </c>
      <c r="H259" s="15">
        <v>45230</v>
      </c>
      <c r="I259" s="14">
        <v>11600</v>
      </c>
      <c r="J259" s="14">
        <v>0</v>
      </c>
      <c r="K259" s="14">
        <v>0</v>
      </c>
      <c r="L259" s="14">
        <v>332.92</v>
      </c>
      <c r="M259" s="14">
        <f>I259*7.1%</f>
        <v>823.59999999999991</v>
      </c>
      <c r="N259" s="14">
        <f>I259*1.15%</f>
        <v>133.4</v>
      </c>
      <c r="O259" s="14">
        <v>352.64</v>
      </c>
      <c r="P259" s="14">
        <f>I259*7.09%</f>
        <v>822.44</v>
      </c>
      <c r="Q259" s="14">
        <v>0</v>
      </c>
      <c r="R259" s="14">
        <f>L259+M259+N259+O259+P259</f>
        <v>2465</v>
      </c>
      <c r="S259" s="14">
        <v>0</v>
      </c>
      <c r="T259" s="14">
        <f>+L259+O259+Q259+S259+J259+K259</f>
        <v>685.56</v>
      </c>
      <c r="U259" s="14">
        <f>+P259+N259+M259</f>
        <v>1779.44</v>
      </c>
      <c r="V259" s="14">
        <f>+I259-T259</f>
        <v>10914.44</v>
      </c>
      <c r="W259" s="54">
        <f>+V261-AJ259</f>
        <v>-28631.17</v>
      </c>
      <c r="X259" t="s">
        <v>111</v>
      </c>
      <c r="Y259" t="s">
        <v>110</v>
      </c>
      <c r="Z259" t="s">
        <v>771</v>
      </c>
      <c r="AA259">
        <v>4</v>
      </c>
      <c r="AB259" s="9">
        <v>48400</v>
      </c>
      <c r="AC259">
        <v>0</v>
      </c>
      <c r="AD259" s="9">
        <v>48400</v>
      </c>
      <c r="AE259" s="9">
        <v>1389.08</v>
      </c>
      <c r="AF259" s="9">
        <v>1628.18</v>
      </c>
      <c r="AG259" s="9">
        <v>1471.36</v>
      </c>
      <c r="AH259">
        <v>0</v>
      </c>
      <c r="AI259" s="9">
        <v>4488.62</v>
      </c>
      <c r="AJ259" s="9">
        <v>43911.38</v>
      </c>
      <c r="AK259" s="54">
        <f>+T259-AW259</f>
        <v>0</v>
      </c>
      <c r="AL259" t="s">
        <v>395</v>
      </c>
      <c r="AM259" t="s">
        <v>5</v>
      </c>
      <c r="AN259" t="s">
        <v>805</v>
      </c>
      <c r="AO259">
        <v>211</v>
      </c>
      <c r="AP259" s="9">
        <v>11600</v>
      </c>
      <c r="AQ259">
        <v>0</v>
      </c>
      <c r="AR259" s="9">
        <v>11600</v>
      </c>
      <c r="AS259">
        <v>332.92</v>
      </c>
      <c r="AT259">
        <v>0</v>
      </c>
      <c r="AU259">
        <v>352.64</v>
      </c>
      <c r="AV259">
        <v>0</v>
      </c>
      <c r="AW259">
        <v>685.56</v>
      </c>
      <c r="AX259" s="9">
        <v>10914.44</v>
      </c>
    </row>
    <row r="260" spans="1:50" s="6" customFormat="1" ht="12" customHeight="1" x14ac:dyDescent="0.25">
      <c r="A260" s="18">
        <f>1+A259</f>
        <v>241</v>
      </c>
      <c r="B260" s="17" t="s">
        <v>7</v>
      </c>
      <c r="C260" s="16" t="s">
        <v>394</v>
      </c>
      <c r="D260" s="16" t="s">
        <v>5</v>
      </c>
      <c r="E260" s="16" t="s">
        <v>4</v>
      </c>
      <c r="F260" s="16" t="s">
        <v>3</v>
      </c>
      <c r="G260" s="15">
        <v>45047</v>
      </c>
      <c r="H260" s="15">
        <v>45230</v>
      </c>
      <c r="I260" s="14">
        <v>18560</v>
      </c>
      <c r="J260" s="14">
        <v>0</v>
      </c>
      <c r="K260" s="14">
        <v>0</v>
      </c>
      <c r="L260" s="14">
        <v>532.66999999999996</v>
      </c>
      <c r="M260" s="14">
        <f>I260*7.1%</f>
        <v>1317.76</v>
      </c>
      <c r="N260" s="14">
        <f>I260*1.15%</f>
        <v>213.44</v>
      </c>
      <c r="O260" s="14">
        <v>564.22</v>
      </c>
      <c r="P260" s="14">
        <f>I260*7.09%</f>
        <v>1315.904</v>
      </c>
      <c r="Q260" s="14">
        <v>0</v>
      </c>
      <c r="R260" s="14">
        <f>L260+M260+N260+O260+P260</f>
        <v>3943.9940000000001</v>
      </c>
      <c r="S260" s="14">
        <v>0</v>
      </c>
      <c r="T260" s="14">
        <f>+L260+O260+Q260+S260+J260+K260</f>
        <v>1096.8899999999999</v>
      </c>
      <c r="U260" s="14">
        <f>+P260+N260+M260</f>
        <v>2847.1040000000003</v>
      </c>
      <c r="V260" s="14">
        <f>+I260-T260</f>
        <v>17463.11</v>
      </c>
      <c r="W260" s="54">
        <f>+V261-AJ260</f>
        <v>-5795.9500000000007</v>
      </c>
      <c r="X260" t="s">
        <v>313</v>
      </c>
      <c r="Y260" t="s">
        <v>5</v>
      </c>
      <c r="Z260" t="s">
        <v>956</v>
      </c>
      <c r="AA260">
        <v>223</v>
      </c>
      <c r="AB260" s="9">
        <v>22400</v>
      </c>
      <c r="AC260">
        <v>0</v>
      </c>
      <c r="AD260" s="9">
        <v>22400</v>
      </c>
      <c r="AE260">
        <v>642.88</v>
      </c>
      <c r="AF260">
        <v>0</v>
      </c>
      <c r="AG260">
        <v>680.96</v>
      </c>
      <c r="AH260">
        <v>0</v>
      </c>
      <c r="AI260" s="9">
        <v>1323.84</v>
      </c>
      <c r="AJ260" s="9">
        <v>21076.16</v>
      </c>
      <c r="AK260" s="54">
        <f>+T260-AW260</f>
        <v>0</v>
      </c>
      <c r="AL260" t="s">
        <v>394</v>
      </c>
      <c r="AM260" t="s">
        <v>5</v>
      </c>
      <c r="AN260" t="s">
        <v>1183</v>
      </c>
      <c r="AO260">
        <v>201</v>
      </c>
      <c r="AP260" s="9">
        <v>18560</v>
      </c>
      <c r="AQ260">
        <v>0</v>
      </c>
      <c r="AR260" s="9">
        <v>18560</v>
      </c>
      <c r="AS260">
        <v>532.66999999999996</v>
      </c>
      <c r="AT260">
        <v>0</v>
      </c>
      <c r="AU260">
        <v>564.22</v>
      </c>
      <c r="AV260">
        <v>0</v>
      </c>
      <c r="AW260" s="9">
        <v>1096.8900000000001</v>
      </c>
      <c r="AX260" s="9">
        <v>17463.11</v>
      </c>
    </row>
    <row r="261" spans="1:50" s="6" customFormat="1" ht="12" customHeight="1" x14ac:dyDescent="0.25">
      <c r="A261" s="18">
        <f>1+A260</f>
        <v>242</v>
      </c>
      <c r="B261" s="17" t="s">
        <v>7</v>
      </c>
      <c r="C261" s="16" t="s">
        <v>393</v>
      </c>
      <c r="D261" s="16" t="s">
        <v>5</v>
      </c>
      <c r="E261" s="16" t="s">
        <v>4</v>
      </c>
      <c r="F261" s="16" t="s">
        <v>8</v>
      </c>
      <c r="G261" s="15">
        <v>45047</v>
      </c>
      <c r="H261" s="15">
        <v>45230</v>
      </c>
      <c r="I261" s="14">
        <v>16240</v>
      </c>
      <c r="J261" s="14">
        <v>0</v>
      </c>
      <c r="K261" s="14">
        <v>0</v>
      </c>
      <c r="L261" s="14">
        <v>466.09</v>
      </c>
      <c r="M261" s="14">
        <f>I261*7.1%</f>
        <v>1153.04</v>
      </c>
      <c r="N261" s="14">
        <f>I261*1.15%</f>
        <v>186.76</v>
      </c>
      <c r="O261" s="14">
        <v>493.7</v>
      </c>
      <c r="P261" s="14">
        <f>I261*7.09%</f>
        <v>1151.4160000000002</v>
      </c>
      <c r="Q261" s="14">
        <v>0</v>
      </c>
      <c r="R261" s="14">
        <f>L261+M261+N261+O261+P261</f>
        <v>3451.0059999999999</v>
      </c>
      <c r="S261" s="14">
        <v>0</v>
      </c>
      <c r="T261" s="14">
        <f>+L261+O261+Q261+S261+J261+K261</f>
        <v>959.79</v>
      </c>
      <c r="U261" s="14">
        <f>+P261+N261+M261</f>
        <v>2491.2160000000003</v>
      </c>
      <c r="V261" s="14">
        <f>+I261-T261</f>
        <v>15280.21</v>
      </c>
      <c r="W261" s="54">
        <f>+V262-AJ261</f>
        <v>-10914.439999999999</v>
      </c>
      <c r="X261" t="s">
        <v>290</v>
      </c>
      <c r="Y261" t="s">
        <v>5</v>
      </c>
      <c r="Z261" t="s">
        <v>930</v>
      </c>
      <c r="AA261">
        <v>302</v>
      </c>
      <c r="AB261" s="9">
        <v>34800</v>
      </c>
      <c r="AC261">
        <v>0</v>
      </c>
      <c r="AD261" s="9">
        <v>34800</v>
      </c>
      <c r="AE261">
        <v>998.76</v>
      </c>
      <c r="AF261">
        <v>0</v>
      </c>
      <c r="AG261" s="9">
        <v>1057.92</v>
      </c>
      <c r="AH261">
        <v>0</v>
      </c>
      <c r="AI261" s="9">
        <v>2056.6799999999998</v>
      </c>
      <c r="AJ261" s="9">
        <v>32743.32</v>
      </c>
      <c r="AK261" s="54">
        <f>+T261-AW261</f>
        <v>0</v>
      </c>
      <c r="AL261" t="s">
        <v>393</v>
      </c>
      <c r="AM261" t="s">
        <v>5</v>
      </c>
      <c r="AN261" t="s">
        <v>1173</v>
      </c>
      <c r="AO261">
        <v>203</v>
      </c>
      <c r="AP261" s="9">
        <v>16240</v>
      </c>
      <c r="AQ261">
        <v>0</v>
      </c>
      <c r="AR261" s="9">
        <v>16240</v>
      </c>
      <c r="AS261">
        <v>466.09</v>
      </c>
      <c r="AT261">
        <v>0</v>
      </c>
      <c r="AU261">
        <v>493.7</v>
      </c>
      <c r="AV261">
        <v>0</v>
      </c>
      <c r="AW261">
        <v>959.79</v>
      </c>
      <c r="AX261" s="9">
        <v>15280.21</v>
      </c>
    </row>
    <row r="262" spans="1:50" s="6" customFormat="1" ht="12" customHeight="1" x14ac:dyDescent="0.25">
      <c r="A262" s="18">
        <f>1+A261</f>
        <v>243</v>
      </c>
      <c r="B262" s="17" t="s">
        <v>7</v>
      </c>
      <c r="C262" s="16" t="s">
        <v>392</v>
      </c>
      <c r="D262" s="16" t="s">
        <v>5</v>
      </c>
      <c r="E262" s="16" t="s">
        <v>4</v>
      </c>
      <c r="F262" s="16" t="s">
        <v>8</v>
      </c>
      <c r="G262" s="15">
        <v>45047</v>
      </c>
      <c r="H262" s="15">
        <v>45230</v>
      </c>
      <c r="I262" s="14">
        <v>23200</v>
      </c>
      <c r="J262" s="14">
        <v>0</v>
      </c>
      <c r="K262" s="14">
        <v>0</v>
      </c>
      <c r="L262" s="14">
        <v>665.84</v>
      </c>
      <c r="M262" s="14">
        <f>I262*7.1%</f>
        <v>1647.1999999999998</v>
      </c>
      <c r="N262" s="14">
        <f>I262*1.15%</f>
        <v>266.8</v>
      </c>
      <c r="O262" s="14">
        <v>705.28</v>
      </c>
      <c r="P262" s="14">
        <f>I262*7.09%</f>
        <v>1644.88</v>
      </c>
      <c r="Q262" s="14">
        <v>0</v>
      </c>
      <c r="R262" s="14">
        <f>L262+M262+N262+O262+P262</f>
        <v>4930</v>
      </c>
      <c r="S262" s="14">
        <v>0</v>
      </c>
      <c r="T262" s="14">
        <f>+L262+O262+Q262+S262+J262+K262</f>
        <v>1371.12</v>
      </c>
      <c r="U262" s="14">
        <f>+P262+N262+M262</f>
        <v>3558.88</v>
      </c>
      <c r="V262" s="14">
        <f>+I262-T262</f>
        <v>21828.880000000001</v>
      </c>
      <c r="W262" s="54">
        <f>+V263-AJ262</f>
        <v>-13097.329999999998</v>
      </c>
      <c r="X262" t="s">
        <v>233</v>
      </c>
      <c r="Y262" t="s">
        <v>5</v>
      </c>
      <c r="Z262" t="s">
        <v>1182</v>
      </c>
      <c r="AA262">
        <v>48</v>
      </c>
      <c r="AB262" s="9">
        <v>34800</v>
      </c>
      <c r="AC262">
        <v>0</v>
      </c>
      <c r="AD262" s="9">
        <v>34800</v>
      </c>
      <c r="AE262">
        <v>998.76</v>
      </c>
      <c r="AF262">
        <v>0</v>
      </c>
      <c r="AG262" s="9">
        <v>1057.92</v>
      </c>
      <c r="AH262">
        <v>0</v>
      </c>
      <c r="AI262" s="9">
        <v>2056.6799999999998</v>
      </c>
      <c r="AJ262" s="9">
        <v>32743.32</v>
      </c>
      <c r="AK262" s="54">
        <f>+T262-AW262</f>
        <v>0</v>
      </c>
      <c r="AL262" t="s">
        <v>392</v>
      </c>
      <c r="AM262" t="s">
        <v>5</v>
      </c>
      <c r="AN262" t="s">
        <v>1102</v>
      </c>
      <c r="AO262">
        <v>205</v>
      </c>
      <c r="AP262" s="9">
        <v>23200</v>
      </c>
      <c r="AQ262">
        <v>0</v>
      </c>
      <c r="AR262" s="9">
        <v>23200</v>
      </c>
      <c r="AS262">
        <v>665.84</v>
      </c>
      <c r="AT262">
        <v>0</v>
      </c>
      <c r="AU262">
        <v>705.28</v>
      </c>
      <c r="AV262">
        <v>0</v>
      </c>
      <c r="AW262" s="9">
        <v>1371.12</v>
      </c>
      <c r="AX262" s="9">
        <v>21828.880000000001</v>
      </c>
    </row>
    <row r="263" spans="1:50" s="6" customFormat="1" ht="12" customHeight="1" x14ac:dyDescent="0.25">
      <c r="A263" s="18">
        <f>1+A262</f>
        <v>244</v>
      </c>
      <c r="B263" s="17" t="s">
        <v>7</v>
      </c>
      <c r="C263" s="16" t="s">
        <v>391</v>
      </c>
      <c r="D263" s="16" t="s">
        <v>5</v>
      </c>
      <c r="E263" s="16" t="s">
        <v>4</v>
      </c>
      <c r="F263" s="16" t="s">
        <v>3</v>
      </c>
      <c r="G263" s="15">
        <v>45047</v>
      </c>
      <c r="H263" s="15">
        <v>45230</v>
      </c>
      <c r="I263" s="14">
        <v>20880</v>
      </c>
      <c r="J263" s="14">
        <v>0</v>
      </c>
      <c r="K263" s="14">
        <v>0</v>
      </c>
      <c r="L263" s="14">
        <v>599.26</v>
      </c>
      <c r="M263" s="14">
        <f>I263*7.1%</f>
        <v>1482.4799999999998</v>
      </c>
      <c r="N263" s="14">
        <f>I263*1.15%</f>
        <v>240.12</v>
      </c>
      <c r="O263" s="14">
        <v>634.75</v>
      </c>
      <c r="P263" s="14">
        <f>I263*7.09%</f>
        <v>1480.3920000000001</v>
      </c>
      <c r="Q263" s="14">
        <v>0</v>
      </c>
      <c r="R263" s="14">
        <f>L263+M263+N263+O263+P263</f>
        <v>4437.0019999999995</v>
      </c>
      <c r="S263" s="14">
        <v>0</v>
      </c>
      <c r="T263" s="14">
        <f>+L263+O263+Q263+S263+J263+K263</f>
        <v>1234.01</v>
      </c>
      <c r="U263" s="14">
        <f>+P263+N263+M263</f>
        <v>3202.9920000000002</v>
      </c>
      <c r="V263" s="14">
        <f>+I263-T263</f>
        <v>19645.990000000002</v>
      </c>
      <c r="W263" s="54">
        <f>+V265-AJ263</f>
        <v>14687.019999999997</v>
      </c>
      <c r="X263" t="s">
        <v>147</v>
      </c>
      <c r="Y263" t="s">
        <v>5</v>
      </c>
      <c r="Z263" t="s">
        <v>1165</v>
      </c>
      <c r="AA263">
        <v>94</v>
      </c>
      <c r="AB263" s="9">
        <v>34800</v>
      </c>
      <c r="AC263">
        <v>0</v>
      </c>
      <c r="AD263" s="9">
        <v>34800</v>
      </c>
      <c r="AE263">
        <v>998.76</v>
      </c>
      <c r="AF263">
        <v>0</v>
      </c>
      <c r="AG263" s="9">
        <v>1057.92</v>
      </c>
      <c r="AH263">
        <v>0</v>
      </c>
      <c r="AI263" s="9">
        <v>2056.6799999999998</v>
      </c>
      <c r="AJ263" s="9">
        <v>32743.32</v>
      </c>
      <c r="AK263" s="54">
        <f>+T263-AW263</f>
        <v>0</v>
      </c>
      <c r="AL263" t="s">
        <v>391</v>
      </c>
      <c r="AM263" t="s">
        <v>5</v>
      </c>
      <c r="AN263" t="s">
        <v>1095</v>
      </c>
      <c r="AO263">
        <v>209</v>
      </c>
      <c r="AP263" s="9">
        <v>20880</v>
      </c>
      <c r="AQ263">
        <v>0</v>
      </c>
      <c r="AR263" s="9">
        <v>20880</v>
      </c>
      <c r="AS263">
        <v>599.26</v>
      </c>
      <c r="AT263">
        <v>0</v>
      </c>
      <c r="AU263">
        <v>634.75</v>
      </c>
      <c r="AV263">
        <v>0</v>
      </c>
      <c r="AW263" s="9">
        <v>1234.01</v>
      </c>
      <c r="AX263" s="9">
        <v>19645.990000000002</v>
      </c>
    </row>
    <row r="264" spans="1:50" s="6" customFormat="1" ht="12" customHeight="1" x14ac:dyDescent="0.25">
      <c r="A264" s="18">
        <f>1+A263</f>
        <v>245</v>
      </c>
      <c r="B264" s="17" t="s">
        <v>7</v>
      </c>
      <c r="C264" s="16" t="s">
        <v>390</v>
      </c>
      <c r="D264" s="16" t="s">
        <v>5</v>
      </c>
      <c r="E264" s="16" t="s">
        <v>4</v>
      </c>
      <c r="F264" s="16" t="s">
        <v>8</v>
      </c>
      <c r="G264" s="15">
        <v>45047</v>
      </c>
      <c r="H264" s="15">
        <v>45230</v>
      </c>
      <c r="I264" s="14">
        <v>5280</v>
      </c>
      <c r="J264" s="14">
        <v>0</v>
      </c>
      <c r="K264" s="14">
        <v>0</v>
      </c>
      <c r="L264" s="14">
        <v>151.54</v>
      </c>
      <c r="M264" s="14">
        <f>I264*7.1%</f>
        <v>374.87999999999994</v>
      </c>
      <c r="N264" s="14">
        <f>I264*1.15%</f>
        <v>60.72</v>
      </c>
      <c r="O264" s="14">
        <v>160.51</v>
      </c>
      <c r="P264" s="14">
        <f>I264*7.09%</f>
        <v>374.35200000000003</v>
      </c>
      <c r="Q264" s="14">
        <v>0</v>
      </c>
      <c r="R264" s="14">
        <f>L264+M264+N264+O264+P264</f>
        <v>1122.002</v>
      </c>
      <c r="S264" s="14">
        <v>0</v>
      </c>
      <c r="T264" s="14">
        <f>+L264+O264+Q264+S264+J264+K264</f>
        <v>312.04999999999995</v>
      </c>
      <c r="U264" s="14">
        <f>+P264+N264+M264</f>
        <v>809.952</v>
      </c>
      <c r="V264" s="14">
        <f>+I264-T264</f>
        <v>4967.95</v>
      </c>
      <c r="W264" s="54">
        <f>+V264-AJ264</f>
        <v>-36224.22</v>
      </c>
      <c r="X264" s="75" t="s">
        <v>543</v>
      </c>
      <c r="Y264" s="75" t="s">
        <v>542</v>
      </c>
      <c r="Z264" s="75" t="s">
        <v>786</v>
      </c>
      <c r="AA264" s="75">
        <v>7</v>
      </c>
      <c r="AB264" s="76">
        <v>45000</v>
      </c>
      <c r="AC264" s="75">
        <v>0</v>
      </c>
      <c r="AD264" s="76">
        <v>45000</v>
      </c>
      <c r="AE264" s="76">
        <v>1291.5</v>
      </c>
      <c r="AF264" s="76">
        <v>1148.33</v>
      </c>
      <c r="AG264" s="76">
        <v>1368</v>
      </c>
      <c r="AH264" s="75">
        <v>0</v>
      </c>
      <c r="AI264" s="76">
        <v>3807.83</v>
      </c>
      <c r="AJ264" s="76">
        <v>41192.17</v>
      </c>
      <c r="AK264" s="54">
        <f>+T264-AW264</f>
        <v>0</v>
      </c>
      <c r="AL264" t="s">
        <v>390</v>
      </c>
      <c r="AM264" t="s">
        <v>5</v>
      </c>
      <c r="AN264" t="s">
        <v>1146</v>
      </c>
      <c r="AO264">
        <v>197</v>
      </c>
      <c r="AP264" s="9">
        <v>5280</v>
      </c>
      <c r="AQ264">
        <v>0</v>
      </c>
      <c r="AR264" s="9">
        <v>5280</v>
      </c>
      <c r="AS264">
        <v>151.54</v>
      </c>
      <c r="AT264">
        <v>0</v>
      </c>
      <c r="AU264">
        <v>160.51</v>
      </c>
      <c r="AV264">
        <v>0</v>
      </c>
      <c r="AW264">
        <v>312.05</v>
      </c>
      <c r="AX264" s="9">
        <v>4967.95</v>
      </c>
    </row>
    <row r="265" spans="1:50" s="7" customFormat="1" ht="15" customHeight="1" x14ac:dyDescent="0.25">
      <c r="A265" s="18">
        <f>1+A264</f>
        <v>246</v>
      </c>
      <c r="B265" s="17" t="s">
        <v>7</v>
      </c>
      <c r="C265" s="16" t="s">
        <v>389</v>
      </c>
      <c r="D265" s="16" t="s">
        <v>5</v>
      </c>
      <c r="E265" s="16" t="s">
        <v>4</v>
      </c>
      <c r="F265" s="16" t="s">
        <v>3</v>
      </c>
      <c r="G265" s="15">
        <v>45047</v>
      </c>
      <c r="H265" s="15">
        <v>45230</v>
      </c>
      <c r="I265" s="14">
        <v>52800</v>
      </c>
      <c r="J265" s="14">
        <v>2249.1799999999998</v>
      </c>
      <c r="K265" s="14">
        <v>0</v>
      </c>
      <c r="L265" s="14">
        <v>1515.36</v>
      </c>
      <c r="M265" s="14">
        <f>I265*7.1%</f>
        <v>3748.7999999999997</v>
      </c>
      <c r="N265" s="14">
        <f>I265*1.15%</f>
        <v>607.20000000000005</v>
      </c>
      <c r="O265" s="14">
        <v>1605.12</v>
      </c>
      <c r="P265" s="14">
        <f>I265*7.09%</f>
        <v>3743.5200000000004</v>
      </c>
      <c r="Q265" s="14">
        <v>0</v>
      </c>
      <c r="R265" s="14">
        <f>L265+M265+N265+O265+P265</f>
        <v>11220</v>
      </c>
      <c r="S265" s="14">
        <v>0</v>
      </c>
      <c r="T265" s="14">
        <f>+L265+O265+Q265+S265+J265+K265</f>
        <v>5369.66</v>
      </c>
      <c r="U265" s="14">
        <f>+P265+N265+M265</f>
        <v>8099.52</v>
      </c>
      <c r="V265" s="14">
        <f>+I265-T265</f>
        <v>47430.34</v>
      </c>
      <c r="W265" s="54">
        <f>+V266-AJ265</f>
        <v>8731.5599999999977</v>
      </c>
      <c r="X265" t="s">
        <v>391</v>
      </c>
      <c r="Y265" t="s">
        <v>5</v>
      </c>
      <c r="Z265" t="s">
        <v>1095</v>
      </c>
      <c r="AA265">
        <v>209</v>
      </c>
      <c r="AB265" s="9">
        <v>20880</v>
      </c>
      <c r="AC265">
        <v>0</v>
      </c>
      <c r="AD265" s="9">
        <v>20880</v>
      </c>
      <c r="AE265">
        <v>599.26</v>
      </c>
      <c r="AF265">
        <v>0</v>
      </c>
      <c r="AG265">
        <v>634.75</v>
      </c>
      <c r="AH265">
        <v>0</v>
      </c>
      <c r="AI265" s="9">
        <v>1234.01</v>
      </c>
      <c r="AJ265" s="9">
        <v>19645.990000000002</v>
      </c>
      <c r="AK265" s="54">
        <f>+T265-AW265</f>
        <v>0</v>
      </c>
      <c r="AL265" t="s">
        <v>389</v>
      </c>
      <c r="AM265" t="s">
        <v>5</v>
      </c>
      <c r="AN265" t="s">
        <v>1126</v>
      </c>
      <c r="AO265">
        <v>199</v>
      </c>
      <c r="AP265" s="9">
        <v>52800</v>
      </c>
      <c r="AQ265">
        <v>0</v>
      </c>
      <c r="AR265" s="9">
        <v>52800</v>
      </c>
      <c r="AS265" s="9">
        <v>1515.36</v>
      </c>
      <c r="AT265" s="9">
        <v>2249.1799999999998</v>
      </c>
      <c r="AU265" s="9">
        <v>1605.12</v>
      </c>
      <c r="AV265">
        <v>0</v>
      </c>
      <c r="AW265" s="9">
        <v>5369.66</v>
      </c>
      <c r="AX265" s="9">
        <v>47430.34</v>
      </c>
    </row>
    <row r="266" spans="1:50" s="7" customFormat="1" ht="15" x14ac:dyDescent="0.25">
      <c r="A266" s="18">
        <f>1+A265</f>
        <v>247</v>
      </c>
      <c r="B266" s="17" t="s">
        <v>7</v>
      </c>
      <c r="C266" s="16" t="s">
        <v>388</v>
      </c>
      <c r="D266" s="16" t="s">
        <v>5</v>
      </c>
      <c r="E266" s="16" t="s">
        <v>4</v>
      </c>
      <c r="F266" s="16" t="s">
        <v>3</v>
      </c>
      <c r="G266" s="15">
        <v>45047</v>
      </c>
      <c r="H266" s="15">
        <v>45230</v>
      </c>
      <c r="I266" s="14">
        <v>30160</v>
      </c>
      <c r="J266" s="14">
        <v>0</v>
      </c>
      <c r="K266" s="14">
        <v>0</v>
      </c>
      <c r="L266" s="14">
        <v>865.59</v>
      </c>
      <c r="M266" s="14">
        <f>I266*7.1%</f>
        <v>2141.3599999999997</v>
      </c>
      <c r="N266" s="14">
        <f>I266*1.15%</f>
        <v>346.84</v>
      </c>
      <c r="O266" s="14">
        <v>916.86</v>
      </c>
      <c r="P266" s="14">
        <f>I266*7.09%</f>
        <v>2138.3440000000001</v>
      </c>
      <c r="Q266" s="14">
        <v>0</v>
      </c>
      <c r="R266" s="14">
        <f>L266+M266+N266+O266+P266</f>
        <v>6408.9939999999997</v>
      </c>
      <c r="S266" s="14">
        <v>0</v>
      </c>
      <c r="T266" s="14">
        <f>+L266+O266+Q266+S266+J266+K266</f>
        <v>1782.45</v>
      </c>
      <c r="U266" s="14">
        <f>+P266+N266+M266</f>
        <v>4626.5439999999999</v>
      </c>
      <c r="V266" s="14">
        <f>+I266-T266</f>
        <v>28377.55</v>
      </c>
      <c r="W266" s="54">
        <f>+V268-AJ266</f>
        <v>23406.829999999998</v>
      </c>
      <c r="X266" t="s">
        <v>172</v>
      </c>
      <c r="Y266" t="s">
        <v>5</v>
      </c>
      <c r="Z266" t="s">
        <v>1105</v>
      </c>
      <c r="AA266">
        <v>56</v>
      </c>
      <c r="AB266" s="9">
        <v>20880</v>
      </c>
      <c r="AC266">
        <v>0</v>
      </c>
      <c r="AD266" s="9">
        <v>20880</v>
      </c>
      <c r="AE266">
        <v>599.26</v>
      </c>
      <c r="AF266">
        <v>0</v>
      </c>
      <c r="AG266">
        <v>634.75</v>
      </c>
      <c r="AH266">
        <v>0</v>
      </c>
      <c r="AI266" s="9">
        <v>1234.01</v>
      </c>
      <c r="AJ266" s="9">
        <v>19645.990000000002</v>
      </c>
      <c r="AK266" s="54">
        <f>+T266-AW266</f>
        <v>0</v>
      </c>
      <c r="AL266" t="s">
        <v>388</v>
      </c>
      <c r="AM266" t="s">
        <v>5</v>
      </c>
      <c r="AN266" t="s">
        <v>1259</v>
      </c>
      <c r="AO266">
        <v>207</v>
      </c>
      <c r="AP266" s="9">
        <v>30160</v>
      </c>
      <c r="AQ266">
        <v>0</v>
      </c>
      <c r="AR266" s="9">
        <v>30160</v>
      </c>
      <c r="AS266">
        <v>865.59</v>
      </c>
      <c r="AT266">
        <v>0</v>
      </c>
      <c r="AU266">
        <v>916.86</v>
      </c>
      <c r="AV266">
        <v>0</v>
      </c>
      <c r="AW266" s="9">
        <v>1782.45</v>
      </c>
      <c r="AX266" s="9">
        <v>28377.55</v>
      </c>
    </row>
    <row r="267" spans="1:50" s="7" customFormat="1" ht="15" x14ac:dyDescent="0.25">
      <c r="A267" s="22"/>
      <c r="B267" s="23" t="s">
        <v>387</v>
      </c>
      <c r="C267" s="22"/>
      <c r="D267" s="22"/>
      <c r="E267" s="22"/>
      <c r="F267" s="22"/>
      <c r="G267" s="21"/>
      <c r="H267" s="21"/>
      <c r="I267" s="20"/>
      <c r="J267" s="20"/>
      <c r="K267" s="20"/>
      <c r="L267" s="19"/>
      <c r="M267" s="19"/>
      <c r="N267" s="19"/>
      <c r="O267" s="19"/>
      <c r="P267" s="19"/>
      <c r="Q267" s="20"/>
      <c r="R267" s="19"/>
      <c r="S267" s="20"/>
      <c r="T267" s="19"/>
      <c r="U267" s="19"/>
      <c r="V267" s="19"/>
      <c r="W267" s="54">
        <f>+V268-AJ267</f>
        <v>25589.71</v>
      </c>
      <c r="X267" t="s">
        <v>10</v>
      </c>
      <c r="Y267" t="s">
        <v>5</v>
      </c>
      <c r="Z267" t="s">
        <v>864</v>
      </c>
      <c r="AA267">
        <v>200</v>
      </c>
      <c r="AB267" s="9">
        <v>18560</v>
      </c>
      <c r="AC267">
        <v>0</v>
      </c>
      <c r="AD267" s="9">
        <v>18560</v>
      </c>
      <c r="AE267">
        <v>532.66999999999996</v>
      </c>
      <c r="AF267">
        <v>0</v>
      </c>
      <c r="AG267">
        <v>564.22</v>
      </c>
      <c r="AH267">
        <v>0</v>
      </c>
      <c r="AI267" s="9">
        <v>1096.8900000000001</v>
      </c>
      <c r="AJ267" s="9">
        <v>17463.11</v>
      </c>
      <c r="AK267" s="54">
        <f>+T267-AW267</f>
        <v>0</v>
      </c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</row>
    <row r="268" spans="1:50" s="7" customFormat="1" ht="15" customHeight="1" x14ac:dyDescent="0.25">
      <c r="A268" s="18">
        <f>1+A266</f>
        <v>248</v>
      </c>
      <c r="B268" s="17" t="s">
        <v>109</v>
      </c>
      <c r="C268" s="16" t="s">
        <v>385</v>
      </c>
      <c r="D268" s="16" t="s">
        <v>384</v>
      </c>
      <c r="E268" s="16" t="s">
        <v>4</v>
      </c>
      <c r="F268" s="16" t="s">
        <v>8</v>
      </c>
      <c r="G268" s="15">
        <v>45017</v>
      </c>
      <c r="H268" s="15">
        <v>45199</v>
      </c>
      <c r="I268" s="14">
        <v>55000</v>
      </c>
      <c r="J268" s="14">
        <v>2559.6799999999998</v>
      </c>
      <c r="K268" s="14"/>
      <c r="L268" s="14">
        <v>1578.5</v>
      </c>
      <c r="M268" s="14">
        <f>I268*7.1%</f>
        <v>3904.9999999999995</v>
      </c>
      <c r="N268" s="14">
        <f>I268*1.15%</f>
        <v>632.5</v>
      </c>
      <c r="O268" s="14">
        <v>1672</v>
      </c>
      <c r="P268" s="14">
        <f>I268*7.09%</f>
        <v>3899.5000000000005</v>
      </c>
      <c r="Q268" s="14">
        <v>0</v>
      </c>
      <c r="R268" s="14">
        <f>L268+M268+N268+O268+P268</f>
        <v>11687.5</v>
      </c>
      <c r="S268" s="14">
        <v>6137</v>
      </c>
      <c r="T268" s="14">
        <f>+L268+O268+Q268+S268+J268+K268</f>
        <v>11947.18</v>
      </c>
      <c r="U268" s="14">
        <f>+P268+N268+M268</f>
        <v>8437</v>
      </c>
      <c r="V268" s="14">
        <f>+I268-T268</f>
        <v>43052.82</v>
      </c>
      <c r="W268" s="54">
        <f>+V268-AJ268</f>
        <v>1860.6500000000015</v>
      </c>
      <c r="X268" s="73" t="s">
        <v>619</v>
      </c>
      <c r="Y268" s="73" t="s">
        <v>862</v>
      </c>
      <c r="Z268" s="73" t="s">
        <v>863</v>
      </c>
      <c r="AA268" s="73">
        <v>9</v>
      </c>
      <c r="AB268" s="74">
        <v>45000</v>
      </c>
      <c r="AC268" s="73">
        <v>0</v>
      </c>
      <c r="AD268" s="74">
        <v>45000</v>
      </c>
      <c r="AE268" s="74">
        <v>1291.5</v>
      </c>
      <c r="AF268" s="74">
        <v>1148.33</v>
      </c>
      <c r="AG268" s="74">
        <v>1368</v>
      </c>
      <c r="AH268" s="73">
        <v>0</v>
      </c>
      <c r="AI268" s="74">
        <v>3807.83</v>
      </c>
      <c r="AJ268" s="74">
        <v>41192.17</v>
      </c>
      <c r="AK268" s="54">
        <f>+T268-AW268</f>
        <v>0</v>
      </c>
      <c r="AL268" t="s">
        <v>385</v>
      </c>
      <c r="AM268" t="s">
        <v>384</v>
      </c>
      <c r="AN268" t="s">
        <v>776</v>
      </c>
      <c r="AO268">
        <v>31</v>
      </c>
      <c r="AP268" s="9">
        <v>55000</v>
      </c>
      <c r="AQ268">
        <v>0</v>
      </c>
      <c r="AR268" s="9">
        <v>55000</v>
      </c>
      <c r="AS268" s="9">
        <v>1578.5</v>
      </c>
      <c r="AT268" s="9">
        <v>2559.6799999999998</v>
      </c>
      <c r="AU268" s="9">
        <v>1672</v>
      </c>
      <c r="AV268" s="9">
        <v>6137</v>
      </c>
      <c r="AW268" s="9">
        <v>11947.18</v>
      </c>
      <c r="AX268" s="9">
        <v>43052.82</v>
      </c>
    </row>
    <row r="269" spans="1:50" s="7" customFormat="1" ht="15" x14ac:dyDescent="0.25">
      <c r="A269" s="18">
        <f>1+A268</f>
        <v>249</v>
      </c>
      <c r="B269" s="17" t="s">
        <v>383</v>
      </c>
      <c r="C269" s="16" t="s">
        <v>382</v>
      </c>
      <c r="D269" s="16" t="s">
        <v>768</v>
      </c>
      <c r="E269" s="16" t="s">
        <v>4</v>
      </c>
      <c r="F269" s="16" t="s">
        <v>8</v>
      </c>
      <c r="G269" s="15">
        <v>45078</v>
      </c>
      <c r="H269" s="15">
        <v>45260</v>
      </c>
      <c r="I269" s="70">
        <v>75000</v>
      </c>
      <c r="J269" s="14">
        <v>6309.38</v>
      </c>
      <c r="K269" s="14">
        <v>0</v>
      </c>
      <c r="L269" s="14">
        <v>2152.5</v>
      </c>
      <c r="M269" s="14">
        <f>I269*7.1%</f>
        <v>5324.9999999999991</v>
      </c>
      <c r="N269" s="14">
        <f>I269*1.15%</f>
        <v>862.5</v>
      </c>
      <c r="O269" s="14">
        <v>2280</v>
      </c>
      <c r="P269" s="14">
        <f>I269*7.09%</f>
        <v>5317.5</v>
      </c>
      <c r="Q269" s="14">
        <v>0</v>
      </c>
      <c r="R269" s="14">
        <f>L269+M269+N269+O269+P269</f>
        <v>15937.5</v>
      </c>
      <c r="S269" s="14">
        <v>10046</v>
      </c>
      <c r="T269" s="14">
        <f>+L269+O269+Q269+S269+J269+K269</f>
        <v>20787.88</v>
      </c>
      <c r="U269" s="14">
        <f>+P269+N269+M269</f>
        <v>11505</v>
      </c>
      <c r="V269" s="14">
        <f>+I269-T269</f>
        <v>54212.119999999995</v>
      </c>
      <c r="W269" s="54">
        <f>+V271-AJ269</f>
        <v>37084.929999999993</v>
      </c>
      <c r="X269" t="s">
        <v>179</v>
      </c>
      <c r="Y269" t="s">
        <v>5</v>
      </c>
      <c r="Z269" t="s">
        <v>1106</v>
      </c>
      <c r="AA269">
        <v>47</v>
      </c>
      <c r="AB269" s="9">
        <v>20880</v>
      </c>
      <c r="AC269">
        <v>0</v>
      </c>
      <c r="AD269" s="9">
        <v>20880</v>
      </c>
      <c r="AE269">
        <v>599.26</v>
      </c>
      <c r="AF269">
        <v>0</v>
      </c>
      <c r="AG269">
        <v>634.75</v>
      </c>
      <c r="AH269">
        <v>0</v>
      </c>
      <c r="AI269" s="9">
        <v>1234.01</v>
      </c>
      <c r="AJ269" s="9">
        <v>19645.990000000002</v>
      </c>
      <c r="AK269" s="54">
        <f>+T269-AW269</f>
        <v>0</v>
      </c>
      <c r="AL269" t="s">
        <v>382</v>
      </c>
      <c r="AM269" t="s">
        <v>768</v>
      </c>
      <c r="AN269" t="s">
        <v>769</v>
      </c>
      <c r="AO269">
        <v>1</v>
      </c>
      <c r="AP269" s="9">
        <v>75000</v>
      </c>
      <c r="AQ269">
        <v>0</v>
      </c>
      <c r="AR269" s="9">
        <v>75000</v>
      </c>
      <c r="AS269" s="9">
        <v>2152.5</v>
      </c>
      <c r="AT269" s="9">
        <v>6309.38</v>
      </c>
      <c r="AU269" s="9">
        <v>2280</v>
      </c>
      <c r="AV269" s="9">
        <v>10046</v>
      </c>
      <c r="AW269" s="9">
        <v>20787.88</v>
      </c>
      <c r="AX269" s="9">
        <v>54212.12</v>
      </c>
    </row>
    <row r="270" spans="1:50" s="7" customFormat="1" ht="15" x14ac:dyDescent="0.25">
      <c r="A270" s="18">
        <f>1+A269</f>
        <v>250</v>
      </c>
      <c r="B270" s="17" t="s">
        <v>258</v>
      </c>
      <c r="C270" s="16" t="s">
        <v>381</v>
      </c>
      <c r="D270" s="16" t="s">
        <v>706</v>
      </c>
      <c r="E270" s="16" t="s">
        <v>4</v>
      </c>
      <c r="F270" s="16" t="s">
        <v>8</v>
      </c>
      <c r="G270" s="15">
        <v>45078</v>
      </c>
      <c r="H270" s="15">
        <v>45260</v>
      </c>
      <c r="I270" s="14">
        <v>45000</v>
      </c>
      <c r="J270" s="14">
        <v>1148.33</v>
      </c>
      <c r="K270" s="14">
        <v>0</v>
      </c>
      <c r="L270" s="14">
        <v>1291.5</v>
      </c>
      <c r="M270" s="14">
        <f>I270*7.1%</f>
        <v>3194.9999999999995</v>
      </c>
      <c r="N270" s="14">
        <f>I270*1.15%</f>
        <v>517.5</v>
      </c>
      <c r="O270" s="14">
        <v>1368</v>
      </c>
      <c r="P270" s="14">
        <f>I270*7.09%</f>
        <v>3190.5</v>
      </c>
      <c r="Q270" s="14">
        <v>0</v>
      </c>
      <c r="R270" s="14">
        <f>L270+M270+N270+O270+P270</f>
        <v>9562.5</v>
      </c>
      <c r="S270" s="14">
        <v>4846</v>
      </c>
      <c r="T270" s="14">
        <f>+L270+O270+Q270+S270+J270+K270</f>
        <v>8653.83</v>
      </c>
      <c r="U270" s="14">
        <f>+P270+N270+M270</f>
        <v>6903</v>
      </c>
      <c r="V270" s="14">
        <f>+I270-T270</f>
        <v>36346.17</v>
      </c>
      <c r="W270" s="54">
        <f>+V272-AJ270</f>
        <v>-24903.79</v>
      </c>
      <c r="X270" t="s">
        <v>171</v>
      </c>
      <c r="Y270" t="s">
        <v>5</v>
      </c>
      <c r="Z270" t="s">
        <v>1306</v>
      </c>
      <c r="AA270">
        <v>59</v>
      </c>
      <c r="AB270" s="9">
        <v>72000</v>
      </c>
      <c r="AC270">
        <v>0</v>
      </c>
      <c r="AD270" s="9">
        <v>72000</v>
      </c>
      <c r="AE270" s="9">
        <v>2066.4</v>
      </c>
      <c r="AF270" s="9">
        <v>5744.84</v>
      </c>
      <c r="AG270" s="9">
        <v>2188.8000000000002</v>
      </c>
      <c r="AH270">
        <v>0</v>
      </c>
      <c r="AI270" s="9">
        <v>10000.040000000001</v>
      </c>
      <c r="AJ270" s="9">
        <v>61999.96</v>
      </c>
      <c r="AK270" s="54">
        <f>+T270-AW270</f>
        <v>0</v>
      </c>
      <c r="AL270" t="s">
        <v>381</v>
      </c>
      <c r="AM270" t="s">
        <v>706</v>
      </c>
      <c r="AN270" t="s">
        <v>720</v>
      </c>
      <c r="AO270">
        <v>4</v>
      </c>
      <c r="AP270" s="9">
        <v>45000</v>
      </c>
      <c r="AQ270">
        <v>0</v>
      </c>
      <c r="AR270" s="9">
        <v>45000</v>
      </c>
      <c r="AS270" s="9">
        <v>1291.5</v>
      </c>
      <c r="AT270" s="9">
        <v>1148.33</v>
      </c>
      <c r="AU270" s="9">
        <v>1368</v>
      </c>
      <c r="AV270" s="9">
        <v>4846</v>
      </c>
      <c r="AW270" s="9">
        <v>8653.83</v>
      </c>
      <c r="AX270" s="9">
        <v>36346.17</v>
      </c>
    </row>
    <row r="271" spans="1:50" s="7" customFormat="1" ht="15" x14ac:dyDescent="0.25">
      <c r="A271" s="18">
        <f>1+A270</f>
        <v>251</v>
      </c>
      <c r="B271" s="17" t="s">
        <v>380</v>
      </c>
      <c r="C271" s="16" t="s">
        <v>379</v>
      </c>
      <c r="D271" s="16" t="s">
        <v>804</v>
      </c>
      <c r="E271" s="16" t="s">
        <v>4</v>
      </c>
      <c r="F271" s="16" t="s">
        <v>3</v>
      </c>
      <c r="G271" s="15">
        <v>45078</v>
      </c>
      <c r="H271" s="15">
        <v>45260</v>
      </c>
      <c r="I271" s="14">
        <v>65000</v>
      </c>
      <c r="J271" s="14">
        <v>4427.58</v>
      </c>
      <c r="K271" s="14">
        <v>0</v>
      </c>
      <c r="L271" s="14">
        <v>1865.5</v>
      </c>
      <c r="M271" s="14">
        <f>I271*7.1%</f>
        <v>4615</v>
      </c>
      <c r="N271" s="14">
        <f>I271*1.15%</f>
        <v>747.5</v>
      </c>
      <c r="O271" s="14">
        <v>1976</v>
      </c>
      <c r="P271" s="14">
        <f>I271*7.09%</f>
        <v>4608.5</v>
      </c>
      <c r="Q271" s="14">
        <v>0</v>
      </c>
      <c r="R271" s="14">
        <f>L271+M271+N271+O271+P271</f>
        <v>13812.5</v>
      </c>
      <c r="S271" s="14">
        <v>0</v>
      </c>
      <c r="T271" s="14">
        <f>+L271+O271+Q271+S271+J271+K271</f>
        <v>8269.08</v>
      </c>
      <c r="U271" s="14">
        <f>+P271+N271+M271</f>
        <v>9971</v>
      </c>
      <c r="V271" s="14">
        <f>+I271-T271</f>
        <v>56730.92</v>
      </c>
      <c r="W271" s="54">
        <f>+V272-AJ271</f>
        <v>4352.8499999999985</v>
      </c>
      <c r="X271" t="s">
        <v>478</v>
      </c>
      <c r="Y271" t="s">
        <v>5</v>
      </c>
      <c r="Z271" t="s">
        <v>707</v>
      </c>
      <c r="AA271">
        <v>184</v>
      </c>
      <c r="AB271" s="9">
        <v>34800</v>
      </c>
      <c r="AC271">
        <v>0</v>
      </c>
      <c r="AD271" s="9">
        <v>34800</v>
      </c>
      <c r="AE271">
        <v>998.76</v>
      </c>
      <c r="AF271">
        <v>0</v>
      </c>
      <c r="AG271" s="9">
        <v>1057.92</v>
      </c>
      <c r="AH271">
        <v>0</v>
      </c>
      <c r="AI271" s="9">
        <v>2056.6799999999998</v>
      </c>
      <c r="AJ271" s="9">
        <v>32743.32</v>
      </c>
      <c r="AK271" s="54">
        <f>+T271-AW271</f>
        <v>0</v>
      </c>
      <c r="AL271" t="s">
        <v>379</v>
      </c>
      <c r="AM271" t="s">
        <v>804</v>
      </c>
      <c r="AN271" t="s">
        <v>852</v>
      </c>
      <c r="AO271">
        <v>1</v>
      </c>
      <c r="AP271" s="9">
        <v>65000</v>
      </c>
      <c r="AQ271">
        <v>0</v>
      </c>
      <c r="AR271" s="9">
        <v>65000</v>
      </c>
      <c r="AS271" s="9">
        <v>1865.5</v>
      </c>
      <c r="AT271" s="9">
        <v>4427.58</v>
      </c>
      <c r="AU271" s="9">
        <v>1976</v>
      </c>
      <c r="AV271">
        <v>0</v>
      </c>
      <c r="AW271" s="9">
        <v>8269.08</v>
      </c>
      <c r="AX271" s="9">
        <v>56730.92</v>
      </c>
    </row>
    <row r="272" spans="1:50" s="7" customFormat="1" ht="15" x14ac:dyDescent="0.25">
      <c r="A272" s="18">
        <f>1+A271</f>
        <v>252</v>
      </c>
      <c r="B272" s="17" t="s">
        <v>106</v>
      </c>
      <c r="C272" s="16" t="s">
        <v>378</v>
      </c>
      <c r="D272" s="16" t="s">
        <v>539</v>
      </c>
      <c r="E272" s="16" t="s">
        <v>4</v>
      </c>
      <c r="F272" s="16" t="s">
        <v>8</v>
      </c>
      <c r="G272" s="15">
        <v>45078</v>
      </c>
      <c r="H272" s="15">
        <v>45260</v>
      </c>
      <c r="I272" s="14">
        <v>45000</v>
      </c>
      <c r="J272" s="14">
        <v>1148.33</v>
      </c>
      <c r="K272" s="14">
        <v>0</v>
      </c>
      <c r="L272" s="14">
        <v>1291.5</v>
      </c>
      <c r="M272" s="14">
        <f>I272*7.1%</f>
        <v>3194.9999999999995</v>
      </c>
      <c r="N272" s="14">
        <f>I272*1.15%</f>
        <v>517.5</v>
      </c>
      <c r="O272" s="14">
        <v>1368</v>
      </c>
      <c r="P272" s="14">
        <f>I272*7.09%</f>
        <v>3190.5</v>
      </c>
      <c r="Q272" s="14">
        <v>0</v>
      </c>
      <c r="R272" s="14">
        <f>L272+M272+N272+O272+P272</f>
        <v>9562.5</v>
      </c>
      <c r="S272" s="14">
        <v>4096</v>
      </c>
      <c r="T272" s="14">
        <f>+L272+O272+Q272+S272+J272+K272</f>
        <v>7903.83</v>
      </c>
      <c r="U272" s="14">
        <f>+P272+N272+M272</f>
        <v>6903</v>
      </c>
      <c r="V272" s="14">
        <f>+I272-T272</f>
        <v>37096.17</v>
      </c>
      <c r="W272" s="54">
        <f>+V273-AJ272</f>
        <v>41192.17</v>
      </c>
      <c r="X272" s="72"/>
      <c r="Y272" s="72"/>
      <c r="Z272" s="72"/>
      <c r="AA272" s="72"/>
      <c r="AB272" s="72"/>
      <c r="AC272" s="72"/>
      <c r="AD272" s="72"/>
      <c r="AE272" s="72"/>
      <c r="AF272" s="72"/>
      <c r="AG272" s="72"/>
      <c r="AH272" s="72"/>
      <c r="AI272" s="72"/>
      <c r="AJ272" s="72"/>
      <c r="AK272" s="54">
        <f>+T272-AW272</f>
        <v>0</v>
      </c>
      <c r="AL272" t="s">
        <v>378</v>
      </c>
      <c r="AM272" t="s">
        <v>539</v>
      </c>
      <c r="AN272" t="s">
        <v>765</v>
      </c>
      <c r="AO272">
        <v>1</v>
      </c>
      <c r="AP272" s="9">
        <v>45000</v>
      </c>
      <c r="AQ272">
        <v>0</v>
      </c>
      <c r="AR272" s="9">
        <v>45000</v>
      </c>
      <c r="AS272" s="9">
        <v>1291.5</v>
      </c>
      <c r="AT272" s="9">
        <v>1148.33</v>
      </c>
      <c r="AU272" s="9">
        <v>1368</v>
      </c>
      <c r="AV272" s="9">
        <v>4096</v>
      </c>
      <c r="AW272" s="9">
        <v>7903.83</v>
      </c>
      <c r="AX272" s="9">
        <v>37096.17</v>
      </c>
    </row>
    <row r="273" spans="1:50" s="7" customFormat="1" ht="15" x14ac:dyDescent="0.25">
      <c r="A273" s="18">
        <f>1+A272</f>
        <v>253</v>
      </c>
      <c r="B273" s="17" t="s">
        <v>106</v>
      </c>
      <c r="C273" s="16" t="s">
        <v>377</v>
      </c>
      <c r="D273" s="16" t="s">
        <v>539</v>
      </c>
      <c r="E273" s="16" t="s">
        <v>4</v>
      </c>
      <c r="F273" s="16" t="s">
        <v>3</v>
      </c>
      <c r="G273" s="15">
        <v>45170</v>
      </c>
      <c r="H273" s="15">
        <v>45351</v>
      </c>
      <c r="I273" s="14">
        <v>45000</v>
      </c>
      <c r="J273" s="14">
        <v>1148.33</v>
      </c>
      <c r="K273" s="14">
        <v>0</v>
      </c>
      <c r="L273" s="14">
        <v>1291.5</v>
      </c>
      <c r="M273" s="14">
        <f>I273*7.1%</f>
        <v>3194.9999999999995</v>
      </c>
      <c r="N273" s="14">
        <f>I273*1.15%</f>
        <v>517.5</v>
      </c>
      <c r="O273" s="14">
        <v>1368</v>
      </c>
      <c r="P273" s="14">
        <f>I273*7.09%</f>
        <v>3190.5</v>
      </c>
      <c r="Q273" s="14">
        <v>0</v>
      </c>
      <c r="R273" s="14">
        <f>L273+M273+N273+O273+P273</f>
        <v>9562.5</v>
      </c>
      <c r="S273" s="14">
        <v>0</v>
      </c>
      <c r="T273" s="14">
        <f>+L273+O273+Q273+S273+J273+K273</f>
        <v>3807.83</v>
      </c>
      <c r="U273" s="14">
        <f>+P273+N273+M273</f>
        <v>6903</v>
      </c>
      <c r="V273" s="14">
        <f>+I273-T273</f>
        <v>41192.17</v>
      </c>
      <c r="W273" s="54">
        <f>+V273-AJ273</f>
        <v>-15538.75</v>
      </c>
      <c r="X273" t="s">
        <v>567</v>
      </c>
      <c r="Y273" t="s">
        <v>566</v>
      </c>
      <c r="Z273" t="s">
        <v>772</v>
      </c>
      <c r="AA273">
        <v>1779</v>
      </c>
      <c r="AB273" s="9">
        <v>65000</v>
      </c>
      <c r="AC273">
        <v>0</v>
      </c>
      <c r="AD273" s="9">
        <v>65000</v>
      </c>
      <c r="AE273" s="9">
        <v>1865.5</v>
      </c>
      <c r="AF273" s="9">
        <v>4427.58</v>
      </c>
      <c r="AG273" s="9">
        <v>1976</v>
      </c>
      <c r="AH273">
        <v>0</v>
      </c>
      <c r="AI273" s="9">
        <v>8269.08</v>
      </c>
      <c r="AJ273" s="9">
        <v>56730.92</v>
      </c>
      <c r="AK273" s="54">
        <f>+T273-AW273</f>
        <v>0</v>
      </c>
      <c r="AL273" t="s">
        <v>377</v>
      </c>
      <c r="AM273" t="s">
        <v>539</v>
      </c>
      <c r="AN273" t="s">
        <v>764</v>
      </c>
      <c r="AO273">
        <v>2</v>
      </c>
      <c r="AP273" s="9">
        <v>45000</v>
      </c>
      <c r="AQ273">
        <v>0</v>
      </c>
      <c r="AR273" s="9">
        <v>45000</v>
      </c>
      <c r="AS273" s="9">
        <v>1291.5</v>
      </c>
      <c r="AT273" s="9">
        <v>1148.33</v>
      </c>
      <c r="AU273" s="9">
        <v>1368</v>
      </c>
      <c r="AV273">
        <v>0</v>
      </c>
      <c r="AW273" s="9">
        <v>3807.83</v>
      </c>
      <c r="AX273" s="9">
        <v>41192.17</v>
      </c>
    </row>
    <row r="274" spans="1:50" s="7" customFormat="1" ht="15" x14ac:dyDescent="0.25">
      <c r="A274" s="18">
        <f>1+A273</f>
        <v>254</v>
      </c>
      <c r="B274" s="17" t="s">
        <v>106</v>
      </c>
      <c r="C274" s="16" t="s">
        <v>376</v>
      </c>
      <c r="D274" s="16" t="s">
        <v>539</v>
      </c>
      <c r="E274" s="16" t="s">
        <v>4</v>
      </c>
      <c r="F274" s="16" t="s">
        <v>3</v>
      </c>
      <c r="G274" s="15">
        <v>45170</v>
      </c>
      <c r="H274" s="15">
        <v>45351</v>
      </c>
      <c r="I274" s="14">
        <v>45000</v>
      </c>
      <c r="J274" s="14">
        <v>1148.33</v>
      </c>
      <c r="K274" s="14">
        <v>0</v>
      </c>
      <c r="L274" s="14">
        <v>1291.5</v>
      </c>
      <c r="M274" s="14">
        <f>I274*7.1%</f>
        <v>3194.9999999999995</v>
      </c>
      <c r="N274" s="14">
        <f>I274*1.15%</f>
        <v>517.5</v>
      </c>
      <c r="O274" s="14">
        <v>1368</v>
      </c>
      <c r="P274" s="14">
        <f>I274*7.09%</f>
        <v>3190.5</v>
      </c>
      <c r="Q274" s="14">
        <v>0</v>
      </c>
      <c r="R274" s="14">
        <f>L274+M274+N274+O274+P274</f>
        <v>9562.5</v>
      </c>
      <c r="S274" s="14">
        <v>0</v>
      </c>
      <c r="T274" s="14">
        <f>+L274+O274+Q274+S274+J274+K274</f>
        <v>3807.83</v>
      </c>
      <c r="U274" s="14">
        <f>+P274+N274+M274</f>
        <v>6903</v>
      </c>
      <c r="V274" s="14">
        <f>+I274-T274</f>
        <v>41192.17</v>
      </c>
      <c r="W274" s="54">
        <f>+V275-AJ274</f>
        <v>5795.9500000000007</v>
      </c>
      <c r="X274" t="s">
        <v>393</v>
      </c>
      <c r="Y274" t="s">
        <v>5</v>
      </c>
      <c r="Z274" t="s">
        <v>1173</v>
      </c>
      <c r="AA274">
        <v>203</v>
      </c>
      <c r="AB274" s="9">
        <v>16240</v>
      </c>
      <c r="AC274">
        <v>0</v>
      </c>
      <c r="AD274" s="9">
        <v>16240</v>
      </c>
      <c r="AE274">
        <v>466.09</v>
      </c>
      <c r="AF274">
        <v>0</v>
      </c>
      <c r="AG274">
        <v>493.7</v>
      </c>
      <c r="AH274">
        <v>0</v>
      </c>
      <c r="AI274">
        <v>959.79</v>
      </c>
      <c r="AJ274" s="9">
        <v>15280.21</v>
      </c>
      <c r="AK274" s="54">
        <f>+T274-AW274</f>
        <v>0</v>
      </c>
      <c r="AL274" t="s">
        <v>376</v>
      </c>
      <c r="AM274" t="s">
        <v>539</v>
      </c>
      <c r="AN274" t="s">
        <v>833</v>
      </c>
      <c r="AO274">
        <v>3</v>
      </c>
      <c r="AP274" s="9">
        <v>45000</v>
      </c>
      <c r="AQ274">
        <v>0</v>
      </c>
      <c r="AR274" s="9">
        <v>45000</v>
      </c>
      <c r="AS274" s="9">
        <v>1291.5</v>
      </c>
      <c r="AT274" s="9">
        <v>1148.33</v>
      </c>
      <c r="AU274" s="9">
        <v>1368</v>
      </c>
      <c r="AV274">
        <v>0</v>
      </c>
      <c r="AW274" s="9">
        <v>3807.83</v>
      </c>
      <c r="AX274" s="9">
        <v>41192.17</v>
      </c>
    </row>
    <row r="275" spans="1:50" s="7" customFormat="1" ht="15" x14ac:dyDescent="0.25">
      <c r="A275" s="18">
        <f>1+A274</f>
        <v>255</v>
      </c>
      <c r="B275" s="17" t="s">
        <v>7</v>
      </c>
      <c r="C275" s="16" t="s">
        <v>375</v>
      </c>
      <c r="D275" s="16" t="s">
        <v>5</v>
      </c>
      <c r="E275" s="16" t="s">
        <v>4</v>
      </c>
      <c r="F275" s="16" t="s">
        <v>8</v>
      </c>
      <c r="G275" s="15">
        <v>45078</v>
      </c>
      <c r="H275" s="15">
        <v>45260</v>
      </c>
      <c r="I275" s="14">
        <v>22400</v>
      </c>
      <c r="J275" s="14">
        <v>0</v>
      </c>
      <c r="K275" s="14">
        <v>0</v>
      </c>
      <c r="L275" s="14">
        <v>642.88</v>
      </c>
      <c r="M275" s="14">
        <f>I275*7.1%</f>
        <v>1590.3999999999999</v>
      </c>
      <c r="N275" s="14">
        <f>I275*1.15%</f>
        <v>257.60000000000002</v>
      </c>
      <c r="O275" s="14">
        <v>680.96</v>
      </c>
      <c r="P275" s="14">
        <f>I275*7.09%</f>
        <v>1588.16</v>
      </c>
      <c r="Q275" s="14">
        <v>0</v>
      </c>
      <c r="R275" s="14">
        <f>L275+M275+N275+O275+P275</f>
        <v>4760</v>
      </c>
      <c r="S275" s="14">
        <v>0</v>
      </c>
      <c r="T275" s="14">
        <f>+L275+O275+Q275+S275+J275+K275</f>
        <v>1323.8400000000001</v>
      </c>
      <c r="U275" s="14">
        <f>+P275+N275+M275</f>
        <v>3436.16</v>
      </c>
      <c r="V275" s="14">
        <f>+I275-T275</f>
        <v>21076.16</v>
      </c>
      <c r="W275" s="54">
        <f>+V275-AJ275</f>
        <v>-78550.349999999991</v>
      </c>
      <c r="X275" t="s">
        <v>648</v>
      </c>
      <c r="Y275" t="s">
        <v>746</v>
      </c>
      <c r="Z275" t="s">
        <v>747</v>
      </c>
      <c r="AA275">
        <v>2</v>
      </c>
      <c r="AB275" s="9">
        <v>125000</v>
      </c>
      <c r="AC275">
        <v>0</v>
      </c>
      <c r="AD275" s="9">
        <v>125000</v>
      </c>
      <c r="AE275" s="9">
        <v>3587.5</v>
      </c>
      <c r="AF275" s="9">
        <v>17985.990000000002</v>
      </c>
      <c r="AG275" s="9">
        <v>3800</v>
      </c>
      <c r="AH275">
        <v>0</v>
      </c>
      <c r="AI275" s="9">
        <v>25373.49</v>
      </c>
      <c r="AJ275" s="9">
        <v>99626.51</v>
      </c>
      <c r="AK275" s="54">
        <f>+T275-AW275</f>
        <v>0</v>
      </c>
      <c r="AL275" t="s">
        <v>375</v>
      </c>
      <c r="AM275" t="s">
        <v>5</v>
      </c>
      <c r="AN275" t="s">
        <v>946</v>
      </c>
      <c r="AO275">
        <v>10</v>
      </c>
      <c r="AP275" s="9">
        <v>22400</v>
      </c>
      <c r="AQ275">
        <v>0</v>
      </c>
      <c r="AR275" s="9">
        <v>22400</v>
      </c>
      <c r="AS275">
        <v>642.88</v>
      </c>
      <c r="AT275">
        <v>0</v>
      </c>
      <c r="AU275">
        <v>680.96</v>
      </c>
      <c r="AV275">
        <v>0</v>
      </c>
      <c r="AW275" s="9">
        <v>1323.84</v>
      </c>
      <c r="AX275" s="9">
        <v>21076.16</v>
      </c>
    </row>
    <row r="276" spans="1:50" s="7" customFormat="1" ht="15" x14ac:dyDescent="0.25">
      <c r="A276" s="18">
        <f>1+A275</f>
        <v>256</v>
      </c>
      <c r="B276" s="17" t="s">
        <v>7</v>
      </c>
      <c r="C276" s="16" t="s">
        <v>374</v>
      </c>
      <c r="D276" s="16" t="s">
        <v>5</v>
      </c>
      <c r="E276" s="16" t="s">
        <v>4</v>
      </c>
      <c r="F276" s="16" t="s">
        <v>8</v>
      </c>
      <c r="G276" s="15">
        <v>45078</v>
      </c>
      <c r="H276" s="15">
        <v>45260</v>
      </c>
      <c r="I276" s="14">
        <v>37120</v>
      </c>
      <c r="J276" s="14">
        <v>36.18</v>
      </c>
      <c r="K276" s="14">
        <v>0</v>
      </c>
      <c r="L276" s="14">
        <v>1065.3399999999999</v>
      </c>
      <c r="M276" s="14">
        <f>I276*7.1%</f>
        <v>2635.52</v>
      </c>
      <c r="N276" s="14">
        <f>I276*1.15%</f>
        <v>426.88</v>
      </c>
      <c r="O276" s="14">
        <v>1128.45</v>
      </c>
      <c r="P276" s="14">
        <f>I276*7.09%</f>
        <v>2631.808</v>
      </c>
      <c r="Q276" s="14">
        <v>0</v>
      </c>
      <c r="R276" s="14">
        <f>L276+M276+N276+O276+P276</f>
        <v>7887.9979999999996</v>
      </c>
      <c r="S276" s="14">
        <v>0</v>
      </c>
      <c r="T276" s="14">
        <f>+L276+O276+Q276+S276+J276+K276</f>
        <v>2229.9699999999998</v>
      </c>
      <c r="U276" s="14">
        <f>+P276+N276+M276</f>
        <v>5694.2080000000005</v>
      </c>
      <c r="V276" s="14">
        <f>+I276-T276</f>
        <v>34890.03</v>
      </c>
      <c r="W276" s="54">
        <f>+V276-AJ276</f>
        <v>-36509.479999999996</v>
      </c>
      <c r="X276" t="s">
        <v>624</v>
      </c>
      <c r="Y276" t="s">
        <v>623</v>
      </c>
      <c r="Z276" t="s">
        <v>844</v>
      </c>
      <c r="AA276">
        <v>6</v>
      </c>
      <c r="AB276" s="9">
        <v>85000</v>
      </c>
      <c r="AC276">
        <v>0</v>
      </c>
      <c r="AD276" s="9">
        <v>85000</v>
      </c>
      <c r="AE276" s="9">
        <v>2439.5</v>
      </c>
      <c r="AF276" s="9">
        <v>8576.99</v>
      </c>
      <c r="AG276" s="9">
        <v>2584</v>
      </c>
      <c r="AH276">
        <v>0</v>
      </c>
      <c r="AI276" s="9">
        <v>13600.49</v>
      </c>
      <c r="AJ276" s="9">
        <v>71399.509999999995</v>
      </c>
      <c r="AK276" s="54">
        <f>+T276-AW276</f>
        <v>0</v>
      </c>
      <c r="AL276" t="s">
        <v>374</v>
      </c>
      <c r="AM276" t="s">
        <v>5</v>
      </c>
      <c r="AN276" t="s">
        <v>927</v>
      </c>
      <c r="AO276">
        <v>11</v>
      </c>
      <c r="AP276" s="9">
        <v>37120</v>
      </c>
      <c r="AQ276">
        <v>0</v>
      </c>
      <c r="AR276" s="9">
        <v>37120</v>
      </c>
      <c r="AS276" s="9">
        <v>1065.3399999999999</v>
      </c>
      <c r="AT276">
        <v>36.18</v>
      </c>
      <c r="AU276" s="9">
        <v>1128.45</v>
      </c>
      <c r="AV276">
        <v>0</v>
      </c>
      <c r="AW276" s="9">
        <v>2229.9699999999998</v>
      </c>
      <c r="AX276" s="9">
        <v>34890.03</v>
      </c>
    </row>
    <row r="277" spans="1:50" s="7" customFormat="1" ht="15" x14ac:dyDescent="0.25">
      <c r="A277" s="18">
        <f>1+A276</f>
        <v>257</v>
      </c>
      <c r="B277" s="17" t="s">
        <v>7</v>
      </c>
      <c r="C277" s="16" t="s">
        <v>373</v>
      </c>
      <c r="D277" s="16" t="s">
        <v>5</v>
      </c>
      <c r="E277" s="16" t="s">
        <v>4</v>
      </c>
      <c r="F277" s="16" t="s">
        <v>8</v>
      </c>
      <c r="G277" s="15">
        <v>45078</v>
      </c>
      <c r="H277" s="15">
        <v>45260</v>
      </c>
      <c r="I277" s="14">
        <v>13920</v>
      </c>
      <c r="J277" s="14">
        <v>0</v>
      </c>
      <c r="K277" s="14">
        <v>0</v>
      </c>
      <c r="L277" s="14">
        <v>399.5</v>
      </c>
      <c r="M277" s="14">
        <f>I277*7.1%</f>
        <v>988.31999999999994</v>
      </c>
      <c r="N277" s="14">
        <f>I277*1.15%</f>
        <v>160.07999999999998</v>
      </c>
      <c r="O277" s="14">
        <v>423.17</v>
      </c>
      <c r="P277" s="14">
        <f>I277*7.09%</f>
        <v>986.92800000000011</v>
      </c>
      <c r="Q277" s="14">
        <v>0</v>
      </c>
      <c r="R277" s="14">
        <f>L277+M277+N277+O277+P277</f>
        <v>2957.998</v>
      </c>
      <c r="S277" s="14">
        <v>0</v>
      </c>
      <c r="T277" s="14">
        <f>+L277+O277+Q277+S277+J277+K277</f>
        <v>822.67000000000007</v>
      </c>
      <c r="U277" s="14">
        <f>+P277+N277+M277</f>
        <v>2135.328</v>
      </c>
      <c r="V277" s="14">
        <f>+I277-T277</f>
        <v>13097.33</v>
      </c>
      <c r="W277" s="54">
        <f>+V277-AJ277</f>
        <v>-47397.189999999995</v>
      </c>
      <c r="X277" t="s">
        <v>608</v>
      </c>
      <c r="Y277" t="s">
        <v>854</v>
      </c>
      <c r="Z277" t="s">
        <v>855</v>
      </c>
      <c r="AA277">
        <v>2</v>
      </c>
      <c r="AB277" s="9">
        <v>70000</v>
      </c>
      <c r="AC277">
        <v>0</v>
      </c>
      <c r="AD277" s="9">
        <v>70000</v>
      </c>
      <c r="AE277" s="9">
        <v>2009</v>
      </c>
      <c r="AF277" s="9">
        <v>5368.48</v>
      </c>
      <c r="AG277" s="9">
        <v>2128</v>
      </c>
      <c r="AH277">
        <v>0</v>
      </c>
      <c r="AI277" s="9">
        <v>9505.48</v>
      </c>
      <c r="AJ277" s="9">
        <v>60494.52</v>
      </c>
      <c r="AK277" s="54">
        <f>+T277-AW277</f>
        <v>0</v>
      </c>
      <c r="AL277" t="s">
        <v>373</v>
      </c>
      <c r="AM277" t="s">
        <v>5</v>
      </c>
      <c r="AN277" t="s">
        <v>913</v>
      </c>
      <c r="AO277">
        <v>12</v>
      </c>
      <c r="AP277" s="9">
        <v>13920</v>
      </c>
      <c r="AQ277">
        <v>0</v>
      </c>
      <c r="AR277" s="9">
        <v>13920</v>
      </c>
      <c r="AS277">
        <v>399.5</v>
      </c>
      <c r="AT277">
        <v>0</v>
      </c>
      <c r="AU277">
        <v>423.17</v>
      </c>
      <c r="AV277">
        <v>0</v>
      </c>
      <c r="AW277">
        <v>822.67</v>
      </c>
      <c r="AX277" s="9">
        <v>13097.33</v>
      </c>
    </row>
    <row r="278" spans="1:50" s="7" customFormat="1" ht="15" x14ac:dyDescent="0.25">
      <c r="A278" s="18">
        <f>1+A277</f>
        <v>258</v>
      </c>
      <c r="B278" s="17" t="s">
        <v>7</v>
      </c>
      <c r="C278" s="16" t="s">
        <v>372</v>
      </c>
      <c r="D278" s="16" t="s">
        <v>5</v>
      </c>
      <c r="E278" s="16" t="s">
        <v>4</v>
      </c>
      <c r="F278" s="16" t="s">
        <v>8</v>
      </c>
      <c r="G278" s="15">
        <v>45078</v>
      </c>
      <c r="H278" s="15">
        <v>45260</v>
      </c>
      <c r="I278" s="14">
        <v>104400</v>
      </c>
      <c r="J278" s="14">
        <v>13140.36</v>
      </c>
      <c r="K278" s="14">
        <v>0</v>
      </c>
      <c r="L278" s="14">
        <v>2996.28</v>
      </c>
      <c r="M278" s="14">
        <f>I278*7.1%</f>
        <v>7412.4</v>
      </c>
      <c r="N278" s="14">
        <f>I278*1.15%</f>
        <v>1200.5999999999999</v>
      </c>
      <c r="O278" s="14">
        <v>3173.76</v>
      </c>
      <c r="P278" s="14">
        <f>I278*7.09%</f>
        <v>7401.96</v>
      </c>
      <c r="Q278" s="14">
        <v>0</v>
      </c>
      <c r="R278" s="14">
        <f>L278+M278+N278+O278+P278</f>
        <v>22185</v>
      </c>
      <c r="S278" s="14">
        <v>0</v>
      </c>
      <c r="T278" s="14">
        <f>+L278+O278+Q278+S278+J278+K278</f>
        <v>19310.400000000001</v>
      </c>
      <c r="U278" s="14">
        <f>+P278+N278+M278</f>
        <v>16014.96</v>
      </c>
      <c r="V278" s="14">
        <f>+I278-T278</f>
        <v>85089.600000000006</v>
      </c>
      <c r="W278" s="54">
        <f>+V278-AJ278</f>
        <v>28358.680000000008</v>
      </c>
      <c r="X278" t="s">
        <v>834</v>
      </c>
      <c r="Y278" t="s">
        <v>835</v>
      </c>
      <c r="Z278" t="s">
        <v>836</v>
      </c>
      <c r="AA278">
        <v>12</v>
      </c>
      <c r="AB278" s="9">
        <v>65000</v>
      </c>
      <c r="AC278">
        <v>0</v>
      </c>
      <c r="AD278" s="9">
        <v>65000</v>
      </c>
      <c r="AE278" s="9">
        <v>1865.5</v>
      </c>
      <c r="AF278" s="9">
        <v>4427.58</v>
      </c>
      <c r="AG278" s="9">
        <v>1976</v>
      </c>
      <c r="AH278">
        <v>0</v>
      </c>
      <c r="AI278" s="9">
        <v>8269.08</v>
      </c>
      <c r="AJ278" s="9">
        <v>56730.92</v>
      </c>
      <c r="AK278" s="54">
        <f>+T278-AW278</f>
        <v>0</v>
      </c>
      <c r="AL278" t="s">
        <v>372</v>
      </c>
      <c r="AM278" t="s">
        <v>5</v>
      </c>
      <c r="AN278" t="s">
        <v>1224</v>
      </c>
      <c r="AO278">
        <v>15</v>
      </c>
      <c r="AP278" s="9">
        <v>104400</v>
      </c>
      <c r="AQ278">
        <v>0</v>
      </c>
      <c r="AR278" s="9">
        <v>104400</v>
      </c>
      <c r="AS278" s="9">
        <v>2996.28</v>
      </c>
      <c r="AT278" s="9">
        <v>13140.36</v>
      </c>
      <c r="AU278" s="9">
        <v>3173.76</v>
      </c>
      <c r="AV278">
        <v>0</v>
      </c>
      <c r="AW278" s="9">
        <v>19310.400000000001</v>
      </c>
      <c r="AX278" s="9">
        <v>85089.600000000006</v>
      </c>
    </row>
    <row r="279" spans="1:50" s="7" customFormat="1" ht="15" x14ac:dyDescent="0.25">
      <c r="A279" s="18">
        <f>1+A278</f>
        <v>259</v>
      </c>
      <c r="B279" s="17" t="s">
        <v>7</v>
      </c>
      <c r="C279" s="16" t="s">
        <v>371</v>
      </c>
      <c r="D279" s="16" t="s">
        <v>5</v>
      </c>
      <c r="E279" s="16" t="s">
        <v>4</v>
      </c>
      <c r="F279" s="16" t="s">
        <v>8</v>
      </c>
      <c r="G279" s="15">
        <v>45078</v>
      </c>
      <c r="H279" s="15">
        <v>45260</v>
      </c>
      <c r="I279" s="14">
        <v>34800</v>
      </c>
      <c r="J279" s="14">
        <v>0</v>
      </c>
      <c r="K279" s="14">
        <v>0</v>
      </c>
      <c r="L279" s="14">
        <v>998.76</v>
      </c>
      <c r="M279" s="14">
        <f>I279*7.1%</f>
        <v>2470.7999999999997</v>
      </c>
      <c r="N279" s="14">
        <f>I279*1.15%</f>
        <v>400.2</v>
      </c>
      <c r="O279" s="14">
        <v>1057.92</v>
      </c>
      <c r="P279" s="14">
        <f>I279*7.09%</f>
        <v>2467.3200000000002</v>
      </c>
      <c r="Q279" s="14">
        <v>0</v>
      </c>
      <c r="R279" s="14">
        <f>L279+M279+N279+O279+P279</f>
        <v>7395</v>
      </c>
      <c r="S279" s="14">
        <v>0</v>
      </c>
      <c r="T279" s="14">
        <f>+L279+O279+Q279+S279+J279+K279</f>
        <v>2056.6800000000003</v>
      </c>
      <c r="U279" s="14">
        <f>+P279+N279+M279</f>
        <v>5338.32</v>
      </c>
      <c r="V279" s="14">
        <f>+I279-T279</f>
        <v>32743.32</v>
      </c>
      <c r="W279" s="54">
        <f>+V279-AJ279</f>
        <v>-23987.599999999999</v>
      </c>
      <c r="X279" t="s">
        <v>579</v>
      </c>
      <c r="Y279" t="s">
        <v>107</v>
      </c>
      <c r="Z279" t="s">
        <v>770</v>
      </c>
      <c r="AA279">
        <v>7</v>
      </c>
      <c r="AB279" s="9">
        <v>65000</v>
      </c>
      <c r="AC279">
        <v>0</v>
      </c>
      <c r="AD279" s="9">
        <v>65000</v>
      </c>
      <c r="AE279" s="9">
        <v>1865.5</v>
      </c>
      <c r="AF279" s="9">
        <v>4427.58</v>
      </c>
      <c r="AG279" s="9">
        <v>1976</v>
      </c>
      <c r="AH279">
        <v>0</v>
      </c>
      <c r="AI279" s="9">
        <v>8269.08</v>
      </c>
      <c r="AJ279" s="9">
        <v>56730.92</v>
      </c>
      <c r="AK279" s="54">
        <f>+T279-AW279</f>
        <v>0</v>
      </c>
      <c r="AL279" t="s">
        <v>371</v>
      </c>
      <c r="AM279" t="s">
        <v>5</v>
      </c>
      <c r="AN279" t="s">
        <v>906</v>
      </c>
      <c r="AO279">
        <v>17</v>
      </c>
      <c r="AP279" s="9">
        <v>34800</v>
      </c>
      <c r="AQ279">
        <v>0</v>
      </c>
      <c r="AR279" s="9">
        <v>34800</v>
      </c>
      <c r="AS279">
        <v>998.76</v>
      </c>
      <c r="AT279">
        <v>0</v>
      </c>
      <c r="AU279" s="9">
        <v>1057.92</v>
      </c>
      <c r="AV279">
        <v>0</v>
      </c>
      <c r="AW279" s="9">
        <v>2056.6799999999998</v>
      </c>
      <c r="AX279" s="9">
        <v>32743.32</v>
      </c>
    </row>
    <row r="280" spans="1:50" s="7" customFormat="1" ht="15" x14ac:dyDescent="0.25">
      <c r="A280" s="18">
        <f>1+A279</f>
        <v>260</v>
      </c>
      <c r="B280" s="17" t="s">
        <v>7</v>
      </c>
      <c r="C280" s="16" t="s">
        <v>370</v>
      </c>
      <c r="D280" s="16" t="s">
        <v>5</v>
      </c>
      <c r="E280" s="16" t="s">
        <v>4</v>
      </c>
      <c r="F280" s="16" t="s">
        <v>3</v>
      </c>
      <c r="G280" s="15">
        <v>45078</v>
      </c>
      <c r="H280" s="15">
        <v>45260</v>
      </c>
      <c r="I280" s="14">
        <v>37800</v>
      </c>
      <c r="J280" s="14">
        <v>0</v>
      </c>
      <c r="K280" s="14">
        <v>0</v>
      </c>
      <c r="L280" s="14">
        <v>1084.8599999999999</v>
      </c>
      <c r="M280" s="14">
        <f>I280*7.1%</f>
        <v>2683.7999999999997</v>
      </c>
      <c r="N280" s="14">
        <f>I280*1.15%</f>
        <v>434.7</v>
      </c>
      <c r="O280" s="14">
        <v>1149.1199999999999</v>
      </c>
      <c r="P280" s="14">
        <f>I280*7.09%</f>
        <v>2680.02</v>
      </c>
      <c r="Q280" s="14">
        <v>0</v>
      </c>
      <c r="R280" s="14">
        <f>L280+M280+N280+O280+P280</f>
        <v>8032.5</v>
      </c>
      <c r="S280" s="14">
        <v>0</v>
      </c>
      <c r="T280" s="14">
        <f>+L280+O280+Q280+S280+J280+K280</f>
        <v>2233.9799999999996</v>
      </c>
      <c r="U280" s="14">
        <f>+P280+N280+M280</f>
        <v>5798.5199999999995</v>
      </c>
      <c r="V280" s="14">
        <f>+I280-T280</f>
        <v>35566.020000000004</v>
      </c>
      <c r="W280" s="54">
        <f>+V280-AJ280</f>
        <v>-39361.86</v>
      </c>
      <c r="X280" t="s">
        <v>572</v>
      </c>
      <c r="Y280" t="s">
        <v>723</v>
      </c>
      <c r="Z280" t="s">
        <v>724</v>
      </c>
      <c r="AA280">
        <v>4</v>
      </c>
      <c r="AB280" s="9">
        <v>90000</v>
      </c>
      <c r="AC280">
        <v>0</v>
      </c>
      <c r="AD280" s="9">
        <v>90000</v>
      </c>
      <c r="AE280" s="9">
        <v>2583</v>
      </c>
      <c r="AF280" s="9">
        <v>9753.1200000000008</v>
      </c>
      <c r="AG280" s="9">
        <v>2736</v>
      </c>
      <c r="AH280">
        <v>0</v>
      </c>
      <c r="AI280" s="9">
        <v>15072.12</v>
      </c>
      <c r="AJ280" s="9">
        <v>74927.88</v>
      </c>
      <c r="AK280" s="54">
        <f>+T280-AW280</f>
        <v>0</v>
      </c>
      <c r="AL280" t="s">
        <v>370</v>
      </c>
      <c r="AM280" t="s">
        <v>5</v>
      </c>
      <c r="AN280" t="s">
        <v>971</v>
      </c>
      <c r="AO280">
        <v>19</v>
      </c>
      <c r="AP280" s="9">
        <v>37800</v>
      </c>
      <c r="AQ280">
        <v>0</v>
      </c>
      <c r="AR280" s="9">
        <v>37800</v>
      </c>
      <c r="AS280" s="9">
        <v>1084.8599999999999</v>
      </c>
      <c r="AT280">
        <v>0</v>
      </c>
      <c r="AU280" s="9">
        <v>1149.1199999999999</v>
      </c>
      <c r="AV280">
        <v>0</v>
      </c>
      <c r="AW280" s="9">
        <v>2233.98</v>
      </c>
      <c r="AX280" s="9">
        <v>35566.019999999997</v>
      </c>
    </row>
    <row r="281" spans="1:50" s="7" customFormat="1" ht="15" x14ac:dyDescent="0.25">
      <c r="A281" s="18">
        <f>1+A280</f>
        <v>261</v>
      </c>
      <c r="B281" s="17" t="s">
        <v>7</v>
      </c>
      <c r="C281" s="16" t="s">
        <v>369</v>
      </c>
      <c r="D281" s="16" t="s">
        <v>5</v>
      </c>
      <c r="E281" s="16" t="s">
        <v>4</v>
      </c>
      <c r="F281" s="16" t="s">
        <v>3</v>
      </c>
      <c r="G281" s="15">
        <v>45078</v>
      </c>
      <c r="H281" s="15">
        <v>45260</v>
      </c>
      <c r="I281" s="14">
        <v>6960</v>
      </c>
      <c r="J281" s="14">
        <v>0</v>
      </c>
      <c r="K281" s="14">
        <v>0</v>
      </c>
      <c r="L281" s="14">
        <v>199.75</v>
      </c>
      <c r="M281" s="14">
        <f>I281*7.1%</f>
        <v>494.15999999999997</v>
      </c>
      <c r="N281" s="14">
        <f>I281*1.15%</f>
        <v>80.039999999999992</v>
      </c>
      <c r="O281" s="14">
        <v>211.58</v>
      </c>
      <c r="P281" s="14">
        <f>I281*7.09%</f>
        <v>493.46400000000006</v>
      </c>
      <c r="Q281" s="14">
        <v>0</v>
      </c>
      <c r="R281" s="14">
        <f>L281+M281+N281+O281+P281</f>
        <v>1478.9940000000001</v>
      </c>
      <c r="S281" s="14">
        <v>6448.67</v>
      </c>
      <c r="T281" s="14">
        <f>+L281+O281+Q281+S281+J281+K281</f>
        <v>6860</v>
      </c>
      <c r="U281" s="14">
        <f>+P281+N281+M281</f>
        <v>1067.664</v>
      </c>
      <c r="V281" s="14">
        <f>+I281-T281</f>
        <v>100</v>
      </c>
      <c r="W281" s="54">
        <f>+V281-AJ281</f>
        <v>100</v>
      </c>
      <c r="X281" s="72"/>
      <c r="Y281" s="72"/>
      <c r="Z281" s="72"/>
      <c r="AA281" s="72"/>
      <c r="AB281" s="72"/>
      <c r="AC281" s="72"/>
      <c r="AD281" s="72"/>
      <c r="AE281" s="72"/>
      <c r="AF281" s="72"/>
      <c r="AG281" s="72"/>
      <c r="AH281" s="72"/>
      <c r="AI281" s="72"/>
      <c r="AJ281" s="72"/>
      <c r="AK281" s="54">
        <f>+T281-AW281</f>
        <v>0</v>
      </c>
      <c r="AL281" t="s">
        <v>369</v>
      </c>
      <c r="AM281" t="s">
        <v>5</v>
      </c>
      <c r="AN281" t="s">
        <v>901</v>
      </c>
      <c r="AO281">
        <v>22</v>
      </c>
      <c r="AP281" s="9">
        <v>6960</v>
      </c>
      <c r="AQ281">
        <v>0</v>
      </c>
      <c r="AR281" s="9">
        <v>6960</v>
      </c>
      <c r="AS281">
        <v>199.75</v>
      </c>
      <c r="AT281">
        <v>0</v>
      </c>
      <c r="AU281">
        <v>211.58</v>
      </c>
      <c r="AV281" s="9">
        <v>6448.67</v>
      </c>
      <c r="AW281" s="9">
        <v>6860</v>
      </c>
      <c r="AX281">
        <v>100</v>
      </c>
    </row>
    <row r="282" spans="1:50" s="7" customFormat="1" ht="15" x14ac:dyDescent="0.25">
      <c r="A282" s="18">
        <f>1+A281</f>
        <v>262</v>
      </c>
      <c r="B282" s="17" t="s">
        <v>7</v>
      </c>
      <c r="C282" s="16" t="s">
        <v>368</v>
      </c>
      <c r="D282" s="16" t="s">
        <v>5</v>
      </c>
      <c r="E282" s="16" t="s">
        <v>4</v>
      </c>
      <c r="F282" s="16" t="s">
        <v>3</v>
      </c>
      <c r="G282" s="15">
        <v>45078</v>
      </c>
      <c r="H282" s="15">
        <v>45260</v>
      </c>
      <c r="I282" s="14">
        <v>40000</v>
      </c>
      <c r="J282" s="14">
        <v>442.65</v>
      </c>
      <c r="K282" s="14">
        <v>0</v>
      </c>
      <c r="L282" s="14">
        <v>1148</v>
      </c>
      <c r="M282" s="14">
        <f>I282*7.1%</f>
        <v>2839.9999999999995</v>
      </c>
      <c r="N282" s="14">
        <f>I282*1.15%</f>
        <v>460</v>
      </c>
      <c r="O282" s="14">
        <v>1216</v>
      </c>
      <c r="P282" s="14">
        <f>I282*7.09%</f>
        <v>2836</v>
      </c>
      <c r="Q282" s="14">
        <v>0</v>
      </c>
      <c r="R282" s="14">
        <f>L282+M282+N282+O282+P282</f>
        <v>8500</v>
      </c>
      <c r="S282" s="14">
        <v>0</v>
      </c>
      <c r="T282" s="14">
        <f>+L282+O282+Q282+S282+J282+K282</f>
        <v>2806.65</v>
      </c>
      <c r="U282" s="14">
        <f>+P282+N282+M282</f>
        <v>6136</v>
      </c>
      <c r="V282" s="14">
        <f>+I282-T282</f>
        <v>37193.35</v>
      </c>
      <c r="W282" s="54">
        <f>+V282-AJ282</f>
        <v>-3998.8199999999997</v>
      </c>
      <c r="X282" t="s">
        <v>535</v>
      </c>
      <c r="Y282" t="s">
        <v>101</v>
      </c>
      <c r="Z282" t="s">
        <v>787</v>
      </c>
      <c r="AA282">
        <v>3</v>
      </c>
      <c r="AB282" s="9">
        <v>45000</v>
      </c>
      <c r="AC282">
        <v>0</v>
      </c>
      <c r="AD282" s="9">
        <v>45000</v>
      </c>
      <c r="AE282" s="9">
        <v>1291.5</v>
      </c>
      <c r="AF282" s="9">
        <v>1148.33</v>
      </c>
      <c r="AG282" s="9">
        <v>1368</v>
      </c>
      <c r="AH282">
        <v>0</v>
      </c>
      <c r="AI282" s="9">
        <v>3807.83</v>
      </c>
      <c r="AJ282" s="9">
        <v>41192.17</v>
      </c>
      <c r="AK282" s="54">
        <f>+T282-AW282</f>
        <v>0</v>
      </c>
      <c r="AL282" t="s">
        <v>368</v>
      </c>
      <c r="AM282" t="s">
        <v>5</v>
      </c>
      <c r="AN282" t="s">
        <v>1230</v>
      </c>
      <c r="AO282">
        <v>23</v>
      </c>
      <c r="AP282" s="9">
        <v>40000</v>
      </c>
      <c r="AQ282">
        <v>0</v>
      </c>
      <c r="AR282" s="9">
        <v>40000</v>
      </c>
      <c r="AS282" s="9">
        <v>1148</v>
      </c>
      <c r="AT282">
        <v>442.65</v>
      </c>
      <c r="AU282" s="9">
        <v>1216</v>
      </c>
      <c r="AV282">
        <v>0</v>
      </c>
      <c r="AW282" s="9">
        <v>2806.65</v>
      </c>
      <c r="AX282" s="9">
        <v>37193.35</v>
      </c>
    </row>
    <row r="283" spans="1:50" s="7" customFormat="1" ht="15" x14ac:dyDescent="0.25">
      <c r="A283" s="18">
        <f>1+A282</f>
        <v>263</v>
      </c>
      <c r="B283" s="17" t="s">
        <v>7</v>
      </c>
      <c r="C283" s="16" t="s">
        <v>367</v>
      </c>
      <c r="D283" s="16" t="s">
        <v>5</v>
      </c>
      <c r="E283" s="16" t="s">
        <v>4</v>
      </c>
      <c r="F283" s="16" t="s">
        <v>8</v>
      </c>
      <c r="G283" s="15">
        <v>45078</v>
      </c>
      <c r="H283" s="15">
        <v>45260</v>
      </c>
      <c r="I283" s="14">
        <v>35280</v>
      </c>
      <c r="J283" s="14">
        <v>0</v>
      </c>
      <c r="K283" s="14">
        <v>0</v>
      </c>
      <c r="L283" s="14">
        <v>1012.54</v>
      </c>
      <c r="M283" s="14">
        <f>I283*7.1%</f>
        <v>2504.8799999999997</v>
      </c>
      <c r="N283" s="14">
        <f>I283*1.15%</f>
        <v>405.71999999999997</v>
      </c>
      <c r="O283" s="14">
        <v>1072.51</v>
      </c>
      <c r="P283" s="14">
        <f>I283*7.09%</f>
        <v>2501.3520000000003</v>
      </c>
      <c r="Q283" s="14">
        <v>0</v>
      </c>
      <c r="R283" s="14">
        <f>L283+M283+N283+O283+P283</f>
        <v>7497.0020000000004</v>
      </c>
      <c r="S283" s="14">
        <v>0</v>
      </c>
      <c r="T283" s="14">
        <f>+L283+O283+Q283+S283+J283+K283</f>
        <v>2085.0500000000002</v>
      </c>
      <c r="U283" s="14">
        <f>+P283+N283+M283</f>
        <v>5411.9519999999993</v>
      </c>
      <c r="V283" s="14">
        <f>+I283-T283</f>
        <v>33194.949999999997</v>
      </c>
      <c r="W283" s="54">
        <f>+V284-AJ283</f>
        <v>-31068.389999999996</v>
      </c>
      <c r="X283" t="s">
        <v>399</v>
      </c>
      <c r="Y283" t="s">
        <v>259</v>
      </c>
      <c r="Z283" t="s">
        <v>793</v>
      </c>
      <c r="AA283">
        <v>1</v>
      </c>
      <c r="AB283" s="9">
        <v>65000</v>
      </c>
      <c r="AC283">
        <v>0</v>
      </c>
      <c r="AD283" s="9">
        <v>65000</v>
      </c>
      <c r="AE283" s="9">
        <v>1865.5</v>
      </c>
      <c r="AF283" s="9">
        <v>5106.33</v>
      </c>
      <c r="AG283" s="9">
        <v>1976</v>
      </c>
      <c r="AH283" s="9">
        <v>3154.9</v>
      </c>
      <c r="AI283" s="9">
        <v>12102.73</v>
      </c>
      <c r="AJ283" s="9">
        <v>52897.27</v>
      </c>
      <c r="AK283" s="54">
        <f>+T283-AW283</f>
        <v>0</v>
      </c>
      <c r="AL283" t="s">
        <v>367</v>
      </c>
      <c r="AM283" t="s">
        <v>5</v>
      </c>
      <c r="AN283" t="s">
        <v>874</v>
      </c>
      <c r="AO283">
        <v>32</v>
      </c>
      <c r="AP283" s="9">
        <v>35280</v>
      </c>
      <c r="AQ283">
        <v>0</v>
      </c>
      <c r="AR283" s="9">
        <v>35280</v>
      </c>
      <c r="AS283" s="9">
        <v>1012.54</v>
      </c>
      <c r="AT283">
        <v>0</v>
      </c>
      <c r="AU283" s="9">
        <v>1072.51</v>
      </c>
      <c r="AV283">
        <v>0</v>
      </c>
      <c r="AW283" s="9">
        <v>2085.0500000000002</v>
      </c>
      <c r="AX283" s="9">
        <v>33194.949999999997</v>
      </c>
    </row>
    <row r="284" spans="1:50" s="7" customFormat="1" ht="15" x14ac:dyDescent="0.25">
      <c r="A284" s="18">
        <f>1+A283</f>
        <v>264</v>
      </c>
      <c r="B284" s="17" t="s">
        <v>7</v>
      </c>
      <c r="C284" s="16" t="s">
        <v>366</v>
      </c>
      <c r="D284" s="16" t="s">
        <v>5</v>
      </c>
      <c r="E284" s="16" t="s">
        <v>4</v>
      </c>
      <c r="F284" s="16" t="s">
        <v>3</v>
      </c>
      <c r="G284" s="15">
        <v>45078</v>
      </c>
      <c r="H284" s="15">
        <v>45260</v>
      </c>
      <c r="I284" s="14">
        <v>23200</v>
      </c>
      <c r="J284" s="14">
        <v>0</v>
      </c>
      <c r="K284" s="14">
        <v>0</v>
      </c>
      <c r="L284" s="14">
        <v>665.84</v>
      </c>
      <c r="M284" s="14">
        <f>I284*7.1%</f>
        <v>1647.1999999999998</v>
      </c>
      <c r="N284" s="14">
        <f>I284*1.15%</f>
        <v>266.8</v>
      </c>
      <c r="O284" s="14">
        <v>705.28</v>
      </c>
      <c r="P284" s="14">
        <f>I284*7.09%</f>
        <v>1644.88</v>
      </c>
      <c r="Q284" s="14">
        <v>0</v>
      </c>
      <c r="R284" s="14">
        <f>L284+M284+N284+O284+P284</f>
        <v>4930</v>
      </c>
      <c r="S284" s="14"/>
      <c r="T284" s="14">
        <f>+L284+O284+Q284+S284+J284+K284</f>
        <v>1371.12</v>
      </c>
      <c r="U284" s="14">
        <f>+P284+N284+M284</f>
        <v>3558.88</v>
      </c>
      <c r="V284" s="14">
        <f>+I284-T284</f>
        <v>21828.880000000001</v>
      </c>
      <c r="W284" s="54">
        <f>+V285-AJ284</f>
        <v>-52346.280000000006</v>
      </c>
      <c r="X284" t="s">
        <v>459</v>
      </c>
      <c r="Y284" t="s">
        <v>5</v>
      </c>
      <c r="Z284" t="s">
        <v>1124</v>
      </c>
      <c r="AA284">
        <v>21</v>
      </c>
      <c r="AB284" s="9">
        <v>104400</v>
      </c>
      <c r="AC284">
        <v>0</v>
      </c>
      <c r="AD284" s="9">
        <v>104400</v>
      </c>
      <c r="AE284" s="9">
        <v>2996.28</v>
      </c>
      <c r="AF284" s="9">
        <v>13140.36</v>
      </c>
      <c r="AG284" s="9">
        <v>3173.76</v>
      </c>
      <c r="AH284">
        <v>0</v>
      </c>
      <c r="AI284" s="9">
        <v>19310.400000000001</v>
      </c>
      <c r="AJ284" s="9">
        <v>85089.600000000006</v>
      </c>
      <c r="AK284" s="54">
        <f>+T284-AW284</f>
        <v>0</v>
      </c>
      <c r="AL284" t="s">
        <v>366</v>
      </c>
      <c r="AM284" t="s">
        <v>5</v>
      </c>
      <c r="AN284" t="s">
        <v>977</v>
      </c>
      <c r="AO284">
        <v>35</v>
      </c>
      <c r="AP284" s="9">
        <v>23200</v>
      </c>
      <c r="AQ284">
        <v>0</v>
      </c>
      <c r="AR284" s="9">
        <v>23200</v>
      </c>
      <c r="AS284">
        <v>665.84</v>
      </c>
      <c r="AT284">
        <v>0</v>
      </c>
      <c r="AU284">
        <v>705.28</v>
      </c>
      <c r="AV284">
        <v>0</v>
      </c>
      <c r="AW284" s="9">
        <v>1371.12</v>
      </c>
      <c r="AX284" s="9">
        <v>21828.880000000001</v>
      </c>
    </row>
    <row r="285" spans="1:50" s="7" customFormat="1" ht="15" x14ac:dyDescent="0.25">
      <c r="A285" s="18">
        <f>1+A284</f>
        <v>265</v>
      </c>
      <c r="B285" s="17" t="s">
        <v>7</v>
      </c>
      <c r="C285" s="16" t="s">
        <v>365</v>
      </c>
      <c r="D285" s="16" t="s">
        <v>5</v>
      </c>
      <c r="E285" s="16" t="s">
        <v>4</v>
      </c>
      <c r="F285" s="16" t="s">
        <v>3</v>
      </c>
      <c r="G285" s="15">
        <v>45078</v>
      </c>
      <c r="H285" s="15">
        <v>45260</v>
      </c>
      <c r="I285" s="14">
        <v>34800</v>
      </c>
      <c r="J285" s="14">
        <v>0</v>
      </c>
      <c r="K285" s="14">
        <v>0</v>
      </c>
      <c r="L285" s="14">
        <v>998.76</v>
      </c>
      <c r="M285" s="14">
        <f>I285*7.1%</f>
        <v>2470.7999999999997</v>
      </c>
      <c r="N285" s="14">
        <f>I285*1.15%</f>
        <v>400.2</v>
      </c>
      <c r="O285" s="14">
        <v>1057.92</v>
      </c>
      <c r="P285" s="14">
        <f>I285*7.09%</f>
        <v>2467.3200000000002</v>
      </c>
      <c r="Q285" s="14">
        <v>0</v>
      </c>
      <c r="R285" s="14">
        <f>L285+M285+N285+O285+P285</f>
        <v>7395</v>
      </c>
      <c r="S285" s="14">
        <v>0</v>
      </c>
      <c r="T285" s="14">
        <f>+L285+O285+Q285+S285+J285+K285</f>
        <v>2056.6800000000003</v>
      </c>
      <c r="U285" s="14">
        <f>+P285+N285+M285</f>
        <v>5338.32</v>
      </c>
      <c r="V285" s="14">
        <f>+I285-T285</f>
        <v>32743.32</v>
      </c>
      <c r="W285" s="54">
        <f>+V286-AJ285</f>
        <v>30644.68</v>
      </c>
      <c r="X285" t="s">
        <v>450</v>
      </c>
      <c r="Y285" t="s">
        <v>5</v>
      </c>
      <c r="Z285" t="s">
        <v>1143</v>
      </c>
      <c r="AA285">
        <v>36</v>
      </c>
      <c r="AB285" s="9">
        <v>6960</v>
      </c>
      <c r="AC285">
        <v>0</v>
      </c>
      <c r="AD285" s="9">
        <v>6960</v>
      </c>
      <c r="AE285">
        <v>199.75</v>
      </c>
      <c r="AF285">
        <v>0</v>
      </c>
      <c r="AG285">
        <v>211.58</v>
      </c>
      <c r="AH285">
        <v>0</v>
      </c>
      <c r="AI285">
        <v>411.33</v>
      </c>
      <c r="AJ285" s="9">
        <v>6548.67</v>
      </c>
      <c r="AK285" s="54">
        <f>+T285-AW285</f>
        <v>0</v>
      </c>
      <c r="AL285" t="s">
        <v>365</v>
      </c>
      <c r="AM285" t="s">
        <v>5</v>
      </c>
      <c r="AN285" t="s">
        <v>1176</v>
      </c>
      <c r="AO285">
        <v>38</v>
      </c>
      <c r="AP285" s="9">
        <v>34800</v>
      </c>
      <c r="AQ285">
        <v>0</v>
      </c>
      <c r="AR285" s="9">
        <v>34800</v>
      </c>
      <c r="AS285">
        <v>998.76</v>
      </c>
      <c r="AT285">
        <v>0</v>
      </c>
      <c r="AU285" s="9">
        <v>1057.92</v>
      </c>
      <c r="AV285">
        <v>0</v>
      </c>
      <c r="AW285" s="9">
        <v>2056.6799999999998</v>
      </c>
      <c r="AX285" s="9">
        <v>32743.32</v>
      </c>
    </row>
    <row r="286" spans="1:50" s="7" customFormat="1" ht="15" x14ac:dyDescent="0.25">
      <c r="A286" s="18">
        <f>1+A285</f>
        <v>266</v>
      </c>
      <c r="B286" s="17" t="s">
        <v>7</v>
      </c>
      <c r="C286" s="16" t="s">
        <v>364</v>
      </c>
      <c r="D286" s="16" t="s">
        <v>5</v>
      </c>
      <c r="E286" s="16" t="s">
        <v>4</v>
      </c>
      <c r="F286" s="16" t="s">
        <v>3</v>
      </c>
      <c r="G286" s="15">
        <v>45078</v>
      </c>
      <c r="H286" s="15">
        <v>45260</v>
      </c>
      <c r="I286" s="14">
        <v>40000</v>
      </c>
      <c r="J286" s="14">
        <v>442.65</v>
      </c>
      <c r="K286" s="14">
        <v>0</v>
      </c>
      <c r="L286" s="14">
        <v>1148</v>
      </c>
      <c r="M286" s="14">
        <f>I286*7.1%</f>
        <v>2839.9999999999995</v>
      </c>
      <c r="N286" s="14">
        <f>I286*1.15%</f>
        <v>460</v>
      </c>
      <c r="O286" s="14">
        <v>1216</v>
      </c>
      <c r="P286" s="14">
        <f>I286*7.09%</f>
        <v>2836</v>
      </c>
      <c r="Q286" s="14">
        <v>0</v>
      </c>
      <c r="R286" s="14">
        <f>L286+M286+N286+O286+P286</f>
        <v>8500</v>
      </c>
      <c r="S286" s="14">
        <v>0</v>
      </c>
      <c r="T286" s="14">
        <f>+L286+O286+Q286+S286+J286+K286</f>
        <v>2806.65</v>
      </c>
      <c r="U286" s="14">
        <f>+P286+N286+M286</f>
        <v>6136</v>
      </c>
      <c r="V286" s="14">
        <f>+I286-T286</f>
        <v>37193.35</v>
      </c>
      <c r="W286" s="54">
        <f>+V287-AJ286</f>
        <v>-14687.019999999997</v>
      </c>
      <c r="X286" t="s">
        <v>407</v>
      </c>
      <c r="Y286" t="s">
        <v>5</v>
      </c>
      <c r="Z286" t="s">
        <v>1196</v>
      </c>
      <c r="AA286">
        <v>157</v>
      </c>
      <c r="AB286" s="9">
        <v>52800</v>
      </c>
      <c r="AC286">
        <v>0</v>
      </c>
      <c r="AD286" s="9">
        <v>52800</v>
      </c>
      <c r="AE286" s="9">
        <v>1515.36</v>
      </c>
      <c r="AF286" s="9">
        <v>2249.1799999999998</v>
      </c>
      <c r="AG286" s="9">
        <v>1605.12</v>
      </c>
      <c r="AH286">
        <v>0</v>
      </c>
      <c r="AI286" s="9">
        <v>5369.66</v>
      </c>
      <c r="AJ286" s="9">
        <v>47430.34</v>
      </c>
      <c r="AK286" s="54">
        <f>+T286-AW286</f>
        <v>0</v>
      </c>
      <c r="AL286" t="s">
        <v>364</v>
      </c>
      <c r="AM286" t="s">
        <v>5</v>
      </c>
      <c r="AN286" t="s">
        <v>1298</v>
      </c>
      <c r="AO286">
        <v>42</v>
      </c>
      <c r="AP286" s="9">
        <v>40000</v>
      </c>
      <c r="AQ286">
        <v>0</v>
      </c>
      <c r="AR286" s="9">
        <v>40000</v>
      </c>
      <c r="AS286" s="9">
        <v>1148</v>
      </c>
      <c r="AT286">
        <v>442.65</v>
      </c>
      <c r="AU286" s="9">
        <v>1216</v>
      </c>
      <c r="AV286">
        <v>0</v>
      </c>
      <c r="AW286" s="9">
        <v>2806.65</v>
      </c>
      <c r="AX286" s="9">
        <v>37193.35</v>
      </c>
    </row>
    <row r="287" spans="1:50" s="7" customFormat="1" ht="15" x14ac:dyDescent="0.25">
      <c r="A287" s="18">
        <f>1+A286</f>
        <v>267</v>
      </c>
      <c r="B287" s="17" t="s">
        <v>7</v>
      </c>
      <c r="C287" s="16" t="s">
        <v>363</v>
      </c>
      <c r="D287" s="16" t="s">
        <v>5</v>
      </c>
      <c r="E287" s="16" t="s">
        <v>4</v>
      </c>
      <c r="F287" s="16" t="s">
        <v>3</v>
      </c>
      <c r="G287" s="15">
        <v>45078</v>
      </c>
      <c r="H287" s="15">
        <v>45260</v>
      </c>
      <c r="I287" s="14">
        <v>34800</v>
      </c>
      <c r="J287" s="14">
        <v>0</v>
      </c>
      <c r="K287" s="14">
        <v>0</v>
      </c>
      <c r="L287" s="14">
        <v>998.76</v>
      </c>
      <c r="M287" s="14">
        <f>I287*7.1%</f>
        <v>2470.7999999999997</v>
      </c>
      <c r="N287" s="14">
        <f>I287*1.15%</f>
        <v>400.2</v>
      </c>
      <c r="O287" s="14">
        <v>1057.92</v>
      </c>
      <c r="P287" s="14">
        <f>I287*7.09%</f>
        <v>2467.3200000000002</v>
      </c>
      <c r="Q287" s="14">
        <v>0</v>
      </c>
      <c r="R287" s="14">
        <f>L287+M287+N287+O287+P287</f>
        <v>7395</v>
      </c>
      <c r="S287" s="14">
        <v>0</v>
      </c>
      <c r="T287" s="14">
        <f>+L287+O287+Q287+S287+J287+K287</f>
        <v>2056.6800000000003</v>
      </c>
      <c r="U287" s="14">
        <f>+P287+N287+M287</f>
        <v>5338.32</v>
      </c>
      <c r="V287" s="14">
        <f>+I287-T287</f>
        <v>32743.32</v>
      </c>
      <c r="W287" s="54">
        <f>+V288-AJ287</f>
        <v>-53923.73000000001</v>
      </c>
      <c r="X287" t="s">
        <v>372</v>
      </c>
      <c r="Y287" t="s">
        <v>5</v>
      </c>
      <c r="Z287" t="s">
        <v>1224</v>
      </c>
      <c r="AA287">
        <v>15</v>
      </c>
      <c r="AB287" s="9">
        <v>104400</v>
      </c>
      <c r="AC287">
        <v>0</v>
      </c>
      <c r="AD287" s="9">
        <v>104400</v>
      </c>
      <c r="AE287" s="9">
        <v>2996.28</v>
      </c>
      <c r="AF287" s="9">
        <v>13140.36</v>
      </c>
      <c r="AG287" s="9">
        <v>3173.76</v>
      </c>
      <c r="AH287">
        <v>0</v>
      </c>
      <c r="AI287" s="9">
        <v>19310.400000000001</v>
      </c>
      <c r="AJ287" s="9">
        <v>85089.600000000006</v>
      </c>
      <c r="AK287" s="54">
        <f>+T287-AW287</f>
        <v>0</v>
      </c>
      <c r="AL287" t="s">
        <v>363</v>
      </c>
      <c r="AM287" t="s">
        <v>5</v>
      </c>
      <c r="AN287" t="s">
        <v>880</v>
      </c>
      <c r="AO287">
        <v>45</v>
      </c>
      <c r="AP287" s="9">
        <v>34800</v>
      </c>
      <c r="AQ287">
        <v>0</v>
      </c>
      <c r="AR287" s="9">
        <v>34800</v>
      </c>
      <c r="AS287">
        <v>998.76</v>
      </c>
      <c r="AT287">
        <v>0</v>
      </c>
      <c r="AU287" s="9">
        <v>1057.92</v>
      </c>
      <c r="AV287">
        <v>0</v>
      </c>
      <c r="AW287" s="9">
        <v>2056.6799999999998</v>
      </c>
      <c r="AX287" s="9">
        <v>32743.32</v>
      </c>
    </row>
    <row r="288" spans="1:50" s="7" customFormat="1" ht="15" x14ac:dyDescent="0.25">
      <c r="A288" s="18">
        <f>1+A287</f>
        <v>268</v>
      </c>
      <c r="B288" s="17" t="s">
        <v>7</v>
      </c>
      <c r="C288" s="16" t="s">
        <v>362</v>
      </c>
      <c r="D288" s="16" t="s">
        <v>5</v>
      </c>
      <c r="E288" s="16" t="s">
        <v>4</v>
      </c>
      <c r="F288" s="16" t="s">
        <v>3</v>
      </c>
      <c r="G288" s="15">
        <v>45078</v>
      </c>
      <c r="H288" s="15">
        <v>45260</v>
      </c>
      <c r="I288" s="14">
        <v>34800</v>
      </c>
      <c r="J288" s="14">
        <v>0</v>
      </c>
      <c r="K288" s="14">
        <v>0</v>
      </c>
      <c r="L288" s="14">
        <v>998.76</v>
      </c>
      <c r="M288" s="14">
        <f>I288*7.1%</f>
        <v>2470.7999999999997</v>
      </c>
      <c r="N288" s="14">
        <f>I288*1.15%</f>
        <v>400.2</v>
      </c>
      <c r="O288" s="14">
        <v>1057.92</v>
      </c>
      <c r="P288" s="14">
        <f>I288*7.09%</f>
        <v>2467.3200000000002</v>
      </c>
      <c r="Q288" s="14">
        <v>1577.45</v>
      </c>
      <c r="R288" s="14">
        <f>L288+M288+N288+O288+P288</f>
        <v>7395</v>
      </c>
      <c r="S288" s="14">
        <v>0</v>
      </c>
      <c r="T288" s="14">
        <f>+L288+O288+Q288+S288+J288+K288</f>
        <v>3634.13</v>
      </c>
      <c r="U288" s="14">
        <f>+P288+N288+M288</f>
        <v>5338.32</v>
      </c>
      <c r="V288" s="14">
        <f>+I288-T288</f>
        <v>31165.87</v>
      </c>
      <c r="W288" s="54">
        <f>+V289-AJ288</f>
        <v>-18417.480000000003</v>
      </c>
      <c r="X288" t="s">
        <v>346</v>
      </c>
      <c r="Y288" t="s">
        <v>5</v>
      </c>
      <c r="Z288" t="s">
        <v>974</v>
      </c>
      <c r="AA288">
        <v>69</v>
      </c>
      <c r="AB288" s="9">
        <v>57600</v>
      </c>
      <c r="AC288">
        <v>0</v>
      </c>
      <c r="AD288" s="9">
        <v>57600</v>
      </c>
      <c r="AE288" s="9">
        <v>1653.12</v>
      </c>
      <c r="AF288" s="9">
        <v>3035.04</v>
      </c>
      <c r="AG288" s="9">
        <v>1751.04</v>
      </c>
      <c r="AH288">
        <v>0</v>
      </c>
      <c r="AI288" s="9">
        <v>6439.2</v>
      </c>
      <c r="AJ288" s="9">
        <v>51160.800000000003</v>
      </c>
      <c r="AK288" s="54">
        <f>+T288-AW288</f>
        <v>0</v>
      </c>
      <c r="AL288" t="s">
        <v>362</v>
      </c>
      <c r="AM288" t="s">
        <v>5</v>
      </c>
      <c r="AN288" t="s">
        <v>961</v>
      </c>
      <c r="AO288">
        <v>46</v>
      </c>
      <c r="AP288" s="9">
        <v>34800</v>
      </c>
      <c r="AQ288">
        <v>0</v>
      </c>
      <c r="AR288" s="9">
        <v>34800</v>
      </c>
      <c r="AS288">
        <v>998.76</v>
      </c>
      <c r="AT288">
        <v>0</v>
      </c>
      <c r="AU288" s="9">
        <v>1057.92</v>
      </c>
      <c r="AV288" s="9">
        <v>1577.45</v>
      </c>
      <c r="AW288" s="9">
        <v>3634.13</v>
      </c>
      <c r="AX288" s="9">
        <v>31165.87</v>
      </c>
    </row>
    <row r="289" spans="1:50" s="7" customFormat="1" ht="15" x14ac:dyDescent="0.25">
      <c r="A289" s="18">
        <f>1+A288</f>
        <v>269</v>
      </c>
      <c r="B289" s="17" t="s">
        <v>7</v>
      </c>
      <c r="C289" s="16" t="s">
        <v>361</v>
      </c>
      <c r="D289" s="16" t="s">
        <v>5</v>
      </c>
      <c r="E289" s="16" t="s">
        <v>4</v>
      </c>
      <c r="F289" s="16" t="s">
        <v>3</v>
      </c>
      <c r="G289" s="15">
        <v>45078</v>
      </c>
      <c r="H289" s="15">
        <v>45260</v>
      </c>
      <c r="I289" s="14">
        <v>34800</v>
      </c>
      <c r="J289" s="14">
        <v>0</v>
      </c>
      <c r="K289" s="14">
        <v>0</v>
      </c>
      <c r="L289" s="14">
        <v>998.76</v>
      </c>
      <c r="M289" s="14">
        <f>I289*7.1%</f>
        <v>2470.7999999999997</v>
      </c>
      <c r="N289" s="14">
        <f>I289*1.15%</f>
        <v>400.2</v>
      </c>
      <c r="O289" s="14">
        <v>1057.92</v>
      </c>
      <c r="P289" s="14">
        <f>I289*7.09%</f>
        <v>2467.3200000000002</v>
      </c>
      <c r="Q289" s="14">
        <v>0</v>
      </c>
      <c r="R289" s="14">
        <f>L289+M289+N289+O289+P289</f>
        <v>7395</v>
      </c>
      <c r="S289" s="14">
        <v>0</v>
      </c>
      <c r="T289" s="14">
        <f>+L289+O289+Q289+S289+J289+K289</f>
        <v>2056.6800000000003</v>
      </c>
      <c r="U289" s="14">
        <f>+P289+N289+M289</f>
        <v>5338.32</v>
      </c>
      <c r="V289" s="14">
        <f>+I289-T289</f>
        <v>32743.32</v>
      </c>
      <c r="W289" s="54">
        <f>+V290-AJ289</f>
        <v>-41352.86</v>
      </c>
      <c r="X289" t="s">
        <v>344</v>
      </c>
      <c r="Y289" t="s">
        <v>5</v>
      </c>
      <c r="Z289" t="s">
        <v>922</v>
      </c>
      <c r="AA289">
        <v>71</v>
      </c>
      <c r="AB289" s="9">
        <v>60320</v>
      </c>
      <c r="AC289">
        <v>0</v>
      </c>
      <c r="AD289" s="9">
        <v>60320</v>
      </c>
      <c r="AE289" s="9">
        <v>1731.18</v>
      </c>
      <c r="AF289" s="9">
        <v>3546.89</v>
      </c>
      <c r="AG289" s="9">
        <v>1833.73</v>
      </c>
      <c r="AH289">
        <v>0</v>
      </c>
      <c r="AI289" s="9">
        <v>7111.8</v>
      </c>
      <c r="AJ289" s="9">
        <v>53208.2</v>
      </c>
      <c r="AK289" s="54">
        <f>+T289-AW289</f>
        <v>0</v>
      </c>
      <c r="AL289" t="s">
        <v>361</v>
      </c>
      <c r="AM289" t="s">
        <v>5</v>
      </c>
      <c r="AN289" t="s">
        <v>940</v>
      </c>
      <c r="AO289">
        <v>47</v>
      </c>
      <c r="AP289" s="9">
        <v>34800</v>
      </c>
      <c r="AQ289">
        <v>0</v>
      </c>
      <c r="AR289" s="9">
        <v>34800</v>
      </c>
      <c r="AS289">
        <v>998.76</v>
      </c>
      <c r="AT289">
        <v>0</v>
      </c>
      <c r="AU289" s="9">
        <v>1057.92</v>
      </c>
      <c r="AV289">
        <v>0</v>
      </c>
      <c r="AW289" s="9">
        <v>2056.6799999999998</v>
      </c>
      <c r="AX289" s="9">
        <v>32743.32</v>
      </c>
    </row>
    <row r="290" spans="1:50" s="7" customFormat="1" ht="15" x14ac:dyDescent="0.25">
      <c r="A290" s="18">
        <f>1+A289</f>
        <v>270</v>
      </c>
      <c r="B290" s="17" t="s">
        <v>7</v>
      </c>
      <c r="C290" s="16" t="s">
        <v>360</v>
      </c>
      <c r="D290" s="16" t="s">
        <v>5</v>
      </c>
      <c r="E290" s="16" t="s">
        <v>4</v>
      </c>
      <c r="F290" s="16" t="s">
        <v>8</v>
      </c>
      <c r="G290" s="15">
        <v>45078</v>
      </c>
      <c r="H290" s="15">
        <v>45260</v>
      </c>
      <c r="I290" s="14">
        <v>12600</v>
      </c>
      <c r="J290" s="14">
        <v>0</v>
      </c>
      <c r="K290" s="14">
        <v>0</v>
      </c>
      <c r="L290" s="14">
        <v>361.62</v>
      </c>
      <c r="M290" s="14">
        <f>I290*7.1%</f>
        <v>894.59999999999991</v>
      </c>
      <c r="N290" s="14">
        <f>I290*1.15%</f>
        <v>144.9</v>
      </c>
      <c r="O290" s="14">
        <v>383.04</v>
      </c>
      <c r="P290" s="14">
        <f>I290*7.09%</f>
        <v>893.34</v>
      </c>
      <c r="Q290" s="14">
        <v>0</v>
      </c>
      <c r="R290" s="14">
        <f>L290+M290+N290+O290+P290</f>
        <v>2677.5</v>
      </c>
      <c r="S290" s="14">
        <v>0</v>
      </c>
      <c r="T290" s="14">
        <f>+L290+O290+Q290+S290+J290+K290</f>
        <v>744.66000000000008</v>
      </c>
      <c r="U290" s="14">
        <f>+P290+N290+M290</f>
        <v>1932.84</v>
      </c>
      <c r="V290" s="14">
        <f>+I290-T290</f>
        <v>11855.34</v>
      </c>
      <c r="W290" s="54">
        <f>+V291-AJ290</f>
        <v>-32071.809999999998</v>
      </c>
      <c r="X290" t="s">
        <v>338</v>
      </c>
      <c r="Y290" t="s">
        <v>5</v>
      </c>
      <c r="Z290" t="s">
        <v>878</v>
      </c>
      <c r="AA290">
        <v>90</v>
      </c>
      <c r="AB290" s="9">
        <v>55440</v>
      </c>
      <c r="AC290">
        <v>0</v>
      </c>
      <c r="AD290" s="9">
        <v>55440</v>
      </c>
      <c r="AE290" s="9">
        <v>1591.13</v>
      </c>
      <c r="AF290" s="9">
        <v>2628.57</v>
      </c>
      <c r="AG290" s="9">
        <v>1685.38</v>
      </c>
      <c r="AH290">
        <v>0</v>
      </c>
      <c r="AI290" s="9">
        <v>5905.08</v>
      </c>
      <c r="AJ290" s="9">
        <v>49534.92</v>
      </c>
      <c r="AK290" s="54">
        <f>+T290-AW290</f>
        <v>0</v>
      </c>
      <c r="AL290" t="s">
        <v>360</v>
      </c>
      <c r="AM290" t="s">
        <v>5</v>
      </c>
      <c r="AN290" t="s">
        <v>751</v>
      </c>
      <c r="AO290">
        <v>49</v>
      </c>
      <c r="AP290" s="9">
        <v>12600</v>
      </c>
      <c r="AQ290">
        <v>0</v>
      </c>
      <c r="AR290" s="9">
        <v>12600</v>
      </c>
      <c r="AS290">
        <v>361.62</v>
      </c>
      <c r="AT290">
        <v>0</v>
      </c>
      <c r="AU290">
        <v>383.04</v>
      </c>
      <c r="AV290">
        <v>0</v>
      </c>
      <c r="AW290">
        <v>744.66</v>
      </c>
      <c r="AX290" s="9">
        <v>11855.34</v>
      </c>
    </row>
    <row r="291" spans="1:50" s="7" customFormat="1" ht="15" x14ac:dyDescent="0.25">
      <c r="A291" s="18">
        <f>1+A290</f>
        <v>271</v>
      </c>
      <c r="B291" s="17" t="s">
        <v>7</v>
      </c>
      <c r="C291" s="16" t="s">
        <v>359</v>
      </c>
      <c r="D291" s="16" t="s">
        <v>5</v>
      </c>
      <c r="E291" s="16" t="s">
        <v>4</v>
      </c>
      <c r="F291" s="16" t="s">
        <v>8</v>
      </c>
      <c r="G291" s="15">
        <v>45078</v>
      </c>
      <c r="H291" s="15">
        <v>45260</v>
      </c>
      <c r="I291" s="14">
        <v>18560</v>
      </c>
      <c r="J291" s="14">
        <v>0</v>
      </c>
      <c r="K291" s="14">
        <v>0</v>
      </c>
      <c r="L291" s="14">
        <v>532.66999999999996</v>
      </c>
      <c r="M291" s="14">
        <f>I291*7.1%</f>
        <v>1317.76</v>
      </c>
      <c r="N291" s="14">
        <f>I291*1.15%</f>
        <v>213.44</v>
      </c>
      <c r="O291" s="14">
        <v>564.22</v>
      </c>
      <c r="P291" s="14">
        <f>I291*7.09%</f>
        <v>1315.904</v>
      </c>
      <c r="Q291" s="14">
        <v>0</v>
      </c>
      <c r="R291" s="14">
        <f>L291+M291+N291+O291+P291</f>
        <v>3943.9940000000001</v>
      </c>
      <c r="S291" s="14">
        <v>0</v>
      </c>
      <c r="T291" s="14">
        <f>+L291+O291+Q291+S291+J291+K291</f>
        <v>1096.8899999999999</v>
      </c>
      <c r="U291" s="14">
        <f>+P291+N291+M291</f>
        <v>2847.1040000000003</v>
      </c>
      <c r="V291" s="14">
        <f>+I291-T291</f>
        <v>17463.11</v>
      </c>
      <c r="W291" s="54">
        <f>+V292-AJ291</f>
        <v>42071.650000000009</v>
      </c>
      <c r="X291" t="s">
        <v>333</v>
      </c>
      <c r="Y291" t="s">
        <v>5</v>
      </c>
      <c r="Z291" t="s">
        <v>911</v>
      </c>
      <c r="AA291">
        <v>98</v>
      </c>
      <c r="AB291" s="9">
        <v>35280</v>
      </c>
      <c r="AC291">
        <v>0</v>
      </c>
      <c r="AD291" s="9">
        <v>35280</v>
      </c>
      <c r="AE291" s="9">
        <v>1012.54</v>
      </c>
      <c r="AF291">
        <v>0</v>
      </c>
      <c r="AG291" s="9">
        <v>1072.51</v>
      </c>
      <c r="AH291">
        <v>0</v>
      </c>
      <c r="AI291" s="9">
        <v>2085.0500000000002</v>
      </c>
      <c r="AJ291" s="9">
        <v>33194.949999999997</v>
      </c>
      <c r="AK291" s="54">
        <f>+T291-AW291</f>
        <v>0</v>
      </c>
      <c r="AL291" t="s">
        <v>359</v>
      </c>
      <c r="AM291" t="s">
        <v>5</v>
      </c>
      <c r="AN291" t="s">
        <v>975</v>
      </c>
      <c r="AO291">
        <v>192</v>
      </c>
      <c r="AP291" s="9">
        <v>18560</v>
      </c>
      <c r="AQ291">
        <v>0</v>
      </c>
      <c r="AR291" s="9">
        <v>18560</v>
      </c>
      <c r="AS291">
        <v>532.66999999999996</v>
      </c>
      <c r="AT291">
        <v>0</v>
      </c>
      <c r="AU291">
        <v>564.22</v>
      </c>
      <c r="AV291">
        <v>0</v>
      </c>
      <c r="AW291" s="9">
        <v>1096.8900000000001</v>
      </c>
      <c r="AX291" s="9">
        <v>17463.11</v>
      </c>
    </row>
    <row r="292" spans="1:50" s="7" customFormat="1" ht="15" x14ac:dyDescent="0.25">
      <c r="A292" s="18">
        <f>1+A291</f>
        <v>272</v>
      </c>
      <c r="B292" s="17" t="s">
        <v>7</v>
      </c>
      <c r="C292" s="16" t="s">
        <v>358</v>
      </c>
      <c r="D292" s="16" t="s">
        <v>5</v>
      </c>
      <c r="E292" s="16" t="s">
        <v>4</v>
      </c>
      <c r="F292" s="16" t="s">
        <v>8</v>
      </c>
      <c r="G292" s="15">
        <v>45078</v>
      </c>
      <c r="H292" s="15">
        <v>45260</v>
      </c>
      <c r="I292" s="14">
        <v>90480</v>
      </c>
      <c r="J292" s="14">
        <v>9866.0300000000007</v>
      </c>
      <c r="K292" s="14">
        <v>0</v>
      </c>
      <c r="L292" s="14">
        <v>2596.7800000000002</v>
      </c>
      <c r="M292" s="14">
        <f>I292*7.1%</f>
        <v>6424.079999999999</v>
      </c>
      <c r="N292" s="14">
        <f>I292*1.15%</f>
        <v>1040.52</v>
      </c>
      <c r="O292" s="14">
        <v>2750.59</v>
      </c>
      <c r="P292" s="14">
        <f>I292*7.09%</f>
        <v>6415.0320000000002</v>
      </c>
      <c r="Q292" s="14">
        <v>0</v>
      </c>
      <c r="R292" s="14">
        <f>L292+M292+N292+O292+P292</f>
        <v>19227.002</v>
      </c>
      <c r="S292" s="14">
        <v>0</v>
      </c>
      <c r="T292" s="14">
        <f>+L292+O292+Q292+S292+J292+K292</f>
        <v>15213.400000000001</v>
      </c>
      <c r="U292" s="14">
        <f>+P292+N292+M292</f>
        <v>13879.631999999998</v>
      </c>
      <c r="V292" s="14">
        <f>+I292-T292</f>
        <v>75266.600000000006</v>
      </c>
      <c r="W292" s="54">
        <f>+V293-AJ292</f>
        <v>33928.800000000003</v>
      </c>
      <c r="X292" t="s">
        <v>326</v>
      </c>
      <c r="Y292" t="s">
        <v>5</v>
      </c>
      <c r="Z292" t="s">
        <v>1238</v>
      </c>
      <c r="AA292">
        <v>156</v>
      </c>
      <c r="AB292" s="9">
        <v>57600</v>
      </c>
      <c r="AC292">
        <v>0</v>
      </c>
      <c r="AD292" s="9">
        <v>57600</v>
      </c>
      <c r="AE292" s="9">
        <v>1653.12</v>
      </c>
      <c r="AF292" s="9">
        <v>3035.04</v>
      </c>
      <c r="AG292" s="9">
        <v>1751.04</v>
      </c>
      <c r="AH292">
        <v>0</v>
      </c>
      <c r="AI292" s="9">
        <v>6439.2</v>
      </c>
      <c r="AJ292" s="9">
        <v>51160.800000000003</v>
      </c>
      <c r="AK292" s="54">
        <f>+T292-AW292</f>
        <v>0</v>
      </c>
      <c r="AL292" t="s">
        <v>358</v>
      </c>
      <c r="AM292" t="s">
        <v>5</v>
      </c>
      <c r="AN292" t="s">
        <v>1200</v>
      </c>
      <c r="AO292">
        <v>52</v>
      </c>
      <c r="AP292" s="9">
        <v>90480</v>
      </c>
      <c r="AQ292">
        <v>0</v>
      </c>
      <c r="AR292" s="9">
        <v>90480</v>
      </c>
      <c r="AS292" s="9">
        <v>2596.7800000000002</v>
      </c>
      <c r="AT292" s="9">
        <v>9866.0300000000007</v>
      </c>
      <c r="AU292" s="9">
        <v>2750.59</v>
      </c>
      <c r="AV292">
        <v>0</v>
      </c>
      <c r="AW292" s="9">
        <v>15213.4</v>
      </c>
      <c r="AX292" s="9">
        <v>75266.600000000006</v>
      </c>
    </row>
    <row r="293" spans="1:50" s="7" customFormat="1" ht="15" x14ac:dyDescent="0.25">
      <c r="A293" s="18">
        <f>1+A292</f>
        <v>273</v>
      </c>
      <c r="B293" s="17" t="s">
        <v>7</v>
      </c>
      <c r="C293" s="16" t="s">
        <v>357</v>
      </c>
      <c r="D293" s="16" t="s">
        <v>5</v>
      </c>
      <c r="E293" s="16" t="s">
        <v>4</v>
      </c>
      <c r="F293" s="16" t="s">
        <v>3</v>
      </c>
      <c r="G293" s="15">
        <v>45078</v>
      </c>
      <c r="H293" s="15">
        <v>45260</v>
      </c>
      <c r="I293" s="14">
        <v>104400</v>
      </c>
      <c r="J293" s="14">
        <v>13140.36</v>
      </c>
      <c r="K293" s="14">
        <v>0</v>
      </c>
      <c r="L293" s="14">
        <v>2996.28</v>
      </c>
      <c r="M293" s="14">
        <f>I293*7.1%</f>
        <v>7412.4</v>
      </c>
      <c r="N293" s="14">
        <f>I293*1.15%</f>
        <v>1200.5999999999999</v>
      </c>
      <c r="O293" s="14">
        <v>3173.76</v>
      </c>
      <c r="P293" s="14">
        <f>I293*7.09%</f>
        <v>7401.96</v>
      </c>
      <c r="Q293" s="14">
        <v>0</v>
      </c>
      <c r="R293" s="14">
        <f>L293+M293+N293+O293+P293</f>
        <v>22185</v>
      </c>
      <c r="S293" s="14">
        <v>0</v>
      </c>
      <c r="T293" s="14">
        <f>+L293+O293+Q293+S293+J293+K293</f>
        <v>19310.400000000001</v>
      </c>
      <c r="U293" s="14">
        <f>+P293+N293+M293</f>
        <v>16014.96</v>
      </c>
      <c r="V293" s="14">
        <f>+I293-T293</f>
        <v>85089.600000000006</v>
      </c>
      <c r="W293" s="54">
        <f>+V294-AJ293</f>
        <v>62612.039999999994</v>
      </c>
      <c r="X293" t="s">
        <v>316</v>
      </c>
      <c r="Y293" t="s">
        <v>5</v>
      </c>
      <c r="Z293" t="s">
        <v>1312</v>
      </c>
      <c r="AA293">
        <v>209</v>
      </c>
      <c r="AB293" s="9">
        <v>22400</v>
      </c>
      <c r="AC293">
        <v>0</v>
      </c>
      <c r="AD293" s="9">
        <v>22400</v>
      </c>
      <c r="AE293">
        <v>642.88</v>
      </c>
      <c r="AF293">
        <v>0</v>
      </c>
      <c r="AG293">
        <v>680.96</v>
      </c>
      <c r="AH293">
        <v>0</v>
      </c>
      <c r="AI293" s="9">
        <v>1323.84</v>
      </c>
      <c r="AJ293" s="9">
        <v>21076.16</v>
      </c>
      <c r="AK293" s="54">
        <f>+T293-AW293</f>
        <v>0</v>
      </c>
      <c r="AL293" t="s">
        <v>357</v>
      </c>
      <c r="AM293" t="s">
        <v>5</v>
      </c>
      <c r="AN293" t="s">
        <v>1233</v>
      </c>
      <c r="AO293">
        <v>53</v>
      </c>
      <c r="AP293" s="9">
        <v>104400</v>
      </c>
      <c r="AQ293">
        <v>0</v>
      </c>
      <c r="AR293" s="9">
        <v>104400</v>
      </c>
      <c r="AS293" s="9">
        <v>2996.28</v>
      </c>
      <c r="AT293" s="9">
        <v>13140.36</v>
      </c>
      <c r="AU293" s="9">
        <v>3173.76</v>
      </c>
      <c r="AV293">
        <v>0</v>
      </c>
      <c r="AW293" s="9">
        <v>19310.400000000001</v>
      </c>
      <c r="AX293" s="9">
        <v>85089.600000000006</v>
      </c>
    </row>
    <row r="294" spans="1:50" s="7" customFormat="1" ht="15" x14ac:dyDescent="0.25">
      <c r="A294" s="18">
        <f>1+A293</f>
        <v>274</v>
      </c>
      <c r="B294" s="17" t="s">
        <v>7</v>
      </c>
      <c r="C294" s="16" t="s">
        <v>356</v>
      </c>
      <c r="D294" s="16" t="s">
        <v>5</v>
      </c>
      <c r="E294" s="16" t="s">
        <v>4</v>
      </c>
      <c r="F294" s="16" t="s">
        <v>8</v>
      </c>
      <c r="G294" s="15">
        <v>45078</v>
      </c>
      <c r="H294" s="15">
        <v>45260</v>
      </c>
      <c r="I294" s="14">
        <v>104400</v>
      </c>
      <c r="J294" s="14">
        <v>13140.36</v>
      </c>
      <c r="K294" s="14">
        <v>0</v>
      </c>
      <c r="L294" s="14">
        <v>2996.28</v>
      </c>
      <c r="M294" s="14">
        <f>I294*7.1%</f>
        <v>7412.4</v>
      </c>
      <c r="N294" s="14">
        <f>I294*1.15%</f>
        <v>1200.5999999999999</v>
      </c>
      <c r="O294" s="14">
        <v>3173.76</v>
      </c>
      <c r="P294" s="14">
        <f>I294*7.09%</f>
        <v>7401.96</v>
      </c>
      <c r="Q294" s="14">
        <v>0</v>
      </c>
      <c r="R294" s="14">
        <f>L294+M294+N294+O294+P294</f>
        <v>22185</v>
      </c>
      <c r="S294" s="14">
        <v>1401.4</v>
      </c>
      <c r="T294" s="14">
        <f>+L294+O294+Q294+S294+J294+K294</f>
        <v>20711.800000000003</v>
      </c>
      <c r="U294" s="14">
        <f>+P294+N294+M294</f>
        <v>16014.96</v>
      </c>
      <c r="V294" s="14">
        <f>+I294-T294</f>
        <v>83688.2</v>
      </c>
      <c r="W294" s="54">
        <f>+V295-AJ294</f>
        <v>863.73999999999796</v>
      </c>
      <c r="X294" t="s">
        <v>300</v>
      </c>
      <c r="Y294" t="s">
        <v>5</v>
      </c>
      <c r="Z294" t="s">
        <v>963</v>
      </c>
      <c r="AA294">
        <v>278</v>
      </c>
      <c r="AB294" s="9">
        <v>41760</v>
      </c>
      <c r="AC294">
        <v>0</v>
      </c>
      <c r="AD294" s="9">
        <v>41760</v>
      </c>
      <c r="AE294" s="9">
        <v>1198.51</v>
      </c>
      <c r="AF294">
        <v>691.05</v>
      </c>
      <c r="AG294" s="9">
        <v>1269.5</v>
      </c>
      <c r="AH294">
        <v>0</v>
      </c>
      <c r="AI294" s="9">
        <v>3159.06</v>
      </c>
      <c r="AJ294" s="9">
        <v>38600.94</v>
      </c>
      <c r="AK294" s="54">
        <f>+T294-AW294</f>
        <v>0</v>
      </c>
      <c r="AL294" t="s">
        <v>356</v>
      </c>
      <c r="AM294" t="s">
        <v>5</v>
      </c>
      <c r="AN294" t="s">
        <v>871</v>
      </c>
      <c r="AO294">
        <v>55</v>
      </c>
      <c r="AP294" s="9">
        <v>104400</v>
      </c>
      <c r="AQ294">
        <v>0</v>
      </c>
      <c r="AR294" s="9">
        <v>104400</v>
      </c>
      <c r="AS294" s="9">
        <v>2996.28</v>
      </c>
      <c r="AT294" s="9">
        <v>13140.36</v>
      </c>
      <c r="AU294" s="9">
        <v>3173.76</v>
      </c>
      <c r="AV294" s="9">
        <v>1401.4</v>
      </c>
      <c r="AW294" s="9">
        <v>20711.8</v>
      </c>
      <c r="AX294" s="9">
        <v>83688.2</v>
      </c>
    </row>
    <row r="295" spans="1:50" s="6" customFormat="1" ht="15" x14ac:dyDescent="0.25">
      <c r="A295" s="18">
        <f>1+A294</f>
        <v>275</v>
      </c>
      <c r="B295" s="17" t="s">
        <v>7</v>
      </c>
      <c r="C295" s="16" t="s">
        <v>355</v>
      </c>
      <c r="D295" s="16" t="s">
        <v>5</v>
      </c>
      <c r="E295" s="16" t="s">
        <v>4</v>
      </c>
      <c r="F295" s="16" t="s">
        <v>3</v>
      </c>
      <c r="G295" s="15">
        <v>45078</v>
      </c>
      <c r="H295" s="15">
        <v>45260</v>
      </c>
      <c r="I295" s="14">
        <v>42840</v>
      </c>
      <c r="J295" s="14">
        <v>843.47</v>
      </c>
      <c r="K295" s="14">
        <v>0</v>
      </c>
      <c r="L295" s="14">
        <v>1229.51</v>
      </c>
      <c r="M295" s="14">
        <f>I295*7.1%</f>
        <v>3041.64</v>
      </c>
      <c r="N295" s="14">
        <f>I295*1.15%</f>
        <v>492.65999999999997</v>
      </c>
      <c r="O295" s="14">
        <v>1302.3399999999999</v>
      </c>
      <c r="P295" s="14">
        <f>I295*7.09%</f>
        <v>3037.3560000000002</v>
      </c>
      <c r="Q295" s="14">
        <v>0</v>
      </c>
      <c r="R295" s="14">
        <f>L295+M295+N295+O295+P295</f>
        <v>9103.5059999999994</v>
      </c>
      <c r="S295" s="14"/>
      <c r="T295" s="14">
        <f>+L295+O295+Q295+S295+J295+K295</f>
        <v>3375.3199999999997</v>
      </c>
      <c r="U295" s="14">
        <f>+P295+N295+M295</f>
        <v>6571.6559999999999</v>
      </c>
      <c r="V295" s="14">
        <f>+I295-T295</f>
        <v>39464.68</v>
      </c>
      <c r="W295" s="54">
        <f>+V296-AJ295</f>
        <v>49278.95</v>
      </c>
      <c r="X295" t="s">
        <v>276</v>
      </c>
      <c r="Y295" t="s">
        <v>5</v>
      </c>
      <c r="Z295" t="s">
        <v>1247</v>
      </c>
      <c r="AA295">
        <v>352</v>
      </c>
      <c r="AB295" s="9">
        <v>22400</v>
      </c>
      <c r="AC295">
        <v>0</v>
      </c>
      <c r="AD295" s="9">
        <v>22400</v>
      </c>
      <c r="AE295">
        <v>642.88</v>
      </c>
      <c r="AF295">
        <v>0</v>
      </c>
      <c r="AG295">
        <v>680.96</v>
      </c>
      <c r="AH295">
        <v>0</v>
      </c>
      <c r="AI295" s="9">
        <v>1323.84</v>
      </c>
      <c r="AJ295" s="9">
        <v>21076.16</v>
      </c>
      <c r="AK295" s="54">
        <f>+T295-AW295</f>
        <v>0</v>
      </c>
      <c r="AL295" t="s">
        <v>355</v>
      </c>
      <c r="AM295" t="s">
        <v>5</v>
      </c>
      <c r="AN295" t="s">
        <v>897</v>
      </c>
      <c r="AO295">
        <v>56</v>
      </c>
      <c r="AP295" s="9">
        <v>42840</v>
      </c>
      <c r="AQ295">
        <v>0</v>
      </c>
      <c r="AR295" s="9">
        <v>42840</v>
      </c>
      <c r="AS295" s="9">
        <v>1229.51</v>
      </c>
      <c r="AT295">
        <v>843.47</v>
      </c>
      <c r="AU295" s="9">
        <v>1302.3399999999999</v>
      </c>
      <c r="AV295">
        <v>0</v>
      </c>
      <c r="AW295" s="9">
        <v>3375.32</v>
      </c>
      <c r="AX295" s="9">
        <v>39464.68</v>
      </c>
    </row>
    <row r="296" spans="1:50" s="7" customFormat="1" ht="15" x14ac:dyDescent="0.25">
      <c r="A296" s="18">
        <f>1+A295</f>
        <v>276</v>
      </c>
      <c r="B296" s="17" t="s">
        <v>7</v>
      </c>
      <c r="C296" s="16" t="s">
        <v>354</v>
      </c>
      <c r="D296" s="16" t="s">
        <v>5</v>
      </c>
      <c r="E296" s="16" t="s">
        <v>4</v>
      </c>
      <c r="F296" s="16" t="s">
        <v>8</v>
      </c>
      <c r="G296" s="15">
        <v>45078</v>
      </c>
      <c r="H296" s="15">
        <v>45260</v>
      </c>
      <c r="I296" s="14">
        <v>83520</v>
      </c>
      <c r="J296" s="14">
        <v>8228.86</v>
      </c>
      <c r="K296" s="14">
        <v>0</v>
      </c>
      <c r="L296" s="14">
        <v>2397.02</v>
      </c>
      <c r="M296" s="14">
        <f>I296*7.1%</f>
        <v>5929.9199999999992</v>
      </c>
      <c r="N296" s="14">
        <f>I296*1.15%</f>
        <v>960.48</v>
      </c>
      <c r="O296" s="14">
        <v>2539.0100000000002</v>
      </c>
      <c r="P296" s="14">
        <f>I296*7.09%</f>
        <v>5921.5680000000002</v>
      </c>
      <c r="Q296" s="14">
        <v>0</v>
      </c>
      <c r="R296" s="14">
        <f>L296+M296+N296+O296+P296</f>
        <v>17747.998</v>
      </c>
      <c r="S296" s="14">
        <v>0</v>
      </c>
      <c r="T296" s="14">
        <f>+L296+O296+Q296+S296+J296+K296</f>
        <v>13164.890000000001</v>
      </c>
      <c r="U296" s="14">
        <f>+P296+N296+M296</f>
        <v>12811.968000000001</v>
      </c>
      <c r="V296" s="14">
        <f>+I296-T296</f>
        <v>70355.11</v>
      </c>
      <c r="W296" s="54">
        <f>+V297-AJ296</f>
        <v>-7790.6500000000015</v>
      </c>
      <c r="X296" t="s">
        <v>265</v>
      </c>
      <c r="Y296" t="s">
        <v>5</v>
      </c>
      <c r="Z296" t="s">
        <v>939</v>
      </c>
      <c r="AA296">
        <v>340</v>
      </c>
      <c r="AB296" s="9">
        <v>20880</v>
      </c>
      <c r="AC296">
        <v>0</v>
      </c>
      <c r="AD296" s="9">
        <v>20880</v>
      </c>
      <c r="AE296">
        <v>599.26</v>
      </c>
      <c r="AF296">
        <v>0</v>
      </c>
      <c r="AG296">
        <v>634.75</v>
      </c>
      <c r="AH296">
        <v>0</v>
      </c>
      <c r="AI296" s="9">
        <v>1234.01</v>
      </c>
      <c r="AJ296" s="9">
        <v>19645.990000000002</v>
      </c>
      <c r="AK296" s="54">
        <f>+T296-AW296</f>
        <v>0</v>
      </c>
      <c r="AL296" t="s">
        <v>354</v>
      </c>
      <c r="AM296" t="s">
        <v>5</v>
      </c>
      <c r="AN296" t="s">
        <v>980</v>
      </c>
      <c r="AO296">
        <v>57</v>
      </c>
      <c r="AP296" s="9">
        <v>83520</v>
      </c>
      <c r="AQ296">
        <v>0</v>
      </c>
      <c r="AR296" s="9">
        <v>83520</v>
      </c>
      <c r="AS296" s="9">
        <v>2397.02</v>
      </c>
      <c r="AT296" s="9">
        <v>8228.86</v>
      </c>
      <c r="AU296" s="9">
        <v>2539.0100000000002</v>
      </c>
      <c r="AV296">
        <v>0</v>
      </c>
      <c r="AW296" s="9">
        <v>13164.89</v>
      </c>
      <c r="AX296" s="9">
        <v>70355.11</v>
      </c>
    </row>
    <row r="297" spans="1:50" s="6" customFormat="1" ht="12" customHeight="1" x14ac:dyDescent="0.25">
      <c r="A297" s="18">
        <f>1+A296</f>
        <v>277</v>
      </c>
      <c r="B297" s="17" t="s">
        <v>7</v>
      </c>
      <c r="C297" s="16" t="s">
        <v>353</v>
      </c>
      <c r="D297" s="16" t="s">
        <v>5</v>
      </c>
      <c r="E297" s="16" t="s">
        <v>4</v>
      </c>
      <c r="F297" s="16" t="s">
        <v>8</v>
      </c>
      <c r="G297" s="15">
        <v>45078</v>
      </c>
      <c r="H297" s="15">
        <v>45260</v>
      </c>
      <c r="I297" s="14">
        <v>12600</v>
      </c>
      <c r="J297" s="14">
        <v>0</v>
      </c>
      <c r="K297" s="14">
        <v>0</v>
      </c>
      <c r="L297" s="14">
        <v>361.62</v>
      </c>
      <c r="M297" s="14">
        <f>I297*7.1%</f>
        <v>894.59999999999991</v>
      </c>
      <c r="N297" s="14">
        <f>I297*1.15%</f>
        <v>144.9</v>
      </c>
      <c r="O297" s="14">
        <v>383.04</v>
      </c>
      <c r="P297" s="14">
        <f>I297*7.09%</f>
        <v>893.34</v>
      </c>
      <c r="Q297" s="14">
        <v>0</v>
      </c>
      <c r="R297" s="14">
        <f>L297+M297+N297+O297+P297</f>
        <v>2677.5</v>
      </c>
      <c r="S297" s="14">
        <v>0</v>
      </c>
      <c r="T297" s="14">
        <f>+L297+O297+Q297+S297+J297+K297</f>
        <v>744.66000000000008</v>
      </c>
      <c r="U297" s="14">
        <f>+P297+N297+M297</f>
        <v>1932.84</v>
      </c>
      <c r="V297" s="14">
        <f>+I297-T297</f>
        <v>11855.34</v>
      </c>
      <c r="W297" s="54">
        <f>+V298-AJ297</f>
        <v>-22505.899999999998</v>
      </c>
      <c r="X297" t="s">
        <v>261</v>
      </c>
      <c r="Y297" t="s">
        <v>110</v>
      </c>
      <c r="Z297" t="s">
        <v>788</v>
      </c>
      <c r="AA297">
        <v>1</v>
      </c>
      <c r="AB297" s="9">
        <v>46200</v>
      </c>
      <c r="AC297">
        <v>0</v>
      </c>
      <c r="AD297" s="9">
        <v>46200</v>
      </c>
      <c r="AE297" s="9">
        <v>1325.94</v>
      </c>
      <c r="AF297" s="9">
        <v>1317.69</v>
      </c>
      <c r="AG297" s="9">
        <v>1404.48</v>
      </c>
      <c r="AH297">
        <v>0</v>
      </c>
      <c r="AI297" s="9">
        <v>4048.11</v>
      </c>
      <c r="AJ297" s="9">
        <v>42151.89</v>
      </c>
      <c r="AK297" s="54">
        <f>+T297-AW297</f>
        <v>0</v>
      </c>
      <c r="AL297" t="s">
        <v>353</v>
      </c>
      <c r="AM297" t="s">
        <v>5</v>
      </c>
      <c r="AN297" t="s">
        <v>731</v>
      </c>
      <c r="AO297">
        <v>58</v>
      </c>
      <c r="AP297" s="9">
        <v>12600</v>
      </c>
      <c r="AQ297">
        <v>0</v>
      </c>
      <c r="AR297" s="9">
        <v>12600</v>
      </c>
      <c r="AS297">
        <v>361.62</v>
      </c>
      <c r="AT297">
        <v>0</v>
      </c>
      <c r="AU297">
        <v>383.04</v>
      </c>
      <c r="AV297">
        <v>0</v>
      </c>
      <c r="AW297">
        <v>744.66</v>
      </c>
      <c r="AX297" s="9">
        <v>11855.34</v>
      </c>
    </row>
    <row r="298" spans="1:50" s="7" customFormat="1" ht="15" x14ac:dyDescent="0.25">
      <c r="A298" s="18">
        <f>1+A297</f>
        <v>278</v>
      </c>
      <c r="B298" s="17" t="s">
        <v>7</v>
      </c>
      <c r="C298" s="16" t="s">
        <v>352</v>
      </c>
      <c r="D298" s="16" t="s">
        <v>5</v>
      </c>
      <c r="E298" s="16" t="s">
        <v>4</v>
      </c>
      <c r="F298" s="16" t="s">
        <v>8</v>
      </c>
      <c r="G298" s="15">
        <v>45078</v>
      </c>
      <c r="H298" s="15">
        <v>45260</v>
      </c>
      <c r="I298" s="14">
        <v>20880</v>
      </c>
      <c r="J298" s="14">
        <v>0</v>
      </c>
      <c r="K298" s="14">
        <v>0</v>
      </c>
      <c r="L298" s="14">
        <v>599.26</v>
      </c>
      <c r="M298" s="14">
        <f>I298*7.1%</f>
        <v>1482.4799999999998</v>
      </c>
      <c r="N298" s="14">
        <f>I298*1.15%</f>
        <v>240.12</v>
      </c>
      <c r="O298" s="14">
        <v>634.75</v>
      </c>
      <c r="P298" s="14">
        <f>I298*7.09%</f>
        <v>1480.3920000000001</v>
      </c>
      <c r="Q298" s="14">
        <v>0</v>
      </c>
      <c r="R298" s="14">
        <f>L298+M298+N298+O298+P298</f>
        <v>4437.0019999999995</v>
      </c>
      <c r="S298" s="14">
        <v>0</v>
      </c>
      <c r="T298" s="14">
        <f>+L298+O298+Q298+S298+J298+K298</f>
        <v>1234.01</v>
      </c>
      <c r="U298" s="14">
        <f>+P298+N298+M298</f>
        <v>3202.9920000000002</v>
      </c>
      <c r="V298" s="14">
        <f>+I298-T298</f>
        <v>19645.990000000002</v>
      </c>
      <c r="W298" s="54">
        <f>+V299-AJ298</f>
        <v>5269.0400000000009</v>
      </c>
      <c r="X298" t="s">
        <v>260</v>
      </c>
      <c r="Y298" t="s">
        <v>259</v>
      </c>
      <c r="Z298" t="s">
        <v>790</v>
      </c>
      <c r="AA298">
        <v>1</v>
      </c>
      <c r="AB298" s="9">
        <v>65000</v>
      </c>
      <c r="AC298">
        <v>0</v>
      </c>
      <c r="AD298" s="9">
        <v>65000</v>
      </c>
      <c r="AE298" s="9">
        <v>1865.5</v>
      </c>
      <c r="AF298" s="9">
        <v>4427.58</v>
      </c>
      <c r="AG298" s="9">
        <v>1976</v>
      </c>
      <c r="AH298">
        <v>0</v>
      </c>
      <c r="AI298" s="9">
        <v>8269.08</v>
      </c>
      <c r="AJ298" s="9">
        <v>56730.92</v>
      </c>
      <c r="AK298" s="54">
        <f>+T298-AW298</f>
        <v>0</v>
      </c>
      <c r="AL298" t="s">
        <v>352</v>
      </c>
      <c r="AM298" t="s">
        <v>5</v>
      </c>
      <c r="AN298" t="s">
        <v>928</v>
      </c>
      <c r="AO298">
        <v>59</v>
      </c>
      <c r="AP298" s="9">
        <v>20880</v>
      </c>
      <c r="AQ298">
        <v>0</v>
      </c>
      <c r="AR298" s="9">
        <v>20880</v>
      </c>
      <c r="AS298">
        <v>599.26</v>
      </c>
      <c r="AT298">
        <v>0</v>
      </c>
      <c r="AU298">
        <v>634.75</v>
      </c>
      <c r="AV298">
        <v>0</v>
      </c>
      <c r="AW298" s="9">
        <v>1234.01</v>
      </c>
      <c r="AX298" s="9">
        <v>19645.990000000002</v>
      </c>
    </row>
    <row r="299" spans="1:50" s="7" customFormat="1" ht="15" x14ac:dyDescent="0.25">
      <c r="A299" s="18">
        <f>1+A298</f>
        <v>279</v>
      </c>
      <c r="B299" s="17" t="s">
        <v>7</v>
      </c>
      <c r="C299" s="16" t="s">
        <v>351</v>
      </c>
      <c r="D299" s="16" t="s">
        <v>5</v>
      </c>
      <c r="E299" s="16" t="s">
        <v>4</v>
      </c>
      <c r="F299" s="16" t="s">
        <v>8</v>
      </c>
      <c r="G299" s="15">
        <v>45078</v>
      </c>
      <c r="H299" s="15">
        <v>45260</v>
      </c>
      <c r="I299" s="14">
        <v>72000</v>
      </c>
      <c r="J299" s="14">
        <v>5744.84</v>
      </c>
      <c r="K299" s="14">
        <v>0</v>
      </c>
      <c r="L299" s="14">
        <v>2066.4</v>
      </c>
      <c r="M299" s="14">
        <f>I299*7.1%</f>
        <v>5111.9999999999991</v>
      </c>
      <c r="N299" s="14">
        <f>I299*1.15%</f>
        <v>828</v>
      </c>
      <c r="O299" s="14">
        <v>2188.8000000000002</v>
      </c>
      <c r="P299" s="14">
        <f>I299*7.09%</f>
        <v>5104.8</v>
      </c>
      <c r="Q299" s="14">
        <v>0</v>
      </c>
      <c r="R299" s="14">
        <f>L299+M299+N299+O299+P299</f>
        <v>15300</v>
      </c>
      <c r="S299" s="14">
        <v>0</v>
      </c>
      <c r="T299" s="14">
        <f>+L299+O299+Q299+S299+J299+K299</f>
        <v>10000.040000000001</v>
      </c>
      <c r="U299" s="14">
        <f>+P299+N299+M299</f>
        <v>11044.8</v>
      </c>
      <c r="V299" s="14">
        <f>+I299-T299</f>
        <v>61999.96</v>
      </c>
      <c r="W299" s="54">
        <f>+V300-AJ299</f>
        <v>4365.7700000000004</v>
      </c>
      <c r="X299" t="s">
        <v>246</v>
      </c>
      <c r="Y299" t="s">
        <v>5</v>
      </c>
      <c r="Z299" t="s">
        <v>1310</v>
      </c>
      <c r="AA299">
        <v>23</v>
      </c>
      <c r="AB299" s="9">
        <v>23200</v>
      </c>
      <c r="AC299">
        <v>0</v>
      </c>
      <c r="AD299" s="9">
        <v>23200</v>
      </c>
      <c r="AE299">
        <v>665.84</v>
      </c>
      <c r="AF299">
        <v>0</v>
      </c>
      <c r="AG299">
        <v>705.28</v>
      </c>
      <c r="AH299">
        <v>0</v>
      </c>
      <c r="AI299" s="9">
        <v>1371.12</v>
      </c>
      <c r="AJ299" s="9">
        <v>21828.880000000001</v>
      </c>
      <c r="AK299" s="54">
        <f>+T299-AW299</f>
        <v>0</v>
      </c>
      <c r="AL299" t="s">
        <v>351</v>
      </c>
      <c r="AM299" t="s">
        <v>5</v>
      </c>
      <c r="AN299" t="s">
        <v>1284</v>
      </c>
      <c r="AO299">
        <v>60</v>
      </c>
      <c r="AP299" s="9">
        <v>72000</v>
      </c>
      <c r="AQ299">
        <v>0</v>
      </c>
      <c r="AR299" s="9">
        <v>72000</v>
      </c>
      <c r="AS299" s="9">
        <v>2066.4</v>
      </c>
      <c r="AT299" s="9">
        <v>5744.84</v>
      </c>
      <c r="AU299" s="9">
        <v>2188.8000000000002</v>
      </c>
      <c r="AV299">
        <v>0</v>
      </c>
      <c r="AW299" s="9">
        <v>10000.040000000001</v>
      </c>
      <c r="AX299" s="9">
        <v>61999.96</v>
      </c>
    </row>
    <row r="300" spans="1:50" s="7" customFormat="1" ht="15" x14ac:dyDescent="0.25">
      <c r="A300" s="18">
        <f>1+A299</f>
        <v>280</v>
      </c>
      <c r="B300" s="17" t="s">
        <v>7</v>
      </c>
      <c r="C300" s="16" t="s">
        <v>350</v>
      </c>
      <c r="D300" s="16" t="s">
        <v>5</v>
      </c>
      <c r="E300" s="16" t="s">
        <v>4</v>
      </c>
      <c r="F300" s="16" t="s">
        <v>3</v>
      </c>
      <c r="G300" s="15">
        <v>45078</v>
      </c>
      <c r="H300" s="15">
        <v>45260</v>
      </c>
      <c r="I300" s="14">
        <v>27840</v>
      </c>
      <c r="J300" s="14">
        <v>0</v>
      </c>
      <c r="K300" s="14">
        <v>0</v>
      </c>
      <c r="L300" s="14">
        <v>799.01</v>
      </c>
      <c r="M300" s="14">
        <f>I300*7.1%</f>
        <v>1976.6399999999999</v>
      </c>
      <c r="N300" s="14">
        <f>I300*1.15%</f>
        <v>320.15999999999997</v>
      </c>
      <c r="O300" s="14">
        <v>846.34</v>
      </c>
      <c r="P300" s="14">
        <f>I300*7.09%</f>
        <v>1973.8560000000002</v>
      </c>
      <c r="Q300" s="14">
        <v>0</v>
      </c>
      <c r="R300" s="14">
        <f>L300+M300+N300+O300+P300</f>
        <v>5916.0059999999994</v>
      </c>
      <c r="S300" s="14">
        <v>0</v>
      </c>
      <c r="T300" s="14">
        <f>+L300+O300+Q300+S300+J300+K300</f>
        <v>1645.35</v>
      </c>
      <c r="U300" s="14">
        <f>+P300+N300+M300</f>
        <v>4270.6559999999999</v>
      </c>
      <c r="V300" s="14">
        <f>+I300-T300</f>
        <v>26194.65</v>
      </c>
      <c r="W300" s="54">
        <f>+V301-AJ300</f>
        <v>18129.22</v>
      </c>
      <c r="X300" t="s">
        <v>245</v>
      </c>
      <c r="Y300" t="s">
        <v>5</v>
      </c>
      <c r="Z300" t="s">
        <v>900</v>
      </c>
      <c r="AA300">
        <v>25</v>
      </c>
      <c r="AB300" s="9">
        <v>74240</v>
      </c>
      <c r="AC300">
        <v>0</v>
      </c>
      <c r="AD300" s="9">
        <v>74240</v>
      </c>
      <c r="AE300" s="9">
        <v>2130.69</v>
      </c>
      <c r="AF300" s="9">
        <v>6166.36</v>
      </c>
      <c r="AG300" s="9">
        <v>2256.9</v>
      </c>
      <c r="AH300">
        <v>0</v>
      </c>
      <c r="AI300" s="9">
        <v>10553.95</v>
      </c>
      <c r="AJ300" s="9">
        <v>63686.05</v>
      </c>
      <c r="AK300" s="54">
        <f>+T300-AW300</f>
        <v>0</v>
      </c>
      <c r="AL300" t="s">
        <v>350</v>
      </c>
      <c r="AM300" t="s">
        <v>5</v>
      </c>
      <c r="AN300" t="s">
        <v>884</v>
      </c>
      <c r="AO300">
        <v>61</v>
      </c>
      <c r="AP300" s="9">
        <v>27840</v>
      </c>
      <c r="AQ300">
        <v>0</v>
      </c>
      <c r="AR300" s="9">
        <v>27840</v>
      </c>
      <c r="AS300">
        <v>799.01</v>
      </c>
      <c r="AT300">
        <v>0</v>
      </c>
      <c r="AU300">
        <v>846.34</v>
      </c>
      <c r="AV300">
        <v>0</v>
      </c>
      <c r="AW300" s="9">
        <v>1645.35</v>
      </c>
      <c r="AX300" s="9">
        <v>26194.65</v>
      </c>
    </row>
    <row r="301" spans="1:50" s="7" customFormat="1" ht="15" customHeight="1" x14ac:dyDescent="0.25">
      <c r="A301" s="18">
        <f>1+A300</f>
        <v>281</v>
      </c>
      <c r="B301" s="17" t="s">
        <v>7</v>
      </c>
      <c r="C301" s="16" t="s">
        <v>349</v>
      </c>
      <c r="D301" s="16" t="s">
        <v>5</v>
      </c>
      <c r="E301" s="16" t="s">
        <v>4</v>
      </c>
      <c r="F301" s="16" t="s">
        <v>3</v>
      </c>
      <c r="G301" s="15">
        <v>45078</v>
      </c>
      <c r="H301" s="15">
        <v>45260</v>
      </c>
      <c r="I301" s="14">
        <v>99760</v>
      </c>
      <c r="J301" s="14">
        <v>12048.92</v>
      </c>
      <c r="K301" s="14">
        <v>0</v>
      </c>
      <c r="L301" s="14">
        <v>2863.11</v>
      </c>
      <c r="M301" s="14">
        <f>I301*7.1%</f>
        <v>7082.9599999999991</v>
      </c>
      <c r="N301" s="14">
        <f>I301*1.15%</f>
        <v>1147.24</v>
      </c>
      <c r="O301" s="14">
        <v>3032.7</v>
      </c>
      <c r="P301" s="14">
        <f>I301*7.09%</f>
        <v>7072.9840000000004</v>
      </c>
      <c r="Q301" s="14">
        <v>0</v>
      </c>
      <c r="R301" s="14">
        <f>L301+M301+N301+O301+P301</f>
        <v>21198.993999999999</v>
      </c>
      <c r="S301" s="14">
        <v>0</v>
      </c>
      <c r="T301" s="14">
        <f>+L301+O301+Q301+S301+J301+K301</f>
        <v>17944.73</v>
      </c>
      <c r="U301" s="14">
        <f>+P301+N301+M301</f>
        <v>15303.183999999999</v>
      </c>
      <c r="V301" s="14">
        <f>+I301-T301</f>
        <v>81815.27</v>
      </c>
      <c r="W301" s="54">
        <f>+V302-AJ301</f>
        <v>46488.66</v>
      </c>
      <c r="X301" t="s">
        <v>238</v>
      </c>
      <c r="Y301" t="s">
        <v>5</v>
      </c>
      <c r="Z301" t="s">
        <v>1327</v>
      </c>
      <c r="AA301">
        <v>40</v>
      </c>
      <c r="AB301" s="9">
        <v>41760</v>
      </c>
      <c r="AC301">
        <v>0</v>
      </c>
      <c r="AD301" s="9">
        <v>41760</v>
      </c>
      <c r="AE301" s="9">
        <v>1198.51</v>
      </c>
      <c r="AF301">
        <v>691.05</v>
      </c>
      <c r="AG301" s="9">
        <v>1269.5</v>
      </c>
      <c r="AH301">
        <v>0</v>
      </c>
      <c r="AI301" s="9">
        <v>3159.06</v>
      </c>
      <c r="AJ301" s="9">
        <v>38600.94</v>
      </c>
      <c r="AK301" s="54">
        <f>+T301-AW301</f>
        <v>0</v>
      </c>
      <c r="AL301" t="s">
        <v>349</v>
      </c>
      <c r="AM301" t="s">
        <v>5</v>
      </c>
      <c r="AN301" t="s">
        <v>973</v>
      </c>
      <c r="AO301">
        <v>63</v>
      </c>
      <c r="AP301" s="9">
        <v>99760</v>
      </c>
      <c r="AQ301">
        <v>0</v>
      </c>
      <c r="AR301" s="9">
        <v>99760</v>
      </c>
      <c r="AS301" s="9">
        <v>2863.11</v>
      </c>
      <c r="AT301" s="9">
        <v>12048.92</v>
      </c>
      <c r="AU301" s="9">
        <v>3032.7</v>
      </c>
      <c r="AV301">
        <v>0</v>
      </c>
      <c r="AW301" s="9">
        <v>17944.73</v>
      </c>
      <c r="AX301" s="9">
        <v>81815.27</v>
      </c>
    </row>
    <row r="302" spans="1:50" s="7" customFormat="1" ht="15" x14ac:dyDescent="0.25">
      <c r="A302" s="18">
        <f>1+A301</f>
        <v>282</v>
      </c>
      <c r="B302" s="17" t="s">
        <v>7</v>
      </c>
      <c r="C302" s="16" t="s">
        <v>348</v>
      </c>
      <c r="D302" s="16" t="s">
        <v>5</v>
      </c>
      <c r="E302" s="16" t="s">
        <v>4</v>
      </c>
      <c r="F302" s="16" t="s">
        <v>3</v>
      </c>
      <c r="G302" s="15">
        <v>45078</v>
      </c>
      <c r="H302" s="15">
        <v>45260</v>
      </c>
      <c r="I302" s="14">
        <v>104400</v>
      </c>
      <c r="J302" s="14">
        <v>13140.36</v>
      </c>
      <c r="K302" s="14">
        <v>0</v>
      </c>
      <c r="L302" s="14">
        <v>2996.28</v>
      </c>
      <c r="M302" s="14">
        <f>I302*7.1%</f>
        <v>7412.4</v>
      </c>
      <c r="N302" s="14">
        <f>I302*1.15%</f>
        <v>1200.5999999999999</v>
      </c>
      <c r="O302" s="14">
        <v>3173.76</v>
      </c>
      <c r="P302" s="14">
        <f>I302*7.09%</f>
        <v>7401.96</v>
      </c>
      <c r="Q302" s="14">
        <v>0</v>
      </c>
      <c r="R302" s="14">
        <f>L302+M302+N302+O302+P302</f>
        <v>22185</v>
      </c>
      <c r="S302" s="14">
        <v>0</v>
      </c>
      <c r="T302" s="14">
        <f>+L302+O302+Q302+S302+J302+K302</f>
        <v>19310.400000000001</v>
      </c>
      <c r="U302" s="14">
        <f>+P302+N302+M302</f>
        <v>16014.96</v>
      </c>
      <c r="V302" s="14">
        <f>+I302-T302</f>
        <v>85089.600000000006</v>
      </c>
      <c r="W302" s="54">
        <f>+V303-AJ302</f>
        <v>376.36000000000058</v>
      </c>
      <c r="X302" t="s">
        <v>234</v>
      </c>
      <c r="Y302" t="s">
        <v>5</v>
      </c>
      <c r="Z302" t="s">
        <v>1076</v>
      </c>
      <c r="AA302">
        <v>47</v>
      </c>
      <c r="AB302" s="9">
        <v>34800</v>
      </c>
      <c r="AC302">
        <v>0</v>
      </c>
      <c r="AD302" s="9">
        <v>34800</v>
      </c>
      <c r="AE302">
        <v>998.76</v>
      </c>
      <c r="AF302">
        <v>0</v>
      </c>
      <c r="AG302" s="9">
        <v>1057.92</v>
      </c>
      <c r="AH302">
        <v>0</v>
      </c>
      <c r="AI302" s="9">
        <v>2056.6799999999998</v>
      </c>
      <c r="AJ302" s="9">
        <v>32743.32</v>
      </c>
      <c r="AK302" s="54">
        <f>+T302-AW302</f>
        <v>0</v>
      </c>
      <c r="AL302" t="s">
        <v>348</v>
      </c>
      <c r="AM302" t="s">
        <v>5</v>
      </c>
      <c r="AN302" t="s">
        <v>914</v>
      </c>
      <c r="AO302">
        <v>64</v>
      </c>
      <c r="AP302" s="9">
        <v>104400</v>
      </c>
      <c r="AQ302">
        <v>0</v>
      </c>
      <c r="AR302" s="9">
        <v>104400</v>
      </c>
      <c r="AS302" s="9">
        <v>2996.28</v>
      </c>
      <c r="AT302" s="9">
        <v>13140.36</v>
      </c>
      <c r="AU302" s="9">
        <v>3173.76</v>
      </c>
      <c r="AV302">
        <v>0</v>
      </c>
      <c r="AW302" s="9">
        <v>19310.400000000001</v>
      </c>
      <c r="AX302" s="9">
        <v>85089.600000000006</v>
      </c>
    </row>
    <row r="303" spans="1:50" s="6" customFormat="1" ht="15" x14ac:dyDescent="0.25">
      <c r="A303" s="18">
        <f>1+A302</f>
        <v>283</v>
      </c>
      <c r="B303" s="17" t="s">
        <v>7</v>
      </c>
      <c r="C303" s="16" t="s">
        <v>347</v>
      </c>
      <c r="D303" s="16" t="s">
        <v>5</v>
      </c>
      <c r="E303" s="16" t="s">
        <v>4</v>
      </c>
      <c r="F303" s="16" t="s">
        <v>8</v>
      </c>
      <c r="G303" s="15">
        <v>45078</v>
      </c>
      <c r="H303" s="15">
        <v>45260</v>
      </c>
      <c r="I303" s="14">
        <v>35200</v>
      </c>
      <c r="J303" s="14">
        <v>0</v>
      </c>
      <c r="K303" s="14">
        <v>0</v>
      </c>
      <c r="L303" s="14">
        <v>1010.24</v>
      </c>
      <c r="M303" s="14">
        <f>I303*7.1%</f>
        <v>2499.1999999999998</v>
      </c>
      <c r="N303" s="14">
        <f>I303*1.15%</f>
        <v>404.8</v>
      </c>
      <c r="O303" s="14">
        <v>1070.08</v>
      </c>
      <c r="P303" s="14">
        <f>I303*7.09%</f>
        <v>2495.6800000000003</v>
      </c>
      <c r="Q303" s="14">
        <v>0</v>
      </c>
      <c r="R303" s="14">
        <f>L303+M303+N303+O303+P303</f>
        <v>7480</v>
      </c>
      <c r="S303" s="14">
        <v>0</v>
      </c>
      <c r="T303" s="14">
        <f>+L303+O303+Q303+S303+J303+K303</f>
        <v>2080.3199999999997</v>
      </c>
      <c r="U303" s="14">
        <f>+P303+N303+M303</f>
        <v>5399.68</v>
      </c>
      <c r="V303" s="14">
        <f>+I303-T303</f>
        <v>33119.68</v>
      </c>
      <c r="W303" s="54">
        <f>+V305-AJ303</f>
        <v>7903.5600000000013</v>
      </c>
      <c r="X303" t="s">
        <v>220</v>
      </c>
      <c r="Y303" t="s">
        <v>5</v>
      </c>
      <c r="Z303" t="s">
        <v>1317</v>
      </c>
      <c r="AA303">
        <v>72</v>
      </c>
      <c r="AB303" s="9">
        <v>26400</v>
      </c>
      <c r="AC303">
        <v>0</v>
      </c>
      <c r="AD303" s="9">
        <v>26400</v>
      </c>
      <c r="AE303">
        <v>757.68</v>
      </c>
      <c r="AF303">
        <v>0</v>
      </c>
      <c r="AG303">
        <v>802.56</v>
      </c>
      <c r="AH303">
        <v>0</v>
      </c>
      <c r="AI303" s="9">
        <v>1560.24</v>
      </c>
      <c r="AJ303" s="9">
        <v>24839.759999999998</v>
      </c>
      <c r="AK303" s="54">
        <f>+T303-AW303</f>
        <v>0</v>
      </c>
      <c r="AL303" t="s">
        <v>347</v>
      </c>
      <c r="AM303" t="s">
        <v>5</v>
      </c>
      <c r="AN303" t="s">
        <v>1297</v>
      </c>
      <c r="AO303">
        <v>67</v>
      </c>
      <c r="AP303" s="9">
        <v>35200</v>
      </c>
      <c r="AQ303">
        <v>0</v>
      </c>
      <c r="AR303" s="9">
        <v>35200</v>
      </c>
      <c r="AS303" s="9">
        <v>1010.24</v>
      </c>
      <c r="AT303">
        <v>0</v>
      </c>
      <c r="AU303" s="9">
        <v>1070.08</v>
      </c>
      <c r="AV303">
        <v>0</v>
      </c>
      <c r="AW303" s="9">
        <v>2080.3200000000002</v>
      </c>
      <c r="AX303" s="9">
        <v>33119.68</v>
      </c>
    </row>
    <row r="304" spans="1:50" s="6" customFormat="1" ht="15" x14ac:dyDescent="0.25">
      <c r="A304" s="18">
        <f>1+A303</f>
        <v>284</v>
      </c>
      <c r="B304" s="17" t="s">
        <v>7</v>
      </c>
      <c r="C304" s="16" t="s">
        <v>346</v>
      </c>
      <c r="D304" s="16" t="s">
        <v>5</v>
      </c>
      <c r="E304" s="16" t="s">
        <v>4</v>
      </c>
      <c r="F304" s="16" t="s">
        <v>3</v>
      </c>
      <c r="G304" s="15">
        <v>45078</v>
      </c>
      <c r="H304" s="15">
        <v>45260</v>
      </c>
      <c r="I304" s="14">
        <v>57600</v>
      </c>
      <c r="J304" s="14">
        <v>3035.04</v>
      </c>
      <c r="K304" s="14">
        <v>0</v>
      </c>
      <c r="L304" s="14">
        <v>1653.12</v>
      </c>
      <c r="M304" s="14">
        <f>I304*7.1%</f>
        <v>4089.5999999999995</v>
      </c>
      <c r="N304" s="14">
        <f>I304*1.15%</f>
        <v>662.4</v>
      </c>
      <c r="O304" s="14">
        <v>1751.04</v>
      </c>
      <c r="P304" s="14">
        <f>I304*7.09%</f>
        <v>4083.84</v>
      </c>
      <c r="Q304" s="14">
        <v>0</v>
      </c>
      <c r="R304" s="14">
        <f>L304+M304+N304+O304+P304</f>
        <v>12240</v>
      </c>
      <c r="S304" s="14">
        <v>0</v>
      </c>
      <c r="T304" s="14">
        <f>+L304+O304+Q304+S304+J304+K304</f>
        <v>6439.2</v>
      </c>
      <c r="U304" s="14">
        <f>+P304+N304+M304</f>
        <v>8835.84</v>
      </c>
      <c r="V304" s="14">
        <f>+I304-T304</f>
        <v>51160.800000000003</v>
      </c>
      <c r="W304" s="54">
        <f>+V306-AJ304</f>
        <v>32132.039999999997</v>
      </c>
      <c r="X304" t="s">
        <v>214</v>
      </c>
      <c r="Y304" t="s">
        <v>5</v>
      </c>
      <c r="Z304" t="s">
        <v>1256</v>
      </c>
      <c r="AA304">
        <v>91</v>
      </c>
      <c r="AB304" s="9">
        <v>22400</v>
      </c>
      <c r="AC304">
        <v>0</v>
      </c>
      <c r="AD304" s="9">
        <v>22400</v>
      </c>
      <c r="AE304">
        <v>642.88</v>
      </c>
      <c r="AF304">
        <v>0</v>
      </c>
      <c r="AG304">
        <v>680.96</v>
      </c>
      <c r="AH304">
        <v>0</v>
      </c>
      <c r="AI304" s="9">
        <v>1323.84</v>
      </c>
      <c r="AJ304" s="9">
        <v>21076.16</v>
      </c>
      <c r="AK304" s="54">
        <f>+T304-AW304</f>
        <v>0</v>
      </c>
      <c r="AL304" t="s">
        <v>346</v>
      </c>
      <c r="AM304" t="s">
        <v>5</v>
      </c>
      <c r="AN304" t="s">
        <v>974</v>
      </c>
      <c r="AO304">
        <v>69</v>
      </c>
      <c r="AP304" s="9">
        <v>57600</v>
      </c>
      <c r="AQ304">
        <v>0</v>
      </c>
      <c r="AR304" s="9">
        <v>57600</v>
      </c>
      <c r="AS304" s="9">
        <v>1653.12</v>
      </c>
      <c r="AT304" s="9">
        <v>3035.04</v>
      </c>
      <c r="AU304" s="9">
        <v>1751.04</v>
      </c>
      <c r="AV304">
        <v>0</v>
      </c>
      <c r="AW304" s="9">
        <v>6439.2</v>
      </c>
      <c r="AX304" s="9">
        <v>51160.800000000003</v>
      </c>
    </row>
    <row r="305" spans="1:50" s="6" customFormat="1" ht="15" x14ac:dyDescent="0.25">
      <c r="A305" s="18">
        <f>1+A304</f>
        <v>285</v>
      </c>
      <c r="B305" s="17" t="s">
        <v>7</v>
      </c>
      <c r="C305" s="16" t="s">
        <v>345</v>
      </c>
      <c r="D305" s="16" t="s">
        <v>5</v>
      </c>
      <c r="E305" s="16" t="s">
        <v>4</v>
      </c>
      <c r="F305" s="16" t="s">
        <v>3</v>
      </c>
      <c r="G305" s="15">
        <v>45078</v>
      </c>
      <c r="H305" s="15">
        <v>45260</v>
      </c>
      <c r="I305" s="14">
        <v>34800</v>
      </c>
      <c r="J305" s="14">
        <v>0</v>
      </c>
      <c r="K305" s="14">
        <v>0</v>
      </c>
      <c r="L305" s="14">
        <v>998.76</v>
      </c>
      <c r="M305" s="14">
        <f>I305*7.1%</f>
        <v>2470.7999999999997</v>
      </c>
      <c r="N305" s="14">
        <f>I305*1.15%</f>
        <v>400.2</v>
      </c>
      <c r="O305" s="14">
        <v>1057.92</v>
      </c>
      <c r="P305" s="14">
        <f>I305*7.09%</f>
        <v>2467.3200000000002</v>
      </c>
      <c r="Q305" s="14">
        <v>0</v>
      </c>
      <c r="R305" s="14">
        <f>L305+M305+N305+O305+P305</f>
        <v>7395</v>
      </c>
      <c r="S305" s="14">
        <v>0</v>
      </c>
      <c r="T305" s="14">
        <f>+L305+O305+Q305+S305+J305+K305</f>
        <v>2056.6800000000003</v>
      </c>
      <c r="U305" s="14">
        <f>+P305+N305+M305</f>
        <v>5338.32</v>
      </c>
      <c r="V305" s="14">
        <f>+I305-T305</f>
        <v>32743.32</v>
      </c>
      <c r="W305" s="54">
        <f>+V307-AJ305</f>
        <v>263.45000000000073</v>
      </c>
      <c r="X305" t="s">
        <v>213</v>
      </c>
      <c r="Y305" t="s">
        <v>5</v>
      </c>
      <c r="Z305" t="s">
        <v>1318</v>
      </c>
      <c r="AA305">
        <v>93</v>
      </c>
      <c r="AB305" s="9">
        <v>22400</v>
      </c>
      <c r="AC305">
        <v>0</v>
      </c>
      <c r="AD305" s="9">
        <v>22400</v>
      </c>
      <c r="AE305">
        <v>642.88</v>
      </c>
      <c r="AF305">
        <v>0</v>
      </c>
      <c r="AG305">
        <v>680.96</v>
      </c>
      <c r="AH305">
        <v>0</v>
      </c>
      <c r="AI305" s="9">
        <v>1323.84</v>
      </c>
      <c r="AJ305" s="9">
        <v>21076.16</v>
      </c>
      <c r="AK305" s="54">
        <f>+T305-AW305</f>
        <v>0</v>
      </c>
      <c r="AL305" t="s">
        <v>345</v>
      </c>
      <c r="AM305" t="s">
        <v>5</v>
      </c>
      <c r="AN305" t="s">
        <v>950</v>
      </c>
      <c r="AO305">
        <v>70</v>
      </c>
      <c r="AP305" s="9">
        <v>34800</v>
      </c>
      <c r="AQ305">
        <v>0</v>
      </c>
      <c r="AR305" s="9">
        <v>34800</v>
      </c>
      <c r="AS305">
        <v>998.76</v>
      </c>
      <c r="AT305">
        <v>0</v>
      </c>
      <c r="AU305" s="9">
        <v>1057.92</v>
      </c>
      <c r="AV305">
        <v>0</v>
      </c>
      <c r="AW305" s="9">
        <v>2056.6799999999998</v>
      </c>
      <c r="AX305" s="9">
        <v>32743.32</v>
      </c>
    </row>
    <row r="306" spans="1:50" s="6" customFormat="1" ht="15" x14ac:dyDescent="0.25">
      <c r="A306" s="18">
        <f>1+A305</f>
        <v>286</v>
      </c>
      <c r="B306" s="17" t="s">
        <v>7</v>
      </c>
      <c r="C306" s="16" t="s">
        <v>344</v>
      </c>
      <c r="D306" s="16" t="s">
        <v>5</v>
      </c>
      <c r="E306" s="16" t="s">
        <v>4</v>
      </c>
      <c r="F306" s="16" t="s">
        <v>3</v>
      </c>
      <c r="G306" s="15">
        <v>45078</v>
      </c>
      <c r="H306" s="15">
        <v>45260</v>
      </c>
      <c r="I306" s="14">
        <v>60320</v>
      </c>
      <c r="J306" s="14">
        <v>3546.89</v>
      </c>
      <c r="K306" s="14">
        <v>0</v>
      </c>
      <c r="L306" s="14">
        <v>1731.18</v>
      </c>
      <c r="M306" s="14">
        <f>I306*7.1%</f>
        <v>4282.7199999999993</v>
      </c>
      <c r="N306" s="14">
        <f>I306*1.15%</f>
        <v>693.68</v>
      </c>
      <c r="O306" s="14">
        <v>1833.73</v>
      </c>
      <c r="P306" s="14">
        <f>I306*7.09%</f>
        <v>4276.6880000000001</v>
      </c>
      <c r="Q306" s="14">
        <v>0</v>
      </c>
      <c r="R306" s="14">
        <f>L306+M306+N306+O306+P306</f>
        <v>12817.998</v>
      </c>
      <c r="S306" s="14">
        <v>0</v>
      </c>
      <c r="T306" s="14">
        <f>+L306+O306+Q306+S306+J306+K306</f>
        <v>7111.7999999999993</v>
      </c>
      <c r="U306" s="14">
        <f>+P306+N306+M306</f>
        <v>9253.0879999999997</v>
      </c>
      <c r="V306" s="14">
        <f>+I306-T306</f>
        <v>53208.2</v>
      </c>
      <c r="W306" s="54">
        <f>+V308-AJ306</f>
        <v>11667.16</v>
      </c>
      <c r="X306" t="s">
        <v>212</v>
      </c>
      <c r="Y306" t="s">
        <v>5</v>
      </c>
      <c r="Z306" t="s">
        <v>1261</v>
      </c>
      <c r="AA306">
        <v>95</v>
      </c>
      <c r="AB306" s="9">
        <v>22400</v>
      </c>
      <c r="AC306">
        <v>0</v>
      </c>
      <c r="AD306" s="9">
        <v>22400</v>
      </c>
      <c r="AE306">
        <v>642.88</v>
      </c>
      <c r="AF306">
        <v>0</v>
      </c>
      <c r="AG306">
        <v>680.96</v>
      </c>
      <c r="AH306">
        <v>0</v>
      </c>
      <c r="AI306" s="9">
        <v>1323.84</v>
      </c>
      <c r="AJ306" s="9">
        <v>21076.16</v>
      </c>
      <c r="AK306" s="54">
        <f>+T306-AW306</f>
        <v>0</v>
      </c>
      <c r="AL306" t="s">
        <v>344</v>
      </c>
      <c r="AM306" t="s">
        <v>5</v>
      </c>
      <c r="AN306" t="s">
        <v>922</v>
      </c>
      <c r="AO306">
        <v>71</v>
      </c>
      <c r="AP306" s="9">
        <v>60320</v>
      </c>
      <c r="AQ306">
        <v>0</v>
      </c>
      <c r="AR306" s="9">
        <v>60320</v>
      </c>
      <c r="AS306" s="9">
        <v>1731.18</v>
      </c>
      <c r="AT306" s="9">
        <v>3546.89</v>
      </c>
      <c r="AU306" s="9">
        <v>1833.73</v>
      </c>
      <c r="AV306">
        <v>0</v>
      </c>
      <c r="AW306" s="9">
        <v>7111.8</v>
      </c>
      <c r="AX306" s="9">
        <v>53208.2</v>
      </c>
    </row>
    <row r="307" spans="1:50" s="6" customFormat="1" ht="15" x14ac:dyDescent="0.25">
      <c r="A307" s="18">
        <f>1+A306</f>
        <v>287</v>
      </c>
      <c r="B307" s="17" t="s">
        <v>7</v>
      </c>
      <c r="C307" s="16" t="s">
        <v>343</v>
      </c>
      <c r="D307" s="16" t="s">
        <v>5</v>
      </c>
      <c r="E307" s="16" t="s">
        <v>4</v>
      </c>
      <c r="F307" s="16" t="s">
        <v>8</v>
      </c>
      <c r="G307" s="15">
        <v>45078</v>
      </c>
      <c r="H307" s="15">
        <v>45260</v>
      </c>
      <c r="I307" s="14">
        <v>22680</v>
      </c>
      <c r="J307" s="14">
        <v>0</v>
      </c>
      <c r="K307" s="14">
        <v>0</v>
      </c>
      <c r="L307" s="14">
        <v>650.91999999999996</v>
      </c>
      <c r="M307" s="14">
        <f>I307*7.1%</f>
        <v>1610.2799999999997</v>
      </c>
      <c r="N307" s="14">
        <f>I307*1.15%</f>
        <v>260.82</v>
      </c>
      <c r="O307" s="14">
        <v>689.47</v>
      </c>
      <c r="P307" s="14">
        <f>I307*7.09%</f>
        <v>1608.0120000000002</v>
      </c>
      <c r="Q307" s="14">
        <v>0</v>
      </c>
      <c r="R307" s="14">
        <f>L307+M307+N307+O307+P307</f>
        <v>4819.5020000000004</v>
      </c>
      <c r="S307" s="14">
        <v>0</v>
      </c>
      <c r="T307" s="14">
        <f>+L307+O307+Q307+S307+J307+K307</f>
        <v>1340.3899999999999</v>
      </c>
      <c r="U307" s="14">
        <f>+P307+N307+M307</f>
        <v>3479.1120000000001</v>
      </c>
      <c r="V307" s="14">
        <f>+I307-T307</f>
        <v>21339.61</v>
      </c>
      <c r="W307" s="54">
        <f>+V309-AJ307</f>
        <v>-12312.199999999997</v>
      </c>
      <c r="X307" t="s">
        <v>181</v>
      </c>
      <c r="Y307" t="s">
        <v>5</v>
      </c>
      <c r="Z307" t="s">
        <v>949</v>
      </c>
      <c r="AA307">
        <v>42</v>
      </c>
      <c r="AB307" s="9">
        <v>53360</v>
      </c>
      <c r="AC307">
        <v>0</v>
      </c>
      <c r="AD307" s="9">
        <v>53360</v>
      </c>
      <c r="AE307" s="9">
        <v>1531.43</v>
      </c>
      <c r="AF307" s="9">
        <v>2328.21</v>
      </c>
      <c r="AG307" s="9">
        <v>1622.14</v>
      </c>
      <c r="AH307">
        <v>0</v>
      </c>
      <c r="AI307" s="9">
        <v>5481.78</v>
      </c>
      <c r="AJ307" s="9">
        <v>47878.22</v>
      </c>
      <c r="AK307" s="54">
        <f>+T307-AW307</f>
        <v>0</v>
      </c>
      <c r="AL307" t="s">
        <v>343</v>
      </c>
      <c r="AM307" t="s">
        <v>5</v>
      </c>
      <c r="AN307" t="s">
        <v>912</v>
      </c>
      <c r="AO307">
        <v>72</v>
      </c>
      <c r="AP307" s="9">
        <v>22680</v>
      </c>
      <c r="AQ307">
        <v>0</v>
      </c>
      <c r="AR307" s="9">
        <v>22680</v>
      </c>
      <c r="AS307">
        <v>650.91999999999996</v>
      </c>
      <c r="AT307">
        <v>0</v>
      </c>
      <c r="AU307">
        <v>689.47</v>
      </c>
      <c r="AV307">
        <v>0</v>
      </c>
      <c r="AW307" s="9">
        <v>1340.39</v>
      </c>
      <c r="AX307" s="9">
        <v>21339.61</v>
      </c>
    </row>
    <row r="308" spans="1:50" s="6" customFormat="1" ht="15" x14ac:dyDescent="0.25">
      <c r="A308" s="18">
        <f>1+A307</f>
        <v>288</v>
      </c>
      <c r="B308" s="17" t="s">
        <v>7</v>
      </c>
      <c r="C308" s="16" t="s">
        <v>342</v>
      </c>
      <c r="D308" s="16" t="s">
        <v>5</v>
      </c>
      <c r="E308" s="16" t="s">
        <v>4</v>
      </c>
      <c r="F308" s="16" t="s">
        <v>3</v>
      </c>
      <c r="G308" s="15">
        <v>45078</v>
      </c>
      <c r="H308" s="15">
        <v>45260</v>
      </c>
      <c r="I308" s="14">
        <v>34800</v>
      </c>
      <c r="J308" s="14">
        <v>0</v>
      </c>
      <c r="K308" s="14">
        <v>0</v>
      </c>
      <c r="L308" s="14">
        <v>998.76</v>
      </c>
      <c r="M308" s="14">
        <f>I308*7.1%</f>
        <v>2470.7999999999997</v>
      </c>
      <c r="N308" s="14">
        <f>I308*1.15%</f>
        <v>400.2</v>
      </c>
      <c r="O308" s="14">
        <v>1057.92</v>
      </c>
      <c r="P308" s="14">
        <f>I308*7.09%</f>
        <v>2467.3200000000002</v>
      </c>
      <c r="Q308" s="14">
        <v>0</v>
      </c>
      <c r="R308" s="14">
        <f>L308+M308+N308+O308+P308</f>
        <v>7395</v>
      </c>
      <c r="S308" s="14">
        <v>0</v>
      </c>
      <c r="T308" s="14">
        <f>+L308+O308+Q308+S308+J308+K308</f>
        <v>2056.6800000000003</v>
      </c>
      <c r="U308" s="14">
        <f>+P308+N308+M308</f>
        <v>5338.32</v>
      </c>
      <c r="V308" s="14">
        <f>+I308-T308</f>
        <v>32743.32</v>
      </c>
      <c r="W308" s="54">
        <f>+V310-AJ308</f>
        <v>-15995.299999999996</v>
      </c>
      <c r="X308" t="s">
        <v>145</v>
      </c>
      <c r="Y308" t="s">
        <v>5</v>
      </c>
      <c r="Z308" t="s">
        <v>1096</v>
      </c>
      <c r="AA308">
        <v>97</v>
      </c>
      <c r="AB308" s="9">
        <v>37800</v>
      </c>
      <c r="AC308">
        <v>0</v>
      </c>
      <c r="AD308" s="9">
        <v>37800</v>
      </c>
      <c r="AE308" s="9">
        <v>1084.8599999999999</v>
      </c>
      <c r="AF308">
        <v>0</v>
      </c>
      <c r="AG308" s="9">
        <v>1149.1199999999999</v>
      </c>
      <c r="AH308">
        <v>0</v>
      </c>
      <c r="AI308" s="9">
        <v>2233.98</v>
      </c>
      <c r="AJ308" s="9">
        <v>35566.019999999997</v>
      </c>
      <c r="AK308" s="54">
        <f>+T308-AW308</f>
        <v>0</v>
      </c>
      <c r="AL308" t="s">
        <v>342</v>
      </c>
      <c r="AM308" t="s">
        <v>5</v>
      </c>
      <c r="AN308" t="s">
        <v>1202</v>
      </c>
      <c r="AO308">
        <v>78</v>
      </c>
      <c r="AP308" s="9">
        <v>34800</v>
      </c>
      <c r="AQ308">
        <v>0</v>
      </c>
      <c r="AR308" s="9">
        <v>34800</v>
      </c>
      <c r="AS308">
        <v>998.76</v>
      </c>
      <c r="AT308">
        <v>0</v>
      </c>
      <c r="AU308" s="9">
        <v>1057.92</v>
      </c>
      <c r="AV308">
        <v>0</v>
      </c>
      <c r="AW308" s="9">
        <v>2056.6799999999998</v>
      </c>
      <c r="AX308" s="9">
        <v>32743.32</v>
      </c>
    </row>
    <row r="309" spans="1:50" s="6" customFormat="1" ht="15" x14ac:dyDescent="0.25">
      <c r="A309" s="18">
        <f>1+A308</f>
        <v>289</v>
      </c>
      <c r="B309" s="17" t="s">
        <v>7</v>
      </c>
      <c r="C309" s="16" t="s">
        <v>341</v>
      </c>
      <c r="D309" s="16" t="s">
        <v>5</v>
      </c>
      <c r="E309" s="16" t="s">
        <v>4</v>
      </c>
      <c r="F309" s="16" t="s">
        <v>3</v>
      </c>
      <c r="G309" s="15">
        <v>45078</v>
      </c>
      <c r="H309" s="15">
        <v>45260</v>
      </c>
      <c r="I309" s="14">
        <v>37800</v>
      </c>
      <c r="J309" s="14">
        <v>0</v>
      </c>
      <c r="K309" s="14">
        <v>0</v>
      </c>
      <c r="L309" s="14">
        <v>1084.8599999999999</v>
      </c>
      <c r="M309" s="14">
        <f>I309*7.1%</f>
        <v>2683.7999999999997</v>
      </c>
      <c r="N309" s="14">
        <f>I309*1.15%</f>
        <v>434.7</v>
      </c>
      <c r="O309" s="14">
        <v>1149.1199999999999</v>
      </c>
      <c r="P309" s="14">
        <f>I309*7.09%</f>
        <v>2680.02</v>
      </c>
      <c r="Q309" s="14">
        <v>0</v>
      </c>
      <c r="R309" s="14">
        <f>L309+M309+N309+O309+P309</f>
        <v>8032.5</v>
      </c>
      <c r="S309" s="14">
        <v>0</v>
      </c>
      <c r="T309" s="14">
        <f>+L309+O309+Q309+S309+J309+K309</f>
        <v>2233.9799999999996</v>
      </c>
      <c r="U309" s="14">
        <f>+P309+N309+M309</f>
        <v>5798.5199999999995</v>
      </c>
      <c r="V309" s="14">
        <f>+I309-T309</f>
        <v>35566.020000000004</v>
      </c>
      <c r="W309" s="54">
        <f>+V311-AJ309</f>
        <v>27623.229999999996</v>
      </c>
      <c r="X309" t="s">
        <v>138</v>
      </c>
      <c r="Y309" t="s">
        <v>5</v>
      </c>
      <c r="Z309" t="s">
        <v>1185</v>
      </c>
      <c r="AA309">
        <v>108</v>
      </c>
      <c r="AB309" s="9">
        <v>32760</v>
      </c>
      <c r="AC309">
        <v>0</v>
      </c>
      <c r="AD309" s="9">
        <v>32760</v>
      </c>
      <c r="AE309">
        <v>940.21</v>
      </c>
      <c r="AF309">
        <v>0</v>
      </c>
      <c r="AG309">
        <v>995.9</v>
      </c>
      <c r="AH309">
        <v>0</v>
      </c>
      <c r="AI309" s="9">
        <v>1936.11</v>
      </c>
      <c r="AJ309" s="9">
        <v>30823.89</v>
      </c>
      <c r="AK309" s="54">
        <f>+T309-AW309</f>
        <v>0</v>
      </c>
      <c r="AL309" t="s">
        <v>341</v>
      </c>
      <c r="AM309" t="s">
        <v>5</v>
      </c>
      <c r="AN309" t="s">
        <v>910</v>
      </c>
      <c r="AO309">
        <v>82</v>
      </c>
      <c r="AP309" s="9">
        <v>37800</v>
      </c>
      <c r="AQ309">
        <v>0</v>
      </c>
      <c r="AR309" s="9">
        <v>37800</v>
      </c>
      <c r="AS309" s="9">
        <v>1084.8599999999999</v>
      </c>
      <c r="AT309">
        <v>0</v>
      </c>
      <c r="AU309" s="9">
        <v>1149.1199999999999</v>
      </c>
      <c r="AV309">
        <v>0</v>
      </c>
      <c r="AW309" s="9">
        <v>2233.98</v>
      </c>
      <c r="AX309" s="9">
        <v>35566.019999999997</v>
      </c>
    </row>
    <row r="310" spans="1:50" s="6" customFormat="1" ht="15" x14ac:dyDescent="0.25">
      <c r="A310" s="18">
        <f>1+A309</f>
        <v>290</v>
      </c>
      <c r="B310" s="17" t="s">
        <v>7</v>
      </c>
      <c r="C310" s="16" t="s">
        <v>340</v>
      </c>
      <c r="D310" s="16" t="s">
        <v>5</v>
      </c>
      <c r="E310" s="16" t="s">
        <v>4</v>
      </c>
      <c r="F310" s="16" t="s">
        <v>3</v>
      </c>
      <c r="G310" s="15">
        <v>45078</v>
      </c>
      <c r="H310" s="15">
        <v>45260</v>
      </c>
      <c r="I310" s="14">
        <v>20800</v>
      </c>
      <c r="J310" s="14">
        <v>0</v>
      </c>
      <c r="K310" s="14">
        <v>0</v>
      </c>
      <c r="L310" s="14">
        <v>596.96</v>
      </c>
      <c r="M310" s="14">
        <f>I310*7.1%</f>
        <v>1476.8</v>
      </c>
      <c r="N310" s="14">
        <f>I310*1.15%</f>
        <v>239.2</v>
      </c>
      <c r="O310" s="14">
        <v>632.32000000000005</v>
      </c>
      <c r="P310" s="14">
        <f>I310*7.09%</f>
        <v>1474.72</v>
      </c>
      <c r="Q310" s="14">
        <v>0</v>
      </c>
      <c r="R310" s="14">
        <f>L310+M310+N310+O310+P310</f>
        <v>4420</v>
      </c>
      <c r="S310" s="14">
        <v>0</v>
      </c>
      <c r="T310" s="14">
        <f>+L310+O310+Q310+S310+J310+K310</f>
        <v>1229.2800000000002</v>
      </c>
      <c r="U310" s="14">
        <f>+P310+N310+M310</f>
        <v>3190.7200000000003</v>
      </c>
      <c r="V310" s="14">
        <f>+I310-T310</f>
        <v>19570.72</v>
      </c>
      <c r="W310" s="54">
        <f>+V312-AJ310</f>
        <v>12341.57</v>
      </c>
      <c r="X310" t="s">
        <v>132</v>
      </c>
      <c r="Y310" t="s">
        <v>5</v>
      </c>
      <c r="Z310" t="s">
        <v>1281</v>
      </c>
      <c r="AA310">
        <v>117</v>
      </c>
      <c r="AB310" s="9">
        <v>40000</v>
      </c>
      <c r="AC310">
        <v>0</v>
      </c>
      <c r="AD310" s="9">
        <v>40000</v>
      </c>
      <c r="AE310" s="9">
        <v>1148</v>
      </c>
      <c r="AF310">
        <v>442.65</v>
      </c>
      <c r="AG310" s="9">
        <v>1216</v>
      </c>
      <c r="AH310">
        <v>0</v>
      </c>
      <c r="AI310" s="9">
        <v>2806.65</v>
      </c>
      <c r="AJ310" s="9">
        <v>37193.35</v>
      </c>
      <c r="AK310" s="54">
        <f>+T310-AW310</f>
        <v>0</v>
      </c>
      <c r="AL310" t="s">
        <v>340</v>
      </c>
      <c r="AM310" t="s">
        <v>5</v>
      </c>
      <c r="AN310" t="s">
        <v>1277</v>
      </c>
      <c r="AO310">
        <v>85</v>
      </c>
      <c r="AP310" s="9">
        <v>20800</v>
      </c>
      <c r="AQ310">
        <v>0</v>
      </c>
      <c r="AR310" s="9">
        <v>20800</v>
      </c>
      <c r="AS310">
        <v>596.96</v>
      </c>
      <c r="AT310">
        <v>0</v>
      </c>
      <c r="AU310">
        <v>632.32000000000005</v>
      </c>
      <c r="AV310">
        <v>0</v>
      </c>
      <c r="AW310" s="9">
        <v>1229.28</v>
      </c>
      <c r="AX310" s="9">
        <v>19570.72</v>
      </c>
    </row>
    <row r="311" spans="1:50" s="6" customFormat="1" ht="15" x14ac:dyDescent="0.25">
      <c r="A311" s="18">
        <f>1+A310</f>
        <v>291</v>
      </c>
      <c r="B311" s="17" t="s">
        <v>7</v>
      </c>
      <c r="C311" s="16" t="s">
        <v>339</v>
      </c>
      <c r="D311" s="16" t="s">
        <v>5</v>
      </c>
      <c r="E311" s="16" t="s">
        <v>4</v>
      </c>
      <c r="F311" s="16" t="s">
        <v>8</v>
      </c>
      <c r="G311" s="15">
        <v>45078</v>
      </c>
      <c r="H311" s="15">
        <v>45260</v>
      </c>
      <c r="I311" s="14">
        <v>67280</v>
      </c>
      <c r="J311" s="14">
        <v>4856.63</v>
      </c>
      <c r="K311" s="14">
        <v>0</v>
      </c>
      <c r="L311" s="14">
        <v>1930.94</v>
      </c>
      <c r="M311" s="14">
        <f>I311*7.1%</f>
        <v>4776.8799999999992</v>
      </c>
      <c r="N311" s="14">
        <f>I311*1.15%</f>
        <v>773.72</v>
      </c>
      <c r="O311" s="14">
        <v>2045.31</v>
      </c>
      <c r="P311" s="14">
        <f>I311*7.09%</f>
        <v>4770.152</v>
      </c>
      <c r="Q311" s="14">
        <v>0</v>
      </c>
      <c r="R311" s="14">
        <f>L311+M311+N311+O311+P311</f>
        <v>14297.002</v>
      </c>
      <c r="S311" s="14">
        <v>0</v>
      </c>
      <c r="T311" s="14">
        <f>+L311+O311+Q311+S311+J311+K311</f>
        <v>8832.880000000001</v>
      </c>
      <c r="U311" s="14">
        <f>+P311+N311+M311</f>
        <v>10320.752</v>
      </c>
      <c r="V311" s="14">
        <f>+I311-T311</f>
        <v>58447.119999999995</v>
      </c>
      <c r="W311" s="54">
        <f>+V313-AJ311</f>
        <v>16603.940000000002</v>
      </c>
      <c r="X311" t="s">
        <v>129</v>
      </c>
      <c r="Y311" t="s">
        <v>5</v>
      </c>
      <c r="Z311" t="s">
        <v>1123</v>
      </c>
      <c r="AA311">
        <v>121</v>
      </c>
      <c r="AB311" s="9">
        <v>44800</v>
      </c>
      <c r="AC311">
        <v>0</v>
      </c>
      <c r="AD311" s="9">
        <v>44800</v>
      </c>
      <c r="AE311" s="9">
        <v>1285.76</v>
      </c>
      <c r="AF311">
        <v>646.86</v>
      </c>
      <c r="AG311" s="9">
        <v>1361.92</v>
      </c>
      <c r="AH311" s="9">
        <v>3154.9</v>
      </c>
      <c r="AI311" s="9">
        <v>6449.44</v>
      </c>
      <c r="AJ311" s="9">
        <v>38350.559999999998</v>
      </c>
      <c r="AK311" s="54">
        <f>+T311-AW311</f>
        <v>0</v>
      </c>
      <c r="AL311" t="s">
        <v>339</v>
      </c>
      <c r="AM311" t="s">
        <v>5</v>
      </c>
      <c r="AN311" t="s">
        <v>1144</v>
      </c>
      <c r="AO311">
        <v>86</v>
      </c>
      <c r="AP311" s="9">
        <v>67280</v>
      </c>
      <c r="AQ311">
        <v>0</v>
      </c>
      <c r="AR311" s="9">
        <v>67280</v>
      </c>
      <c r="AS311" s="9">
        <v>1930.94</v>
      </c>
      <c r="AT311" s="9">
        <v>4856.63</v>
      </c>
      <c r="AU311" s="9">
        <v>2045.31</v>
      </c>
      <c r="AV311">
        <v>0</v>
      </c>
      <c r="AW311" s="9">
        <v>8832.8799999999992</v>
      </c>
      <c r="AX311" s="9">
        <v>58447.12</v>
      </c>
    </row>
    <row r="312" spans="1:50" s="6" customFormat="1" ht="15" x14ac:dyDescent="0.25">
      <c r="A312" s="18">
        <f>1+A311</f>
        <v>292</v>
      </c>
      <c r="B312" s="17" t="s">
        <v>7</v>
      </c>
      <c r="C312" s="16" t="s">
        <v>338</v>
      </c>
      <c r="D312" s="16" t="s">
        <v>5</v>
      </c>
      <c r="E312" s="16" t="s">
        <v>4</v>
      </c>
      <c r="F312" s="16" t="s">
        <v>8</v>
      </c>
      <c r="G312" s="15">
        <v>45078</v>
      </c>
      <c r="H312" s="15">
        <v>45260</v>
      </c>
      <c r="I312" s="14">
        <v>55440</v>
      </c>
      <c r="J312" s="14">
        <v>2628.57</v>
      </c>
      <c r="K312" s="14">
        <v>0</v>
      </c>
      <c r="L312" s="14">
        <v>1591.13</v>
      </c>
      <c r="M312" s="14">
        <f>I312*7.1%</f>
        <v>3936.24</v>
      </c>
      <c r="N312" s="14">
        <f>I312*1.15%</f>
        <v>637.55999999999995</v>
      </c>
      <c r="O312" s="14">
        <v>1685.38</v>
      </c>
      <c r="P312" s="14">
        <f>I312*7.09%</f>
        <v>3930.6960000000004</v>
      </c>
      <c r="Q312" s="14">
        <v>0</v>
      </c>
      <c r="R312" s="14">
        <f>L312+M312+N312+O312+P312</f>
        <v>11781.006000000001</v>
      </c>
      <c r="S312" s="14">
        <v>0</v>
      </c>
      <c r="T312" s="14">
        <f>+L312+O312+Q312+S312+J312+K312</f>
        <v>5905.08</v>
      </c>
      <c r="U312" s="14">
        <f>+P312+N312+M312</f>
        <v>8504.4959999999992</v>
      </c>
      <c r="V312" s="14">
        <f>+I312-T312</f>
        <v>49534.92</v>
      </c>
      <c r="W312" s="54">
        <f>+V314-AJ312</f>
        <v>-49523.58</v>
      </c>
      <c r="X312" t="s">
        <v>86</v>
      </c>
      <c r="Y312" t="s">
        <v>5</v>
      </c>
      <c r="Z312" t="s">
        <v>1109</v>
      </c>
      <c r="AA312">
        <v>25</v>
      </c>
      <c r="AB312" s="9">
        <v>104400</v>
      </c>
      <c r="AC312">
        <v>0</v>
      </c>
      <c r="AD312" s="9">
        <v>104400</v>
      </c>
      <c r="AE312" s="9">
        <v>2996.28</v>
      </c>
      <c r="AF312" s="9">
        <v>13140.36</v>
      </c>
      <c r="AG312" s="9">
        <v>3173.76</v>
      </c>
      <c r="AH312">
        <v>0</v>
      </c>
      <c r="AI312" s="9">
        <v>19310.400000000001</v>
      </c>
      <c r="AJ312" s="9">
        <v>85089.600000000006</v>
      </c>
      <c r="AK312" s="54">
        <f>+T312-AW312</f>
        <v>0</v>
      </c>
      <c r="AL312" t="s">
        <v>338</v>
      </c>
      <c r="AM312" t="s">
        <v>5</v>
      </c>
      <c r="AN312" t="s">
        <v>878</v>
      </c>
      <c r="AO312">
        <v>90</v>
      </c>
      <c r="AP312" s="9">
        <v>55440</v>
      </c>
      <c r="AQ312">
        <v>0</v>
      </c>
      <c r="AR312" s="9">
        <v>55440</v>
      </c>
      <c r="AS312" s="9">
        <v>1591.13</v>
      </c>
      <c r="AT312" s="9">
        <v>2628.57</v>
      </c>
      <c r="AU312" s="9">
        <v>1685.38</v>
      </c>
      <c r="AV312">
        <v>0</v>
      </c>
      <c r="AW312" s="9">
        <v>5905.08</v>
      </c>
      <c r="AX312" s="9">
        <v>49534.92</v>
      </c>
    </row>
    <row r="313" spans="1:50" s="6" customFormat="1" ht="15" x14ac:dyDescent="0.25">
      <c r="A313" s="18">
        <f>1+A312</f>
        <v>293</v>
      </c>
      <c r="B313" s="17" t="s">
        <v>7</v>
      </c>
      <c r="C313" s="16" t="s">
        <v>337</v>
      </c>
      <c r="D313" s="16" t="s">
        <v>5</v>
      </c>
      <c r="E313" s="16" t="s">
        <v>4</v>
      </c>
      <c r="F313" s="16" t="s">
        <v>3</v>
      </c>
      <c r="G313" s="15">
        <v>45078</v>
      </c>
      <c r="H313" s="15">
        <v>45260</v>
      </c>
      <c r="I313" s="14">
        <v>62640</v>
      </c>
      <c r="J313" s="14">
        <v>3983.47</v>
      </c>
      <c r="K313" s="14">
        <v>0</v>
      </c>
      <c r="L313" s="14">
        <v>1797.77</v>
      </c>
      <c r="M313" s="14">
        <f>I313*7.1%</f>
        <v>4447.4399999999996</v>
      </c>
      <c r="N313" s="14">
        <f>I313*1.15%</f>
        <v>720.36</v>
      </c>
      <c r="O313" s="14">
        <v>1904.26</v>
      </c>
      <c r="P313" s="14">
        <f>I313*7.09%</f>
        <v>4441.1760000000004</v>
      </c>
      <c r="Q313" s="14">
        <v>0</v>
      </c>
      <c r="R313" s="14">
        <f>L313+M313+N313+O313+P313</f>
        <v>13311.005999999998</v>
      </c>
      <c r="S313" s="14">
        <v>0</v>
      </c>
      <c r="T313" s="14">
        <f>+L313+O313+Q313+S313+J313+K313</f>
        <v>7685.5</v>
      </c>
      <c r="U313" s="14">
        <f>+P313+N313+M313</f>
        <v>9608.9759999999987</v>
      </c>
      <c r="V313" s="14">
        <f>+I313-T313</f>
        <v>54954.5</v>
      </c>
      <c r="W313" s="54">
        <f>+V315-AJ313</f>
        <v>7301.3899999999994</v>
      </c>
      <c r="X313" t="s">
        <v>80</v>
      </c>
      <c r="Y313" t="s">
        <v>5</v>
      </c>
      <c r="Z313" t="s">
        <v>1023</v>
      </c>
      <c r="AA313">
        <v>37</v>
      </c>
      <c r="AB313" s="9">
        <v>22400</v>
      </c>
      <c r="AC313">
        <v>0</v>
      </c>
      <c r="AD313" s="9">
        <v>22400</v>
      </c>
      <c r="AE313">
        <v>642.88</v>
      </c>
      <c r="AF313">
        <v>0</v>
      </c>
      <c r="AG313">
        <v>680.96</v>
      </c>
      <c r="AH313">
        <v>0</v>
      </c>
      <c r="AI313" s="9">
        <v>1323.84</v>
      </c>
      <c r="AJ313" s="9">
        <v>21076.16</v>
      </c>
      <c r="AK313" s="54">
        <f>+T313-AW313</f>
        <v>0</v>
      </c>
      <c r="AL313" t="s">
        <v>337</v>
      </c>
      <c r="AM313" t="s">
        <v>5</v>
      </c>
      <c r="AN313" t="s">
        <v>923</v>
      </c>
      <c r="AO313">
        <v>92</v>
      </c>
      <c r="AP313" s="9">
        <v>62640</v>
      </c>
      <c r="AQ313">
        <v>0</v>
      </c>
      <c r="AR313" s="9">
        <v>62640</v>
      </c>
      <c r="AS313" s="9">
        <v>1797.77</v>
      </c>
      <c r="AT313" s="9">
        <v>3983.47</v>
      </c>
      <c r="AU313" s="9">
        <v>1904.26</v>
      </c>
      <c r="AV313">
        <v>0</v>
      </c>
      <c r="AW313" s="9">
        <v>7685.5</v>
      </c>
      <c r="AX313" s="9">
        <v>54954.5</v>
      </c>
    </row>
    <row r="314" spans="1:50" s="6" customFormat="1" ht="15" x14ac:dyDescent="0.25">
      <c r="A314" s="18">
        <f>1+A313</f>
        <v>294</v>
      </c>
      <c r="B314" s="17" t="s">
        <v>7</v>
      </c>
      <c r="C314" s="16" t="s">
        <v>336</v>
      </c>
      <c r="D314" s="16" t="s">
        <v>5</v>
      </c>
      <c r="E314" s="16" t="s">
        <v>4</v>
      </c>
      <c r="F314" s="16" t="s">
        <v>8</v>
      </c>
      <c r="G314" s="15">
        <v>45078</v>
      </c>
      <c r="H314" s="15">
        <v>45260</v>
      </c>
      <c r="I314" s="14">
        <v>37800</v>
      </c>
      <c r="J314" s="14">
        <v>0</v>
      </c>
      <c r="K314" s="14">
        <v>0</v>
      </c>
      <c r="L314" s="14">
        <v>1084.8599999999999</v>
      </c>
      <c r="M314" s="14">
        <f>I314*7.1%</f>
        <v>2683.7999999999997</v>
      </c>
      <c r="N314" s="14">
        <f>I314*1.15%</f>
        <v>434.7</v>
      </c>
      <c r="O314" s="14">
        <v>1149.1199999999999</v>
      </c>
      <c r="P314" s="14">
        <f>I314*7.09%</f>
        <v>2680.02</v>
      </c>
      <c r="Q314" s="14">
        <v>0</v>
      </c>
      <c r="R314" s="14">
        <f>L314+M314+N314+O314+P314</f>
        <v>8032.5</v>
      </c>
      <c r="S314" s="14">
        <v>0</v>
      </c>
      <c r="T314" s="14">
        <f>+L314+O314+Q314+S314+J314+K314</f>
        <v>2233.9799999999996</v>
      </c>
      <c r="U314" s="14">
        <f>+P314+N314+M314</f>
        <v>5798.5199999999995</v>
      </c>
      <c r="V314" s="14">
        <f>+I314-T314</f>
        <v>35566.020000000004</v>
      </c>
      <c r="W314" s="54">
        <f>+V316-AJ314</f>
        <v>-25240.28</v>
      </c>
      <c r="X314" t="s">
        <v>78</v>
      </c>
      <c r="Y314" t="s">
        <v>5</v>
      </c>
      <c r="Z314" t="s">
        <v>989</v>
      </c>
      <c r="AA314">
        <v>39</v>
      </c>
      <c r="AB314" s="9">
        <v>81200</v>
      </c>
      <c r="AC314">
        <v>0</v>
      </c>
      <c r="AD314" s="9">
        <v>81200</v>
      </c>
      <c r="AE314" s="9">
        <v>2330.44</v>
      </c>
      <c r="AF314">
        <v>0</v>
      </c>
      <c r="AG314" s="9">
        <v>2468.48</v>
      </c>
      <c r="AH314">
        <v>0</v>
      </c>
      <c r="AI314" s="9">
        <v>4798.92</v>
      </c>
      <c r="AJ314" s="9">
        <v>76401.08</v>
      </c>
      <c r="AK314" s="54">
        <f>+T314-AW314</f>
        <v>0</v>
      </c>
      <c r="AL314" t="s">
        <v>336</v>
      </c>
      <c r="AM314" t="s">
        <v>5</v>
      </c>
      <c r="AN314" t="s">
        <v>955</v>
      </c>
      <c r="AO314">
        <v>93</v>
      </c>
      <c r="AP314" s="9">
        <v>37800</v>
      </c>
      <c r="AQ314">
        <v>0</v>
      </c>
      <c r="AR314" s="9">
        <v>37800</v>
      </c>
      <c r="AS314" s="9">
        <v>1084.8599999999999</v>
      </c>
      <c r="AT314">
        <v>0</v>
      </c>
      <c r="AU314" s="9">
        <v>1149.1199999999999</v>
      </c>
      <c r="AV314">
        <v>0</v>
      </c>
      <c r="AW314" s="9">
        <v>2233.98</v>
      </c>
      <c r="AX314" s="9">
        <v>35566.019999999997</v>
      </c>
    </row>
    <row r="315" spans="1:50" s="6" customFormat="1" ht="15" x14ac:dyDescent="0.25">
      <c r="A315" s="18">
        <f>1+A314</f>
        <v>295</v>
      </c>
      <c r="B315" s="17" t="s">
        <v>7</v>
      </c>
      <c r="C315" s="16" t="s">
        <v>335</v>
      </c>
      <c r="D315" s="16" t="s">
        <v>5</v>
      </c>
      <c r="E315" s="16" t="s">
        <v>4</v>
      </c>
      <c r="F315" s="16" t="s">
        <v>8</v>
      </c>
      <c r="G315" s="15">
        <v>45078</v>
      </c>
      <c r="H315" s="15">
        <v>45260</v>
      </c>
      <c r="I315" s="14">
        <v>30160</v>
      </c>
      <c r="J315" s="14">
        <v>0</v>
      </c>
      <c r="K315" s="14">
        <v>0</v>
      </c>
      <c r="L315" s="14">
        <v>865.59</v>
      </c>
      <c r="M315" s="14">
        <f>I315*7.1%</f>
        <v>2141.3599999999997</v>
      </c>
      <c r="N315" s="14">
        <f>I315*1.15%</f>
        <v>346.84</v>
      </c>
      <c r="O315" s="14">
        <v>916.86</v>
      </c>
      <c r="P315" s="14">
        <f>I315*7.09%</f>
        <v>2138.3440000000001</v>
      </c>
      <c r="Q315" s="14">
        <v>0</v>
      </c>
      <c r="R315" s="14">
        <f>L315+M315+N315+O315+P315</f>
        <v>6408.9939999999997</v>
      </c>
      <c r="S315" s="14">
        <v>0</v>
      </c>
      <c r="T315" s="14">
        <f>+L315+O315+Q315+S315+J315+K315</f>
        <v>1782.45</v>
      </c>
      <c r="U315" s="14">
        <f>+P315+N315+M315</f>
        <v>4626.5439999999999</v>
      </c>
      <c r="V315" s="14">
        <f>+I315-T315</f>
        <v>28377.55</v>
      </c>
      <c r="W315" s="54">
        <f>+V317-AJ315</f>
        <v>12118.789999999997</v>
      </c>
      <c r="X315" t="s">
        <v>69</v>
      </c>
      <c r="Y315" t="s">
        <v>5</v>
      </c>
      <c r="Z315" t="s">
        <v>1269</v>
      </c>
      <c r="AA315">
        <v>53</v>
      </c>
      <c r="AB315" s="9">
        <v>22400</v>
      </c>
      <c r="AC315">
        <v>0</v>
      </c>
      <c r="AD315" s="9">
        <v>22400</v>
      </c>
      <c r="AE315">
        <v>642.88</v>
      </c>
      <c r="AF315">
        <v>0</v>
      </c>
      <c r="AG315">
        <v>680.96</v>
      </c>
      <c r="AH315">
        <v>0</v>
      </c>
      <c r="AI315" s="9">
        <v>1323.84</v>
      </c>
      <c r="AJ315" s="9">
        <v>21076.16</v>
      </c>
      <c r="AK315" s="54">
        <f>+T315-AW315</f>
        <v>0</v>
      </c>
      <c r="AL315" t="s">
        <v>335</v>
      </c>
      <c r="AM315" t="s">
        <v>5</v>
      </c>
      <c r="AN315" t="s">
        <v>879</v>
      </c>
      <c r="AO315">
        <v>95</v>
      </c>
      <c r="AP315" s="9">
        <v>30160</v>
      </c>
      <c r="AQ315">
        <v>0</v>
      </c>
      <c r="AR315" s="9">
        <v>30160</v>
      </c>
      <c r="AS315">
        <v>865.59</v>
      </c>
      <c r="AT315">
        <v>0</v>
      </c>
      <c r="AU315">
        <v>916.86</v>
      </c>
      <c r="AV315">
        <v>0</v>
      </c>
      <c r="AW315" s="9">
        <v>1782.45</v>
      </c>
      <c r="AX315" s="9">
        <v>28377.55</v>
      </c>
    </row>
    <row r="316" spans="1:50" s="6" customFormat="1" ht="15" x14ac:dyDescent="0.25">
      <c r="A316" s="18">
        <f>1+A315</f>
        <v>296</v>
      </c>
      <c r="B316" s="17" t="s">
        <v>7</v>
      </c>
      <c r="C316" s="16" t="s">
        <v>334</v>
      </c>
      <c r="D316" s="16" t="s">
        <v>5</v>
      </c>
      <c r="E316" s="16" t="s">
        <v>4</v>
      </c>
      <c r="F316" s="16" t="s">
        <v>8</v>
      </c>
      <c r="G316" s="15">
        <v>45078</v>
      </c>
      <c r="H316" s="15">
        <v>45260</v>
      </c>
      <c r="I316" s="14">
        <v>57600</v>
      </c>
      <c r="J316" s="14">
        <v>3035.04</v>
      </c>
      <c r="K316" s="14">
        <v>0</v>
      </c>
      <c r="L316" s="14">
        <v>1653.12</v>
      </c>
      <c r="M316" s="14">
        <f>I316*7.1%</f>
        <v>4089.5999999999995</v>
      </c>
      <c r="N316" s="14">
        <f>I316*1.15%</f>
        <v>662.4</v>
      </c>
      <c r="O316" s="14">
        <v>1751.04</v>
      </c>
      <c r="P316" s="14">
        <f>I316*7.09%</f>
        <v>4083.84</v>
      </c>
      <c r="Q316" s="14">
        <v>0</v>
      </c>
      <c r="R316" s="14">
        <f>L316+M316+N316+O316+P316</f>
        <v>12240</v>
      </c>
      <c r="S316" s="14">
        <v>0</v>
      </c>
      <c r="T316" s="14">
        <f>+L316+O316+Q316+S316+J316+K316</f>
        <v>6439.2</v>
      </c>
      <c r="U316" s="14">
        <f>+P316+N316+M316</f>
        <v>8835.84</v>
      </c>
      <c r="V316" s="14">
        <f>+I316-T316</f>
        <v>51160.800000000003</v>
      </c>
      <c r="W316" s="54">
        <f>+V318-AJ316</f>
        <v>-10914.439999999999</v>
      </c>
      <c r="X316" t="s">
        <v>47</v>
      </c>
      <c r="Y316" t="s">
        <v>5</v>
      </c>
      <c r="Z316" t="s">
        <v>1010</v>
      </c>
      <c r="AA316">
        <v>85</v>
      </c>
      <c r="AB316" s="9">
        <v>34800</v>
      </c>
      <c r="AC316">
        <v>0</v>
      </c>
      <c r="AD316" s="9">
        <v>34800</v>
      </c>
      <c r="AE316">
        <v>998.76</v>
      </c>
      <c r="AF316">
        <v>0</v>
      </c>
      <c r="AG316" s="9">
        <v>1057.92</v>
      </c>
      <c r="AH316">
        <v>0</v>
      </c>
      <c r="AI316" s="9">
        <v>2056.6799999999998</v>
      </c>
      <c r="AJ316" s="9">
        <v>32743.32</v>
      </c>
      <c r="AK316" s="54">
        <f>+T316-AW316</f>
        <v>0</v>
      </c>
      <c r="AL316" t="s">
        <v>334</v>
      </c>
      <c r="AM316" t="s">
        <v>5</v>
      </c>
      <c r="AN316" t="s">
        <v>952</v>
      </c>
      <c r="AO316">
        <v>96</v>
      </c>
      <c r="AP316" s="9">
        <v>57600</v>
      </c>
      <c r="AQ316">
        <v>0</v>
      </c>
      <c r="AR316" s="9">
        <v>57600</v>
      </c>
      <c r="AS316" s="9">
        <v>1653.12</v>
      </c>
      <c r="AT316" s="9">
        <v>3035.04</v>
      </c>
      <c r="AU316" s="9">
        <v>1751.04</v>
      </c>
      <c r="AV316">
        <v>0</v>
      </c>
      <c r="AW316" s="9">
        <v>6439.2</v>
      </c>
      <c r="AX316" s="9">
        <v>51160.800000000003</v>
      </c>
    </row>
    <row r="317" spans="1:50" s="6" customFormat="1" ht="15" x14ac:dyDescent="0.25">
      <c r="A317" s="18">
        <f>1+A316</f>
        <v>297</v>
      </c>
      <c r="B317" s="17" t="s">
        <v>7</v>
      </c>
      <c r="C317" s="16" t="s">
        <v>333</v>
      </c>
      <c r="D317" s="16" t="s">
        <v>5</v>
      </c>
      <c r="E317" s="16" t="s">
        <v>4</v>
      </c>
      <c r="F317" s="16" t="s">
        <v>8</v>
      </c>
      <c r="G317" s="15">
        <v>45078</v>
      </c>
      <c r="H317" s="15">
        <v>45260</v>
      </c>
      <c r="I317" s="14">
        <v>35280</v>
      </c>
      <c r="J317" s="14">
        <v>0</v>
      </c>
      <c r="K317" s="14">
        <v>0</v>
      </c>
      <c r="L317" s="14">
        <v>1012.54</v>
      </c>
      <c r="M317" s="14">
        <f>I317*7.1%</f>
        <v>2504.8799999999997</v>
      </c>
      <c r="N317" s="14">
        <f>I317*1.15%</f>
        <v>405.71999999999997</v>
      </c>
      <c r="O317" s="14">
        <v>1072.51</v>
      </c>
      <c r="P317" s="14">
        <f>I317*7.09%</f>
        <v>2501.3520000000003</v>
      </c>
      <c r="Q317" s="14">
        <v>0</v>
      </c>
      <c r="R317" s="14">
        <f>L317+M317+N317+O317+P317</f>
        <v>7497.0020000000004</v>
      </c>
      <c r="S317" s="14">
        <v>0</v>
      </c>
      <c r="T317" s="14">
        <f>+L317+O317+Q317+S317+J317+K317</f>
        <v>2085.0500000000002</v>
      </c>
      <c r="U317" s="14">
        <f>+P317+N317+M317</f>
        <v>5411.9519999999993</v>
      </c>
      <c r="V317" s="14">
        <f>+I317-T317</f>
        <v>33194.949999999997</v>
      </c>
      <c r="W317" s="54">
        <f>+V319-AJ317</f>
        <v>21828.880000000005</v>
      </c>
      <c r="X317" t="s">
        <v>31</v>
      </c>
      <c r="Y317" t="s">
        <v>5</v>
      </c>
      <c r="Z317" t="s">
        <v>1032</v>
      </c>
      <c r="AA317">
        <v>132</v>
      </c>
      <c r="AB317" s="9">
        <v>71920</v>
      </c>
      <c r="AC317">
        <v>0</v>
      </c>
      <c r="AD317" s="9">
        <v>71920</v>
      </c>
      <c r="AE317" s="9">
        <v>2064.1</v>
      </c>
      <c r="AF317">
        <v>0</v>
      </c>
      <c r="AG317" s="9">
        <v>2186.37</v>
      </c>
      <c r="AH317">
        <v>0</v>
      </c>
      <c r="AI317" s="9">
        <v>4250.47</v>
      </c>
      <c r="AJ317" s="9">
        <v>67669.53</v>
      </c>
      <c r="AK317" s="54">
        <f>+T317-AW317</f>
        <v>0</v>
      </c>
      <c r="AL317" t="s">
        <v>333</v>
      </c>
      <c r="AM317" t="s">
        <v>5</v>
      </c>
      <c r="AN317" t="s">
        <v>911</v>
      </c>
      <c r="AO317">
        <v>98</v>
      </c>
      <c r="AP317" s="9">
        <v>35280</v>
      </c>
      <c r="AQ317">
        <v>0</v>
      </c>
      <c r="AR317" s="9">
        <v>35280</v>
      </c>
      <c r="AS317" s="9">
        <v>1012.54</v>
      </c>
      <c r="AT317">
        <v>0</v>
      </c>
      <c r="AU317" s="9">
        <v>1072.51</v>
      </c>
      <c r="AV317">
        <v>0</v>
      </c>
      <c r="AW317" s="9">
        <v>2085.0500000000002</v>
      </c>
      <c r="AX317" s="9">
        <v>33194.949999999997</v>
      </c>
    </row>
    <row r="318" spans="1:50" s="6" customFormat="1" ht="15" x14ac:dyDescent="0.25">
      <c r="A318" s="18">
        <f>1+A317</f>
        <v>298</v>
      </c>
      <c r="B318" s="17" t="s">
        <v>7</v>
      </c>
      <c r="C318" s="16" t="s">
        <v>332</v>
      </c>
      <c r="D318" s="16" t="s">
        <v>5</v>
      </c>
      <c r="E318" s="16" t="s">
        <v>4</v>
      </c>
      <c r="F318" s="16" t="s">
        <v>8</v>
      </c>
      <c r="G318" s="15">
        <v>45078</v>
      </c>
      <c r="H318" s="15">
        <v>45260</v>
      </c>
      <c r="I318" s="14">
        <v>23200</v>
      </c>
      <c r="J318" s="14">
        <v>0</v>
      </c>
      <c r="K318" s="14">
        <v>0</v>
      </c>
      <c r="L318" s="14">
        <v>665.84</v>
      </c>
      <c r="M318" s="14">
        <f>I318*7.1%</f>
        <v>1647.1999999999998</v>
      </c>
      <c r="N318" s="14">
        <f>I318*1.15%</f>
        <v>266.8</v>
      </c>
      <c r="O318" s="14">
        <v>705.28</v>
      </c>
      <c r="P318" s="14">
        <f>I318*7.09%</f>
        <v>1644.88</v>
      </c>
      <c r="Q318" s="14">
        <v>0</v>
      </c>
      <c r="R318" s="14">
        <f>L318+M318+N318+O318+P318</f>
        <v>4930</v>
      </c>
      <c r="S318" s="14">
        <v>0</v>
      </c>
      <c r="T318" s="14">
        <f>+L318+O318+Q318+S318+J318+K318</f>
        <v>1371.12</v>
      </c>
      <c r="U318" s="14">
        <f>+P318+N318+M318</f>
        <v>3558.88</v>
      </c>
      <c r="V318" s="14">
        <f>+I318-T318</f>
        <v>21828.880000000001</v>
      </c>
      <c r="W318" s="54">
        <f>+V320-AJ318</f>
        <v>36467.699999999997</v>
      </c>
      <c r="X318" t="s">
        <v>30</v>
      </c>
      <c r="Y318" t="s">
        <v>5</v>
      </c>
      <c r="Z318" t="s">
        <v>1320</v>
      </c>
      <c r="AA318">
        <v>134</v>
      </c>
      <c r="AB318" s="9">
        <v>14080</v>
      </c>
      <c r="AC318">
        <v>0</v>
      </c>
      <c r="AD318" s="9">
        <v>14080</v>
      </c>
      <c r="AE318">
        <v>404.1</v>
      </c>
      <c r="AF318">
        <v>0</v>
      </c>
      <c r="AG318">
        <v>428.03</v>
      </c>
      <c r="AH318">
        <v>0</v>
      </c>
      <c r="AI318">
        <v>832.13</v>
      </c>
      <c r="AJ318" s="9">
        <v>13247.87</v>
      </c>
      <c r="AK318" s="54">
        <f>+T318-AW318</f>
        <v>0</v>
      </c>
      <c r="AL318" t="s">
        <v>332</v>
      </c>
      <c r="AM318" t="s">
        <v>5</v>
      </c>
      <c r="AN318" t="s">
        <v>1329</v>
      </c>
      <c r="AO318">
        <v>103</v>
      </c>
      <c r="AP318" s="9">
        <v>23200</v>
      </c>
      <c r="AQ318">
        <v>0</v>
      </c>
      <c r="AR318" s="9">
        <v>23200</v>
      </c>
      <c r="AS318">
        <v>665.84</v>
      </c>
      <c r="AT318">
        <v>0</v>
      </c>
      <c r="AU318">
        <v>705.28</v>
      </c>
      <c r="AV318">
        <v>0</v>
      </c>
      <c r="AW318" s="9">
        <v>1371.12</v>
      </c>
      <c r="AX318" s="9">
        <v>21828.880000000001</v>
      </c>
    </row>
    <row r="319" spans="1:50" s="6" customFormat="1" ht="15" x14ac:dyDescent="0.25">
      <c r="A319" s="18">
        <f>1+A318</f>
        <v>299</v>
      </c>
      <c r="B319" s="17" t="s">
        <v>7</v>
      </c>
      <c r="C319" s="16" t="s">
        <v>331</v>
      </c>
      <c r="D319" s="16" t="s">
        <v>5</v>
      </c>
      <c r="E319" s="16" t="s">
        <v>4</v>
      </c>
      <c r="F319" s="16" t="s">
        <v>8</v>
      </c>
      <c r="G319" s="15">
        <v>45078</v>
      </c>
      <c r="H319" s="15">
        <v>45260</v>
      </c>
      <c r="I319" s="14">
        <v>95120</v>
      </c>
      <c r="J319" s="14">
        <v>0</v>
      </c>
      <c r="K319" s="14">
        <v>0</v>
      </c>
      <c r="L319" s="14">
        <v>2729.94</v>
      </c>
      <c r="M319" s="14">
        <f>I319*7.1%</f>
        <v>6753.5199999999995</v>
      </c>
      <c r="N319" s="14">
        <f>I319*1.15%</f>
        <v>1093.8799999999999</v>
      </c>
      <c r="O319" s="14">
        <v>2891.65</v>
      </c>
      <c r="P319" s="14">
        <f>I319*7.09%</f>
        <v>6744.0080000000007</v>
      </c>
      <c r="Q319" s="14">
        <v>0</v>
      </c>
      <c r="R319" s="14">
        <f>L319+M319+N319+O319+P319</f>
        <v>20212.998</v>
      </c>
      <c r="S319" s="14">
        <v>0</v>
      </c>
      <c r="T319" s="14">
        <f>+L319+O319+Q319+S319+J319+K319</f>
        <v>5621.59</v>
      </c>
      <c r="U319" s="14">
        <f>+P319+N319+M319</f>
        <v>14591.407999999999</v>
      </c>
      <c r="V319" s="14">
        <f>+I319-T319</f>
        <v>89498.41</v>
      </c>
      <c r="W319" s="54">
        <f>+V319-AJ319</f>
        <v>48306.240000000005</v>
      </c>
      <c r="X319" t="s">
        <v>580</v>
      </c>
      <c r="Y319" t="s">
        <v>858</v>
      </c>
      <c r="Z319" t="s">
        <v>859</v>
      </c>
      <c r="AA319">
        <v>1</v>
      </c>
      <c r="AB319" s="9">
        <v>45000</v>
      </c>
      <c r="AC319">
        <v>0</v>
      </c>
      <c r="AD319" s="9">
        <v>45000</v>
      </c>
      <c r="AE319" s="9">
        <v>1291.5</v>
      </c>
      <c r="AF319" s="9">
        <v>1148.33</v>
      </c>
      <c r="AG319" s="9">
        <v>1368</v>
      </c>
      <c r="AH319">
        <v>0</v>
      </c>
      <c r="AI319" s="9">
        <v>3807.83</v>
      </c>
      <c r="AJ319" s="9">
        <v>41192.17</v>
      </c>
      <c r="AK319" s="54">
        <f>+T319-AW319</f>
        <v>0</v>
      </c>
      <c r="AL319" t="s">
        <v>331</v>
      </c>
      <c r="AM319" t="s">
        <v>5</v>
      </c>
      <c r="AN319" t="s">
        <v>1048</v>
      </c>
      <c r="AO319">
        <v>109</v>
      </c>
      <c r="AP319" s="9">
        <v>95120</v>
      </c>
      <c r="AQ319">
        <v>0</v>
      </c>
      <c r="AR319" s="9">
        <v>95120</v>
      </c>
      <c r="AS319" s="9">
        <v>2729.94</v>
      </c>
      <c r="AT319">
        <v>0</v>
      </c>
      <c r="AU319" s="9">
        <v>2891.65</v>
      </c>
      <c r="AV319">
        <v>0</v>
      </c>
      <c r="AW319" s="9">
        <v>5621.59</v>
      </c>
      <c r="AX319" s="9">
        <v>89498.41</v>
      </c>
    </row>
    <row r="320" spans="1:50" s="6" customFormat="1" ht="15" x14ac:dyDescent="0.25">
      <c r="A320" s="18">
        <f>1+A319</f>
        <v>300</v>
      </c>
      <c r="B320" s="17" t="s">
        <v>7</v>
      </c>
      <c r="C320" s="16" t="s">
        <v>330</v>
      </c>
      <c r="D320" s="16" t="s">
        <v>5</v>
      </c>
      <c r="E320" s="16" t="s">
        <v>4</v>
      </c>
      <c r="F320" s="16" t="s">
        <v>3</v>
      </c>
      <c r="G320" s="15">
        <v>45078</v>
      </c>
      <c r="H320" s="15">
        <v>45260</v>
      </c>
      <c r="I320" s="14">
        <v>55680</v>
      </c>
      <c r="J320" s="14">
        <v>2673.74</v>
      </c>
      <c r="K320" s="14">
        <v>0</v>
      </c>
      <c r="L320" s="14">
        <v>1598.02</v>
      </c>
      <c r="M320" s="14">
        <f>I320*7.1%</f>
        <v>3953.2799999999997</v>
      </c>
      <c r="N320" s="14">
        <f>I320*1.15%</f>
        <v>640.31999999999994</v>
      </c>
      <c r="O320" s="14">
        <v>1692.67</v>
      </c>
      <c r="P320" s="14">
        <f>I320*7.09%</f>
        <v>3947.7120000000004</v>
      </c>
      <c r="Q320" s="14">
        <v>0</v>
      </c>
      <c r="R320" s="14">
        <f>L320+M320+N320+O320+P320</f>
        <v>11832.002</v>
      </c>
      <c r="S320" s="14">
        <v>0</v>
      </c>
      <c r="T320" s="14">
        <f>+L320+O320+Q320+S320+J320+K320</f>
        <v>5964.43</v>
      </c>
      <c r="U320" s="14">
        <f>+P320+N320+M320</f>
        <v>8541.3119999999999</v>
      </c>
      <c r="V320" s="14">
        <f>+I320-T320</f>
        <v>49715.57</v>
      </c>
      <c r="W320" s="54">
        <f>+V322-AJ320</f>
        <v>-70900.83</v>
      </c>
      <c r="X320" t="s">
        <v>43</v>
      </c>
      <c r="Y320" t="s">
        <v>5</v>
      </c>
      <c r="Z320" t="s">
        <v>1332</v>
      </c>
      <c r="AA320">
        <v>93</v>
      </c>
      <c r="AB320" s="9">
        <v>99760</v>
      </c>
      <c r="AC320">
        <v>0</v>
      </c>
      <c r="AD320" s="9">
        <v>99760</v>
      </c>
      <c r="AE320" s="9">
        <v>2863.11</v>
      </c>
      <c r="AF320" s="9">
        <v>12048.92</v>
      </c>
      <c r="AG320" s="9">
        <v>3032.7</v>
      </c>
      <c r="AH320">
        <v>0</v>
      </c>
      <c r="AI320" s="9">
        <v>17944.73</v>
      </c>
      <c r="AJ320" s="9">
        <v>81815.27</v>
      </c>
      <c r="AK320" s="54">
        <f>+T320-AW320</f>
        <v>0</v>
      </c>
      <c r="AL320" t="s">
        <v>330</v>
      </c>
      <c r="AM320" t="s">
        <v>5</v>
      </c>
      <c r="AN320" t="s">
        <v>934</v>
      </c>
      <c r="AO320">
        <v>119</v>
      </c>
      <c r="AP320" s="9">
        <v>55680</v>
      </c>
      <c r="AQ320">
        <v>0</v>
      </c>
      <c r="AR320" s="9">
        <v>55680</v>
      </c>
      <c r="AS320" s="9">
        <v>1598.02</v>
      </c>
      <c r="AT320" s="9">
        <v>2673.74</v>
      </c>
      <c r="AU320" s="9">
        <v>1692.67</v>
      </c>
      <c r="AV320">
        <v>0</v>
      </c>
      <c r="AW320" s="9">
        <v>5964.43</v>
      </c>
      <c r="AX320" s="9">
        <v>49715.57</v>
      </c>
    </row>
    <row r="321" spans="1:50" s="6" customFormat="1" ht="15" x14ac:dyDescent="0.25">
      <c r="A321" s="18">
        <f>1+A320</f>
        <v>301</v>
      </c>
      <c r="B321" s="17" t="s">
        <v>7</v>
      </c>
      <c r="C321" s="16" t="s">
        <v>329</v>
      </c>
      <c r="D321" s="16" t="s">
        <v>5</v>
      </c>
      <c r="E321" s="16" t="s">
        <v>4</v>
      </c>
      <c r="F321" s="16" t="s">
        <v>3</v>
      </c>
      <c r="G321" s="15">
        <v>45078</v>
      </c>
      <c r="H321" s="15">
        <v>45260</v>
      </c>
      <c r="I321" s="14">
        <v>71920</v>
      </c>
      <c r="J321" s="14">
        <v>0</v>
      </c>
      <c r="K321" s="14">
        <v>0</v>
      </c>
      <c r="L321" s="14">
        <v>2064.1</v>
      </c>
      <c r="M321" s="14">
        <f>I321*7.1%</f>
        <v>5106.32</v>
      </c>
      <c r="N321" s="14">
        <f>I321*1.15%</f>
        <v>827.08</v>
      </c>
      <c r="O321" s="14">
        <v>2186.37</v>
      </c>
      <c r="P321" s="14">
        <f>I321*7.09%</f>
        <v>5099.1280000000006</v>
      </c>
      <c r="Q321" s="14">
        <v>0</v>
      </c>
      <c r="R321" s="14">
        <f>L321+M321+N321+O321+P321</f>
        <v>15282.998</v>
      </c>
      <c r="S321" s="14">
        <v>13711.36</v>
      </c>
      <c r="T321" s="14">
        <f>+L321+O321+Q321+S321+J321+K321</f>
        <v>17961.830000000002</v>
      </c>
      <c r="U321" s="14">
        <f>+P321+N321+M321</f>
        <v>11032.528</v>
      </c>
      <c r="V321" s="14">
        <f>+I321-T321</f>
        <v>53958.17</v>
      </c>
      <c r="W321" s="54">
        <f>+V322-AJ321</f>
        <v>-15280.210000000001</v>
      </c>
      <c r="X321" t="s">
        <v>513</v>
      </c>
      <c r="Y321" t="s">
        <v>5</v>
      </c>
      <c r="Z321" t="s">
        <v>1191</v>
      </c>
      <c r="AA321">
        <v>46</v>
      </c>
      <c r="AB321" s="9">
        <v>27840</v>
      </c>
      <c r="AC321">
        <v>0</v>
      </c>
      <c r="AD321" s="9">
        <v>27840</v>
      </c>
      <c r="AE321">
        <v>799.01</v>
      </c>
      <c r="AF321">
        <v>0</v>
      </c>
      <c r="AG321">
        <v>846.34</v>
      </c>
      <c r="AH321">
        <v>0</v>
      </c>
      <c r="AI321" s="9">
        <v>1645.35</v>
      </c>
      <c r="AJ321" s="9">
        <v>26194.65</v>
      </c>
      <c r="AK321" s="54">
        <f>+T321-AW321</f>
        <v>0</v>
      </c>
      <c r="AL321" t="s">
        <v>329</v>
      </c>
      <c r="AM321" t="s">
        <v>5</v>
      </c>
      <c r="AN321" t="s">
        <v>962</v>
      </c>
      <c r="AO321">
        <v>17</v>
      </c>
      <c r="AP321" s="9">
        <v>71920</v>
      </c>
      <c r="AQ321">
        <v>0</v>
      </c>
      <c r="AR321" s="9">
        <v>71920</v>
      </c>
      <c r="AS321" s="9">
        <v>2064.1</v>
      </c>
      <c r="AT321">
        <v>0</v>
      </c>
      <c r="AU321" s="9">
        <v>2186.37</v>
      </c>
      <c r="AV321" s="9">
        <v>13711.36</v>
      </c>
      <c r="AW321" s="9">
        <v>17961.830000000002</v>
      </c>
      <c r="AX321" s="9">
        <v>53958.17</v>
      </c>
    </row>
    <row r="322" spans="1:50" s="6" customFormat="1" ht="15" x14ac:dyDescent="0.25">
      <c r="A322" s="18">
        <f>1+A321</f>
        <v>302</v>
      </c>
      <c r="B322" s="17" t="s">
        <v>7</v>
      </c>
      <c r="C322" s="16" t="s">
        <v>328</v>
      </c>
      <c r="D322" s="16" t="s">
        <v>5</v>
      </c>
      <c r="E322" s="16" t="s">
        <v>4</v>
      </c>
      <c r="F322" s="16" t="s">
        <v>8</v>
      </c>
      <c r="G322" s="15">
        <v>45078</v>
      </c>
      <c r="H322" s="15">
        <v>45260</v>
      </c>
      <c r="I322" s="14">
        <v>11600</v>
      </c>
      <c r="J322" s="14">
        <v>0</v>
      </c>
      <c r="K322" s="14">
        <v>0</v>
      </c>
      <c r="L322" s="14">
        <v>332.92</v>
      </c>
      <c r="M322" s="14">
        <f>I322*7.1%</f>
        <v>823.59999999999991</v>
      </c>
      <c r="N322" s="14">
        <f>I322*1.15%</f>
        <v>133.4</v>
      </c>
      <c r="O322" s="14">
        <v>352.64</v>
      </c>
      <c r="P322" s="14">
        <f>I322*7.09%</f>
        <v>822.44</v>
      </c>
      <c r="Q322" s="14">
        <v>0</v>
      </c>
      <c r="R322" s="14">
        <f>L322+M322+N322+O322+P322</f>
        <v>2465</v>
      </c>
      <c r="S322" s="14">
        <v>0</v>
      </c>
      <c r="T322" s="14">
        <f>+L322+O322+Q322+S322+J322+K322</f>
        <v>685.56</v>
      </c>
      <c r="U322" s="14">
        <f>+P322+N322+M322</f>
        <v>1779.44</v>
      </c>
      <c r="V322" s="14">
        <f>+I322-T322</f>
        <v>10914.44</v>
      </c>
      <c r="W322" s="54">
        <f>+V324-AJ322</f>
        <v>15594.780000000006</v>
      </c>
      <c r="X322" t="s">
        <v>206</v>
      </c>
      <c r="Y322" t="s">
        <v>5</v>
      </c>
      <c r="Z322" t="s">
        <v>921</v>
      </c>
      <c r="AA322">
        <v>113</v>
      </c>
      <c r="AB322" s="9">
        <v>37800</v>
      </c>
      <c r="AC322">
        <v>0</v>
      </c>
      <c r="AD322" s="9">
        <v>37800</v>
      </c>
      <c r="AE322" s="9">
        <v>1084.8599999999999</v>
      </c>
      <c r="AF322">
        <v>0</v>
      </c>
      <c r="AG322" s="9">
        <v>1149.1199999999999</v>
      </c>
      <c r="AH322">
        <v>0</v>
      </c>
      <c r="AI322" s="9">
        <v>2233.98</v>
      </c>
      <c r="AJ322" s="9">
        <v>35566.019999999997</v>
      </c>
      <c r="AK322" s="54">
        <f>+T322-AW322</f>
        <v>0</v>
      </c>
      <c r="AL322" t="s">
        <v>328</v>
      </c>
      <c r="AM322" t="s">
        <v>5</v>
      </c>
      <c r="AN322" t="s">
        <v>749</v>
      </c>
      <c r="AO322">
        <v>135</v>
      </c>
      <c r="AP322" s="9">
        <v>11600</v>
      </c>
      <c r="AQ322">
        <v>0</v>
      </c>
      <c r="AR322" s="9">
        <v>11600</v>
      </c>
      <c r="AS322">
        <v>332.92</v>
      </c>
      <c r="AT322">
        <v>0</v>
      </c>
      <c r="AU322">
        <v>352.64</v>
      </c>
      <c r="AV322">
        <v>0</v>
      </c>
      <c r="AW322">
        <v>685.56</v>
      </c>
      <c r="AX322" s="9">
        <v>10914.44</v>
      </c>
    </row>
    <row r="323" spans="1:50" s="6" customFormat="1" ht="15" x14ac:dyDescent="0.25">
      <c r="A323" s="18">
        <f>1+A322</f>
        <v>303</v>
      </c>
      <c r="B323" s="17" t="s">
        <v>7</v>
      </c>
      <c r="C323" s="16" t="s">
        <v>327</v>
      </c>
      <c r="D323" s="16" t="s">
        <v>5</v>
      </c>
      <c r="E323" s="16" t="s">
        <v>4</v>
      </c>
      <c r="F323" s="16" t="s">
        <v>3</v>
      </c>
      <c r="G323" s="15">
        <v>45078</v>
      </c>
      <c r="H323" s="15">
        <v>45260</v>
      </c>
      <c r="I323" s="14">
        <v>34800</v>
      </c>
      <c r="J323" s="14">
        <v>0</v>
      </c>
      <c r="K323" s="14">
        <v>0</v>
      </c>
      <c r="L323" s="14">
        <v>998.76</v>
      </c>
      <c r="M323" s="14">
        <f>I323*7.1%</f>
        <v>2470.7999999999997</v>
      </c>
      <c r="N323" s="14">
        <f>I323*1.15%</f>
        <v>400.2</v>
      </c>
      <c r="O323" s="14">
        <v>1057.92</v>
      </c>
      <c r="P323" s="14">
        <f>I323*7.09%</f>
        <v>2467.3200000000002</v>
      </c>
      <c r="Q323" s="14">
        <v>0</v>
      </c>
      <c r="R323" s="14">
        <f>L323+M323+N323+O323+P323</f>
        <v>7395</v>
      </c>
      <c r="S323" s="14">
        <v>0</v>
      </c>
      <c r="T323" s="14">
        <f>+L323+O323+Q323+S323+J323+K323</f>
        <v>2056.6800000000003</v>
      </c>
      <c r="U323" s="14">
        <f>+P323+N323+M323</f>
        <v>5338.32</v>
      </c>
      <c r="V323" s="14">
        <f>+I323-T323</f>
        <v>32743.32</v>
      </c>
      <c r="W323" s="54">
        <f>+V324-AJ323</f>
        <v>42128.160000000003</v>
      </c>
      <c r="X323" t="s">
        <v>405</v>
      </c>
      <c r="Y323" t="s">
        <v>5</v>
      </c>
      <c r="Z323" t="s">
        <v>1288</v>
      </c>
      <c r="AA323">
        <v>161</v>
      </c>
      <c r="AB323" s="9">
        <v>9600</v>
      </c>
      <c r="AC323">
        <v>0</v>
      </c>
      <c r="AD323" s="9">
        <v>9600</v>
      </c>
      <c r="AE323">
        <v>275.52</v>
      </c>
      <c r="AF323">
        <v>0</v>
      </c>
      <c r="AG323">
        <v>291.83999999999997</v>
      </c>
      <c r="AH323">
        <v>0</v>
      </c>
      <c r="AI323">
        <v>567.36</v>
      </c>
      <c r="AJ323" s="9">
        <v>9032.64</v>
      </c>
      <c r="AK323" s="54">
        <f>+T323-AW323</f>
        <v>0</v>
      </c>
      <c r="AL323" t="s">
        <v>327</v>
      </c>
      <c r="AM323" t="s">
        <v>5</v>
      </c>
      <c r="AN323" t="s">
        <v>967</v>
      </c>
      <c r="AO323">
        <v>154</v>
      </c>
      <c r="AP323" s="9">
        <v>34800</v>
      </c>
      <c r="AQ323">
        <v>0</v>
      </c>
      <c r="AR323" s="9">
        <v>34800</v>
      </c>
      <c r="AS323">
        <v>998.76</v>
      </c>
      <c r="AT323">
        <v>0</v>
      </c>
      <c r="AU323" s="9">
        <v>1057.92</v>
      </c>
      <c r="AV323">
        <v>0</v>
      </c>
      <c r="AW323" s="9">
        <v>2056.6799999999998</v>
      </c>
      <c r="AX323" s="9">
        <v>32743.32</v>
      </c>
    </row>
    <row r="324" spans="1:50" s="6" customFormat="1" ht="15" x14ac:dyDescent="0.25">
      <c r="A324" s="18">
        <f>1+A323</f>
        <v>304</v>
      </c>
      <c r="B324" s="17" t="s">
        <v>7</v>
      </c>
      <c r="C324" s="16" t="s">
        <v>326</v>
      </c>
      <c r="D324" s="16" t="s">
        <v>5</v>
      </c>
      <c r="E324" s="16" t="s">
        <v>4</v>
      </c>
      <c r="F324" s="16" t="s">
        <v>8</v>
      </c>
      <c r="G324" s="15">
        <v>45078</v>
      </c>
      <c r="H324" s="15">
        <v>45260</v>
      </c>
      <c r="I324" s="14">
        <v>57600</v>
      </c>
      <c r="J324" s="14">
        <v>3035.04</v>
      </c>
      <c r="K324" s="14">
        <v>0</v>
      </c>
      <c r="L324" s="14">
        <v>1653.12</v>
      </c>
      <c r="M324" s="14">
        <f>I324*7.1%</f>
        <v>4089.5999999999995</v>
      </c>
      <c r="N324" s="14">
        <f>I324*1.15%</f>
        <v>662.4</v>
      </c>
      <c r="O324" s="14">
        <v>1751.04</v>
      </c>
      <c r="P324" s="14">
        <f>I324*7.09%</f>
        <v>4083.84</v>
      </c>
      <c r="Q324" s="14">
        <v>0</v>
      </c>
      <c r="R324" s="14">
        <f>L324+M324+N324+O324+P324</f>
        <v>12240</v>
      </c>
      <c r="S324" s="14">
        <v>0</v>
      </c>
      <c r="T324" s="14">
        <f>+L324+O324+Q324+S324+J324+K324</f>
        <v>6439.2</v>
      </c>
      <c r="U324" s="14">
        <f>+P324+N324+M324</f>
        <v>8835.84</v>
      </c>
      <c r="V324" s="14">
        <f>+I324-T324</f>
        <v>51160.800000000003</v>
      </c>
      <c r="W324" s="54">
        <f>+V324-AJ324</f>
        <v>-8971.8499999999985</v>
      </c>
      <c r="X324" t="s">
        <v>582</v>
      </c>
      <c r="Y324" t="s">
        <v>581</v>
      </c>
      <c r="Z324" t="s">
        <v>732</v>
      </c>
      <c r="AA324">
        <v>15</v>
      </c>
      <c r="AB324" s="9">
        <v>90000</v>
      </c>
      <c r="AC324">
        <v>0</v>
      </c>
      <c r="AD324" s="9">
        <v>90000</v>
      </c>
      <c r="AE324" s="9">
        <v>2583</v>
      </c>
      <c r="AF324" s="9">
        <v>9753.1200000000008</v>
      </c>
      <c r="AG324" s="9">
        <v>2736</v>
      </c>
      <c r="AH324" s="9">
        <v>14795.23</v>
      </c>
      <c r="AI324" s="9">
        <v>29867.35</v>
      </c>
      <c r="AJ324" s="9">
        <v>60132.65</v>
      </c>
      <c r="AK324" s="54">
        <f>+T324-AW324</f>
        <v>0</v>
      </c>
      <c r="AL324" t="s">
        <v>326</v>
      </c>
      <c r="AM324" t="s">
        <v>5</v>
      </c>
      <c r="AN324" t="s">
        <v>1238</v>
      </c>
      <c r="AO324">
        <v>156</v>
      </c>
      <c r="AP324" s="9">
        <v>57600</v>
      </c>
      <c r="AQ324">
        <v>0</v>
      </c>
      <c r="AR324" s="9">
        <v>57600</v>
      </c>
      <c r="AS324" s="9">
        <v>1653.12</v>
      </c>
      <c r="AT324" s="9">
        <v>3035.04</v>
      </c>
      <c r="AU324" s="9">
        <v>1751.04</v>
      </c>
      <c r="AV324">
        <v>0</v>
      </c>
      <c r="AW324" s="9">
        <v>6439.2</v>
      </c>
      <c r="AX324" s="9">
        <v>51160.800000000003</v>
      </c>
    </row>
    <row r="325" spans="1:50" s="6" customFormat="1" ht="15" x14ac:dyDescent="0.25">
      <c r="A325" s="18">
        <f>1+A324</f>
        <v>305</v>
      </c>
      <c r="B325" s="17" t="s">
        <v>7</v>
      </c>
      <c r="C325" s="16" t="s">
        <v>325</v>
      </c>
      <c r="D325" s="16" t="s">
        <v>5</v>
      </c>
      <c r="E325" s="16" t="s">
        <v>4</v>
      </c>
      <c r="F325" s="16" t="s">
        <v>8</v>
      </c>
      <c r="G325" s="15">
        <v>45078</v>
      </c>
      <c r="H325" s="15">
        <v>45260</v>
      </c>
      <c r="I325" s="14">
        <v>30160</v>
      </c>
      <c r="J325" s="14">
        <v>0</v>
      </c>
      <c r="K325" s="14">
        <v>0</v>
      </c>
      <c r="L325" s="14">
        <v>865.59</v>
      </c>
      <c r="M325" s="14">
        <f>I325*7.1%</f>
        <v>2141.3599999999997</v>
      </c>
      <c r="N325" s="14">
        <f>I325*1.15%</f>
        <v>346.84</v>
      </c>
      <c r="O325" s="14">
        <v>916.86</v>
      </c>
      <c r="P325" s="14">
        <f>I325*7.09%</f>
        <v>2138.3440000000001</v>
      </c>
      <c r="Q325" s="14">
        <v>0</v>
      </c>
      <c r="R325" s="14">
        <f>L325+M325+N325+O325+P325</f>
        <v>6408.9939999999997</v>
      </c>
      <c r="S325" s="14">
        <v>0</v>
      </c>
      <c r="T325" s="14">
        <f>+L325+O325+Q325+S325+J325+K325</f>
        <v>1782.45</v>
      </c>
      <c r="U325" s="14">
        <f>+P325+N325+M325</f>
        <v>4626.5439999999999</v>
      </c>
      <c r="V325" s="14">
        <f>+I325-T325</f>
        <v>28377.55</v>
      </c>
      <c r="W325" s="54">
        <f>+V326-AJ325</f>
        <v>4812.0099999999993</v>
      </c>
      <c r="X325" t="s">
        <v>396</v>
      </c>
      <c r="Y325" t="s">
        <v>5</v>
      </c>
      <c r="Z325" t="s">
        <v>1286</v>
      </c>
      <c r="AA325">
        <v>193</v>
      </c>
      <c r="AB325" s="9">
        <v>5280</v>
      </c>
      <c r="AC325">
        <v>0</v>
      </c>
      <c r="AD325" s="9">
        <v>5280</v>
      </c>
      <c r="AE325">
        <v>151.54</v>
      </c>
      <c r="AF325">
        <v>0</v>
      </c>
      <c r="AG325">
        <v>160.51</v>
      </c>
      <c r="AH325">
        <v>0</v>
      </c>
      <c r="AI325">
        <v>312.05</v>
      </c>
      <c r="AJ325" s="9">
        <v>4967.95</v>
      </c>
      <c r="AK325" s="54">
        <f>+T325-AW325</f>
        <v>0</v>
      </c>
      <c r="AL325" t="s">
        <v>325</v>
      </c>
      <c r="AM325" t="s">
        <v>5</v>
      </c>
      <c r="AN325" t="s">
        <v>875</v>
      </c>
      <c r="AO325">
        <v>160</v>
      </c>
      <c r="AP325" s="9">
        <v>30160</v>
      </c>
      <c r="AQ325">
        <v>0</v>
      </c>
      <c r="AR325" s="9">
        <v>30160</v>
      </c>
      <c r="AS325">
        <v>865.59</v>
      </c>
      <c r="AT325">
        <v>0</v>
      </c>
      <c r="AU325">
        <v>916.86</v>
      </c>
      <c r="AV325">
        <v>0</v>
      </c>
      <c r="AW325" s="9">
        <v>1782.45</v>
      </c>
      <c r="AX325" s="9">
        <v>28377.55</v>
      </c>
    </row>
    <row r="326" spans="1:50" s="6" customFormat="1" ht="15" x14ac:dyDescent="0.25">
      <c r="A326" s="18">
        <f>1+A325</f>
        <v>306</v>
      </c>
      <c r="B326" s="17" t="s">
        <v>7</v>
      </c>
      <c r="C326" s="16" t="s">
        <v>324</v>
      </c>
      <c r="D326" s="16" t="s">
        <v>5</v>
      </c>
      <c r="E326" s="16" t="s">
        <v>4</v>
      </c>
      <c r="F326" s="16" t="s">
        <v>8</v>
      </c>
      <c r="G326" s="15">
        <v>45078</v>
      </c>
      <c r="H326" s="15">
        <v>45260</v>
      </c>
      <c r="I326" s="14">
        <v>23200</v>
      </c>
      <c r="J326" s="14">
        <v>12048.92</v>
      </c>
      <c r="K326" s="14">
        <v>0</v>
      </c>
      <c r="L326" s="14">
        <v>665.84</v>
      </c>
      <c r="M326" s="14">
        <f>I326*7.1%</f>
        <v>1647.1999999999998</v>
      </c>
      <c r="N326" s="14">
        <f>I326*1.15%</f>
        <v>266.8</v>
      </c>
      <c r="O326" s="14">
        <v>705.28</v>
      </c>
      <c r="P326" s="14">
        <f>I326*7.09%</f>
        <v>1644.88</v>
      </c>
      <c r="Q326" s="14">
        <v>0</v>
      </c>
      <c r="R326" s="14">
        <f>L326+M326+N326+O326+P326</f>
        <v>4930</v>
      </c>
      <c r="S326" s="14">
        <v>0</v>
      </c>
      <c r="T326" s="14">
        <f>+L326+O326+Q326+S326+J326+K326</f>
        <v>13420.04</v>
      </c>
      <c r="U326" s="14">
        <f>+P326+N326+M326</f>
        <v>3558.88</v>
      </c>
      <c r="V326" s="14">
        <f>+I326-T326</f>
        <v>9779.9599999999991</v>
      </c>
      <c r="W326" s="54">
        <f>+V327-AJ326</f>
        <v>41474.879999999997</v>
      </c>
      <c r="X326" t="s">
        <v>441</v>
      </c>
      <c r="Y326" t="s">
        <v>5</v>
      </c>
      <c r="Z326" t="s">
        <v>1175</v>
      </c>
      <c r="AA326">
        <v>49</v>
      </c>
      <c r="AB326" s="9">
        <v>32480</v>
      </c>
      <c r="AC326">
        <v>0</v>
      </c>
      <c r="AD326" s="9">
        <v>32480</v>
      </c>
      <c r="AE326">
        <v>932.18</v>
      </c>
      <c r="AF326">
        <v>0</v>
      </c>
      <c r="AG326">
        <v>987.39</v>
      </c>
      <c r="AH326">
        <v>0</v>
      </c>
      <c r="AI326" s="9">
        <v>1919.57</v>
      </c>
      <c r="AJ326" s="9">
        <v>30560.43</v>
      </c>
      <c r="AK326" s="54">
        <f>+T326-AW326</f>
        <v>0</v>
      </c>
      <c r="AL326" t="s">
        <v>324</v>
      </c>
      <c r="AM326" t="s">
        <v>5</v>
      </c>
      <c r="AN326" t="s">
        <v>1245</v>
      </c>
      <c r="AO326">
        <v>103</v>
      </c>
      <c r="AP326" s="9">
        <v>23200</v>
      </c>
      <c r="AQ326">
        <v>0</v>
      </c>
      <c r="AR326" s="9">
        <v>23200</v>
      </c>
      <c r="AS326">
        <v>665.84</v>
      </c>
      <c r="AT326" s="9">
        <v>12048.92</v>
      </c>
      <c r="AU326">
        <v>705.28</v>
      </c>
      <c r="AV326">
        <v>0</v>
      </c>
      <c r="AW326" s="9">
        <v>13420.04</v>
      </c>
      <c r="AX326" s="9">
        <v>9779.9599999999991</v>
      </c>
    </row>
    <row r="327" spans="1:50" s="6" customFormat="1" ht="15" x14ac:dyDescent="0.25">
      <c r="A327" s="18">
        <f>1+A326</f>
        <v>307</v>
      </c>
      <c r="B327" s="17" t="s">
        <v>7</v>
      </c>
      <c r="C327" s="16" t="s">
        <v>323</v>
      </c>
      <c r="D327" s="16" t="s">
        <v>5</v>
      </c>
      <c r="E327" s="16" t="s">
        <v>4</v>
      </c>
      <c r="F327" s="16" t="s">
        <v>3</v>
      </c>
      <c r="G327" s="15">
        <v>45078</v>
      </c>
      <c r="H327" s="15">
        <v>45260</v>
      </c>
      <c r="I327" s="14">
        <v>76560</v>
      </c>
      <c r="J327" s="14">
        <v>0</v>
      </c>
      <c r="K327" s="14">
        <v>0</v>
      </c>
      <c r="L327" s="14">
        <v>2197.27</v>
      </c>
      <c r="M327" s="14">
        <f>I327*7.1%</f>
        <v>5435.7599999999993</v>
      </c>
      <c r="N327" s="14">
        <f>I327*1.15%</f>
        <v>880.43999999999994</v>
      </c>
      <c r="O327" s="14">
        <v>2327.42</v>
      </c>
      <c r="P327" s="14">
        <f>I327*7.09%</f>
        <v>5428.1040000000003</v>
      </c>
      <c r="Q327" s="14">
        <v>0</v>
      </c>
      <c r="R327" s="14">
        <f>L327+M327+N327+O327+P327</f>
        <v>16268.993999999999</v>
      </c>
      <c r="S327" s="14">
        <v>0</v>
      </c>
      <c r="T327" s="14">
        <f>+L327+O327+Q327+S327+J327+K327</f>
        <v>4524.6900000000005</v>
      </c>
      <c r="U327" s="14">
        <f>+P327+N327+M327</f>
        <v>11744.304</v>
      </c>
      <c r="V327" s="14">
        <f>+I327-T327</f>
        <v>72035.31</v>
      </c>
      <c r="W327" s="54">
        <f>+V327-AJ327</f>
        <v>7777.1899999999951</v>
      </c>
      <c r="X327" t="s">
        <v>595</v>
      </c>
      <c r="Y327" t="s">
        <v>738</v>
      </c>
      <c r="Z327" t="s">
        <v>816</v>
      </c>
      <c r="AA327">
        <v>16</v>
      </c>
      <c r="AB327" s="9">
        <v>75000</v>
      </c>
      <c r="AC327">
        <v>0</v>
      </c>
      <c r="AD327" s="9">
        <v>75000</v>
      </c>
      <c r="AE327" s="9">
        <v>2152.5</v>
      </c>
      <c r="AF327" s="9">
        <v>6309.38</v>
      </c>
      <c r="AG327" s="9">
        <v>2280</v>
      </c>
      <c r="AH327">
        <v>0</v>
      </c>
      <c r="AI327" s="9">
        <v>10741.88</v>
      </c>
      <c r="AJ327" s="9">
        <v>64258.12</v>
      </c>
      <c r="AK327" s="54">
        <f>+T327-AW327</f>
        <v>0</v>
      </c>
      <c r="AL327" t="s">
        <v>323</v>
      </c>
      <c r="AM327" t="s">
        <v>5</v>
      </c>
      <c r="AN327" t="s">
        <v>916</v>
      </c>
      <c r="AO327">
        <v>12</v>
      </c>
      <c r="AP327" s="9">
        <v>76560</v>
      </c>
      <c r="AQ327">
        <v>0</v>
      </c>
      <c r="AR327" s="9">
        <v>76560</v>
      </c>
      <c r="AS327" s="9">
        <v>2197.27</v>
      </c>
      <c r="AT327">
        <v>0</v>
      </c>
      <c r="AU327" s="9">
        <v>2327.42</v>
      </c>
      <c r="AV327">
        <v>0</v>
      </c>
      <c r="AW327" s="9">
        <v>4524.6899999999996</v>
      </c>
      <c r="AX327" s="9">
        <v>72035.31</v>
      </c>
    </row>
    <row r="328" spans="1:50" s="6" customFormat="1" ht="15" x14ac:dyDescent="0.25">
      <c r="A328" s="18">
        <f>1+A327</f>
        <v>308</v>
      </c>
      <c r="B328" s="17" t="s">
        <v>7</v>
      </c>
      <c r="C328" s="16" t="s">
        <v>322</v>
      </c>
      <c r="D328" s="16" t="s">
        <v>5</v>
      </c>
      <c r="E328" s="16" t="s">
        <v>4</v>
      </c>
      <c r="F328" s="16" t="s">
        <v>8</v>
      </c>
      <c r="G328" s="15">
        <v>45078</v>
      </c>
      <c r="H328" s="15">
        <v>45260</v>
      </c>
      <c r="I328" s="14">
        <v>9280</v>
      </c>
      <c r="J328" s="14">
        <v>0</v>
      </c>
      <c r="K328" s="14">
        <v>0</v>
      </c>
      <c r="L328" s="14">
        <v>266.33999999999997</v>
      </c>
      <c r="M328" s="14">
        <f>I328*7.1%</f>
        <v>658.88</v>
      </c>
      <c r="N328" s="14">
        <f>I328*1.15%</f>
        <v>106.72</v>
      </c>
      <c r="O328" s="14">
        <v>282.11</v>
      </c>
      <c r="P328" s="14">
        <f>I328*7.09%</f>
        <v>657.952</v>
      </c>
      <c r="Q328" s="14">
        <v>0</v>
      </c>
      <c r="R328" s="14">
        <f>L328+M328+N328+O328+P328</f>
        <v>1972.0020000000002</v>
      </c>
      <c r="S328" s="14">
        <v>0</v>
      </c>
      <c r="T328" s="14">
        <f>+L328+O328+Q328+S328+J328+K328</f>
        <v>548.45000000000005</v>
      </c>
      <c r="U328" s="14">
        <f>+P328+N328+M328</f>
        <v>1423.5520000000001</v>
      </c>
      <c r="V328" s="14">
        <f>+I328-T328</f>
        <v>8731.5499999999993</v>
      </c>
      <c r="W328" s="54">
        <f>+V329-AJ328</f>
        <v>9258.4500000000007</v>
      </c>
      <c r="X328" t="s">
        <v>503</v>
      </c>
      <c r="Y328" t="s">
        <v>5</v>
      </c>
      <c r="Z328" t="s">
        <v>907</v>
      </c>
      <c r="AA328">
        <v>84</v>
      </c>
      <c r="AB328" s="9">
        <v>18000</v>
      </c>
      <c r="AC328">
        <v>0</v>
      </c>
      <c r="AD328" s="9">
        <v>18000</v>
      </c>
      <c r="AE328">
        <v>516.6</v>
      </c>
      <c r="AF328">
        <v>0</v>
      </c>
      <c r="AG328">
        <v>547.20000000000005</v>
      </c>
      <c r="AH328">
        <v>0</v>
      </c>
      <c r="AI328" s="9">
        <v>1063.8</v>
      </c>
      <c r="AJ328" s="9">
        <v>16936.2</v>
      </c>
      <c r="AK328" s="54">
        <f>+T328-AW328</f>
        <v>0</v>
      </c>
      <c r="AL328" t="s">
        <v>322</v>
      </c>
      <c r="AM328" t="s">
        <v>5</v>
      </c>
      <c r="AN328" t="s">
        <v>964</v>
      </c>
      <c r="AO328">
        <v>185</v>
      </c>
      <c r="AP328" s="9">
        <v>9280</v>
      </c>
      <c r="AQ328">
        <v>0</v>
      </c>
      <c r="AR328" s="9">
        <v>9280</v>
      </c>
      <c r="AS328">
        <v>266.33999999999997</v>
      </c>
      <c r="AT328">
        <v>0</v>
      </c>
      <c r="AU328">
        <v>282.11</v>
      </c>
      <c r="AV328">
        <v>0</v>
      </c>
      <c r="AW328">
        <v>548.45000000000005</v>
      </c>
      <c r="AX328" s="9">
        <v>8731.5499999999993</v>
      </c>
    </row>
    <row r="329" spans="1:50" s="6" customFormat="1" ht="15" x14ac:dyDescent="0.25">
      <c r="A329" s="18">
        <f>1+A328</f>
        <v>309</v>
      </c>
      <c r="B329" s="17" t="s">
        <v>7</v>
      </c>
      <c r="C329" s="16" t="s">
        <v>321</v>
      </c>
      <c r="D329" s="16" t="s">
        <v>5</v>
      </c>
      <c r="E329" s="16" t="s">
        <v>4</v>
      </c>
      <c r="F329" s="16" t="s">
        <v>8</v>
      </c>
      <c r="G329" s="15">
        <v>45078</v>
      </c>
      <c r="H329" s="15">
        <v>45260</v>
      </c>
      <c r="I329" s="14">
        <v>27840</v>
      </c>
      <c r="J329" s="14">
        <v>0</v>
      </c>
      <c r="K329" s="14">
        <v>0</v>
      </c>
      <c r="L329" s="14">
        <v>799.01</v>
      </c>
      <c r="M329" s="14">
        <f>I329*7.1%</f>
        <v>1976.6399999999999</v>
      </c>
      <c r="N329" s="14">
        <f>I329*1.15%</f>
        <v>320.15999999999997</v>
      </c>
      <c r="O329" s="14">
        <v>846.34</v>
      </c>
      <c r="P329" s="14">
        <f>I329*7.09%</f>
        <v>1973.8560000000002</v>
      </c>
      <c r="Q329" s="14">
        <v>0</v>
      </c>
      <c r="R329" s="14">
        <f>L329+M329+N329+O329+P329</f>
        <v>5916.0059999999994</v>
      </c>
      <c r="S329" s="14">
        <v>0</v>
      </c>
      <c r="T329" s="14">
        <f>+L329+O329+Q329+S329+J329+K329</f>
        <v>1645.35</v>
      </c>
      <c r="U329" s="14">
        <f>+P329+N329+M329</f>
        <v>4270.6559999999999</v>
      </c>
      <c r="V329" s="14">
        <f>+I329-T329</f>
        <v>26194.65</v>
      </c>
      <c r="W329" s="54">
        <f>+V330-AJ329</f>
        <v>-2492.9500000000007</v>
      </c>
      <c r="X329" t="s">
        <v>301</v>
      </c>
      <c r="Y329" t="s">
        <v>5</v>
      </c>
      <c r="Z329" t="s">
        <v>1316</v>
      </c>
      <c r="AA329">
        <v>276</v>
      </c>
      <c r="AB329" s="9">
        <v>22400</v>
      </c>
      <c r="AC329">
        <v>0</v>
      </c>
      <c r="AD329" s="9">
        <v>22400</v>
      </c>
      <c r="AE329">
        <v>642.88</v>
      </c>
      <c r="AF329" s="9">
        <v>1120.0999999999999</v>
      </c>
      <c r="AG329">
        <v>680.96</v>
      </c>
      <c r="AH329">
        <v>0</v>
      </c>
      <c r="AI329" s="9">
        <v>2443.94</v>
      </c>
      <c r="AJ329" s="9">
        <v>19956.060000000001</v>
      </c>
      <c r="AK329" s="54">
        <f>+T329-AW329</f>
        <v>0</v>
      </c>
      <c r="AL329" t="s">
        <v>321</v>
      </c>
      <c r="AM329" t="s">
        <v>5</v>
      </c>
      <c r="AN329" t="s">
        <v>920</v>
      </c>
      <c r="AO329">
        <v>187</v>
      </c>
      <c r="AP329" s="9">
        <v>27840</v>
      </c>
      <c r="AQ329">
        <v>0</v>
      </c>
      <c r="AR329" s="9">
        <v>27840</v>
      </c>
      <c r="AS329">
        <v>799.01</v>
      </c>
      <c r="AT329">
        <v>0</v>
      </c>
      <c r="AU329">
        <v>846.34</v>
      </c>
      <c r="AV329">
        <v>0</v>
      </c>
      <c r="AW329" s="9">
        <v>1645.35</v>
      </c>
      <c r="AX329" s="9">
        <v>26194.65</v>
      </c>
    </row>
    <row r="330" spans="1:50" s="6" customFormat="1" ht="15" x14ac:dyDescent="0.25">
      <c r="A330" s="18">
        <f>1+A329</f>
        <v>310</v>
      </c>
      <c r="B330" s="17" t="s">
        <v>7</v>
      </c>
      <c r="C330" s="16" t="s">
        <v>320</v>
      </c>
      <c r="D330" s="16" t="s">
        <v>5</v>
      </c>
      <c r="E330" s="16" t="s">
        <v>4</v>
      </c>
      <c r="F330" s="16" t="s">
        <v>3</v>
      </c>
      <c r="G330" s="15">
        <v>45078</v>
      </c>
      <c r="H330" s="15">
        <v>45260</v>
      </c>
      <c r="I330" s="14">
        <v>18560</v>
      </c>
      <c r="J330" s="14">
        <v>0</v>
      </c>
      <c r="K330" s="14">
        <v>0</v>
      </c>
      <c r="L330" s="14">
        <v>532.66999999999996</v>
      </c>
      <c r="M330" s="14">
        <f>I330*7.1%</f>
        <v>1317.76</v>
      </c>
      <c r="N330" s="14">
        <f>I330*1.15%</f>
        <v>213.44</v>
      </c>
      <c r="O330" s="14">
        <v>564.22</v>
      </c>
      <c r="P330" s="14">
        <f>I330*7.09%</f>
        <v>1315.904</v>
      </c>
      <c r="Q330" s="14">
        <v>0</v>
      </c>
      <c r="R330" s="14">
        <f>L330+M330+N330+O330+P330</f>
        <v>3943.9940000000001</v>
      </c>
      <c r="S330" s="14">
        <v>0</v>
      </c>
      <c r="T330" s="14">
        <f>+L330+O330+Q330+S330+J330+K330</f>
        <v>1096.8899999999999</v>
      </c>
      <c r="U330" s="14">
        <f>+P330+N330+M330</f>
        <v>2847.1040000000003</v>
      </c>
      <c r="V330" s="14">
        <f>+I330-T330</f>
        <v>17463.11</v>
      </c>
      <c r="W330" s="54">
        <f>+V331-AJ330</f>
        <v>9484.27</v>
      </c>
      <c r="X330" t="s">
        <v>279</v>
      </c>
      <c r="Y330" t="s">
        <v>5</v>
      </c>
      <c r="Z330" t="s">
        <v>876</v>
      </c>
      <c r="AA330">
        <v>364</v>
      </c>
      <c r="AB330" s="9">
        <v>2520</v>
      </c>
      <c r="AC330">
        <v>0</v>
      </c>
      <c r="AD330" s="9">
        <v>2520</v>
      </c>
      <c r="AE330">
        <v>72.319999999999993</v>
      </c>
      <c r="AF330">
        <v>0</v>
      </c>
      <c r="AG330">
        <v>76.61</v>
      </c>
      <c r="AH330">
        <v>0</v>
      </c>
      <c r="AI330">
        <v>148.93</v>
      </c>
      <c r="AJ330" s="9">
        <v>2371.0700000000002</v>
      </c>
      <c r="AK330" s="54">
        <f>+T330-AW330</f>
        <v>0</v>
      </c>
      <c r="AL330" t="s">
        <v>320</v>
      </c>
      <c r="AM330" t="s">
        <v>5</v>
      </c>
      <c r="AN330" t="s">
        <v>933</v>
      </c>
      <c r="AO330">
        <v>197</v>
      </c>
      <c r="AP330" s="9">
        <v>18560</v>
      </c>
      <c r="AQ330">
        <v>0</v>
      </c>
      <c r="AR330" s="9">
        <v>18560</v>
      </c>
      <c r="AS330">
        <v>532.66999999999996</v>
      </c>
      <c r="AT330">
        <v>0</v>
      </c>
      <c r="AU330">
        <v>564.22</v>
      </c>
      <c r="AV330">
        <v>0</v>
      </c>
      <c r="AW330" s="9">
        <v>1096.8900000000001</v>
      </c>
      <c r="AX330" s="9">
        <v>17463.11</v>
      </c>
    </row>
    <row r="331" spans="1:50" s="6" customFormat="1" ht="15" x14ac:dyDescent="0.25">
      <c r="A331" s="18">
        <f>1+A330</f>
        <v>311</v>
      </c>
      <c r="B331" s="17" t="s">
        <v>7</v>
      </c>
      <c r="C331" s="16" t="s">
        <v>319</v>
      </c>
      <c r="D331" s="16" t="s">
        <v>5</v>
      </c>
      <c r="E331" s="16" t="s">
        <v>4</v>
      </c>
      <c r="F331" s="16" t="s">
        <v>8</v>
      </c>
      <c r="G331" s="15">
        <v>45078</v>
      </c>
      <c r="H331" s="15">
        <v>45260</v>
      </c>
      <c r="I331" s="14">
        <v>12600</v>
      </c>
      <c r="J331" s="14">
        <v>0</v>
      </c>
      <c r="K331" s="14">
        <v>0</v>
      </c>
      <c r="L331" s="14">
        <v>361.62</v>
      </c>
      <c r="M331" s="14">
        <f>I331*7.1%</f>
        <v>894.59999999999991</v>
      </c>
      <c r="N331" s="14">
        <f>I331*1.15%</f>
        <v>144.9</v>
      </c>
      <c r="O331" s="14">
        <v>383.04</v>
      </c>
      <c r="P331" s="14">
        <f>I331*7.09%</f>
        <v>893.34</v>
      </c>
      <c r="Q331" s="14">
        <v>0</v>
      </c>
      <c r="R331" s="14">
        <f>L331+M331+N331+O331+P331</f>
        <v>2677.5</v>
      </c>
      <c r="S331" s="14">
        <v>0</v>
      </c>
      <c r="T331" s="14">
        <f>+L331+O331+Q331+S331+J331+K331</f>
        <v>744.66000000000008</v>
      </c>
      <c r="U331" s="14">
        <f>+P331+N331+M331</f>
        <v>1932.84</v>
      </c>
      <c r="V331" s="14">
        <f>+I331-T331</f>
        <v>11855.34</v>
      </c>
      <c r="W331" s="54">
        <f>+V332-AJ331</f>
        <v>-66685.600000000006</v>
      </c>
      <c r="X331" t="s">
        <v>242</v>
      </c>
      <c r="Y331" t="s">
        <v>5</v>
      </c>
      <c r="Z331" t="s">
        <v>1057</v>
      </c>
      <c r="AA331">
        <v>29</v>
      </c>
      <c r="AB331" s="9">
        <v>95120</v>
      </c>
      <c r="AC331">
        <v>0</v>
      </c>
      <c r="AD331" s="9">
        <v>95120</v>
      </c>
      <c r="AE331" s="9">
        <v>2729.94</v>
      </c>
      <c r="AF331" s="9">
        <v>10957.47</v>
      </c>
      <c r="AG331" s="9">
        <v>2891.65</v>
      </c>
      <c r="AH331">
        <v>0</v>
      </c>
      <c r="AI331" s="9">
        <v>16579.060000000001</v>
      </c>
      <c r="AJ331" s="9">
        <v>78540.94</v>
      </c>
      <c r="AK331" s="54">
        <f>+T331-AW331</f>
        <v>0</v>
      </c>
      <c r="AL331" t="s">
        <v>319</v>
      </c>
      <c r="AM331" t="s">
        <v>5</v>
      </c>
      <c r="AN331" t="s">
        <v>810</v>
      </c>
      <c r="AO331">
        <v>199</v>
      </c>
      <c r="AP331" s="9">
        <v>12600</v>
      </c>
      <c r="AQ331">
        <v>0</v>
      </c>
      <c r="AR331" s="9">
        <v>12600</v>
      </c>
      <c r="AS331">
        <v>361.62</v>
      </c>
      <c r="AT331">
        <v>0</v>
      </c>
      <c r="AU331">
        <v>383.04</v>
      </c>
      <c r="AV331">
        <v>0</v>
      </c>
      <c r="AW331">
        <v>744.66</v>
      </c>
      <c r="AX331" s="9">
        <v>11855.34</v>
      </c>
    </row>
    <row r="332" spans="1:50" s="6" customFormat="1" ht="15" x14ac:dyDescent="0.25">
      <c r="A332" s="18">
        <f>1+A331</f>
        <v>312</v>
      </c>
      <c r="B332" s="17" t="s">
        <v>7</v>
      </c>
      <c r="C332" s="16" t="s">
        <v>318</v>
      </c>
      <c r="D332" s="16" t="s">
        <v>5</v>
      </c>
      <c r="E332" s="16" t="s">
        <v>4</v>
      </c>
      <c r="F332" s="16" t="s">
        <v>3</v>
      </c>
      <c r="G332" s="15">
        <v>45078</v>
      </c>
      <c r="H332" s="15">
        <v>45260</v>
      </c>
      <c r="I332" s="14">
        <v>12600</v>
      </c>
      <c r="J332" s="14">
        <v>0</v>
      </c>
      <c r="K332" s="14">
        <v>0</v>
      </c>
      <c r="L332" s="14">
        <v>361.62</v>
      </c>
      <c r="M332" s="14">
        <f>I332*7.1%</f>
        <v>894.59999999999991</v>
      </c>
      <c r="N332" s="14">
        <f>I332*1.15%</f>
        <v>144.9</v>
      </c>
      <c r="O332" s="14">
        <v>383.04</v>
      </c>
      <c r="P332" s="14">
        <f>I332*7.09%</f>
        <v>893.34</v>
      </c>
      <c r="Q332" s="14">
        <v>0</v>
      </c>
      <c r="R332" s="14">
        <f>L332+M332+N332+O332+P332</f>
        <v>2677.5</v>
      </c>
      <c r="S332" s="14">
        <v>0</v>
      </c>
      <c r="T332" s="14">
        <f>+L332+O332+Q332+S332+J332+K332</f>
        <v>744.66000000000008</v>
      </c>
      <c r="U332" s="14">
        <f>+P332+N332+M332</f>
        <v>1932.84</v>
      </c>
      <c r="V332" s="14">
        <f>+I332-T332</f>
        <v>11855.34</v>
      </c>
      <c r="W332" s="54">
        <f>+V334-AJ332</f>
        <v>-9484.27</v>
      </c>
      <c r="X332" t="s">
        <v>48</v>
      </c>
      <c r="Y332" t="s">
        <v>5</v>
      </c>
      <c r="Z332" t="s">
        <v>1001</v>
      </c>
      <c r="AA332">
        <v>84</v>
      </c>
      <c r="AB332" s="9">
        <v>32480</v>
      </c>
      <c r="AC332">
        <v>0</v>
      </c>
      <c r="AD332" s="9">
        <v>32480</v>
      </c>
      <c r="AE332">
        <v>932.18</v>
      </c>
      <c r="AF332">
        <v>0</v>
      </c>
      <c r="AG332">
        <v>987.39</v>
      </c>
      <c r="AH332">
        <v>0</v>
      </c>
      <c r="AI332" s="9">
        <v>1919.57</v>
      </c>
      <c r="AJ332" s="9">
        <v>30560.43</v>
      </c>
      <c r="AK332" s="54">
        <f>+T332-AW332</f>
        <v>0</v>
      </c>
      <c r="AL332" t="s">
        <v>318</v>
      </c>
      <c r="AM332" t="s">
        <v>5</v>
      </c>
      <c r="AN332" t="s">
        <v>954</v>
      </c>
      <c r="AO332">
        <v>203</v>
      </c>
      <c r="AP332" s="9">
        <v>12600</v>
      </c>
      <c r="AQ332">
        <v>0</v>
      </c>
      <c r="AR332" s="9">
        <v>12600</v>
      </c>
      <c r="AS332">
        <v>361.62</v>
      </c>
      <c r="AT332">
        <v>0</v>
      </c>
      <c r="AU332">
        <v>383.04</v>
      </c>
      <c r="AV332">
        <v>0</v>
      </c>
      <c r="AW332">
        <v>744.66</v>
      </c>
      <c r="AX332" s="9">
        <v>11855.34</v>
      </c>
    </row>
    <row r="333" spans="1:50" s="6" customFormat="1" ht="15" x14ac:dyDescent="0.25">
      <c r="A333" s="18">
        <f>1+A332</f>
        <v>313</v>
      </c>
      <c r="B333" s="17" t="s">
        <v>7</v>
      </c>
      <c r="C333" s="16" t="s">
        <v>317</v>
      </c>
      <c r="D333" s="16" t="s">
        <v>5</v>
      </c>
      <c r="E333" s="16" t="s">
        <v>4</v>
      </c>
      <c r="F333" s="16" t="s">
        <v>8</v>
      </c>
      <c r="G333" s="15">
        <v>45078</v>
      </c>
      <c r="H333" s="15">
        <v>45260</v>
      </c>
      <c r="I333" s="14">
        <v>24000</v>
      </c>
      <c r="J333" s="14">
        <v>0</v>
      </c>
      <c r="K333" s="14">
        <v>0</v>
      </c>
      <c r="L333" s="14">
        <v>688.8</v>
      </c>
      <c r="M333" s="14">
        <f>I333*7.1%</f>
        <v>1703.9999999999998</v>
      </c>
      <c r="N333" s="14">
        <f>I333*1.15%</f>
        <v>276</v>
      </c>
      <c r="O333" s="14">
        <v>729.6</v>
      </c>
      <c r="P333" s="14">
        <f>I333*7.09%</f>
        <v>1701.6000000000001</v>
      </c>
      <c r="Q333" s="14">
        <v>0</v>
      </c>
      <c r="R333" s="14">
        <f>L333+M333+N333+O333+P333</f>
        <v>5100</v>
      </c>
      <c r="S333" s="14">
        <v>0</v>
      </c>
      <c r="T333" s="14">
        <f>+L333+O333+Q333+S333+J333+K333</f>
        <v>1418.4</v>
      </c>
      <c r="U333" s="14">
        <f>+P333+N333+M333</f>
        <v>3681.6</v>
      </c>
      <c r="V333" s="14">
        <f>+I333-T333</f>
        <v>22581.599999999999</v>
      </c>
      <c r="W333" s="54">
        <f>+V333-AJ333</f>
        <v>-48853.189999999995</v>
      </c>
      <c r="X333" t="s">
        <v>319</v>
      </c>
      <c r="Y333" t="s">
        <v>809</v>
      </c>
      <c r="Z333" t="s">
        <v>810</v>
      </c>
      <c r="AA333">
        <v>5</v>
      </c>
      <c r="AB333" s="9">
        <v>89250</v>
      </c>
      <c r="AC333">
        <v>0</v>
      </c>
      <c r="AD333" s="9">
        <v>89250</v>
      </c>
      <c r="AE333" s="9">
        <v>2561.48</v>
      </c>
      <c r="AF333" s="9">
        <v>12540.53</v>
      </c>
      <c r="AG333" s="9">
        <v>2713.2</v>
      </c>
      <c r="AH333">
        <v>0</v>
      </c>
      <c r="AI333" s="9">
        <v>17815.21</v>
      </c>
      <c r="AJ333" s="9">
        <v>71434.789999999994</v>
      </c>
      <c r="AK333" s="54">
        <f>+T333-AW333</f>
        <v>0</v>
      </c>
      <c r="AL333" t="s">
        <v>317</v>
      </c>
      <c r="AM333" t="s">
        <v>5</v>
      </c>
      <c r="AN333" t="s">
        <v>882</v>
      </c>
      <c r="AO333">
        <v>205</v>
      </c>
      <c r="AP333" s="9">
        <v>24000</v>
      </c>
      <c r="AQ333">
        <v>0</v>
      </c>
      <c r="AR333" s="9">
        <v>24000</v>
      </c>
      <c r="AS333">
        <v>688.8</v>
      </c>
      <c r="AT333">
        <v>0</v>
      </c>
      <c r="AU333">
        <v>729.6</v>
      </c>
      <c r="AV333">
        <v>0</v>
      </c>
      <c r="AW333" s="9">
        <v>1418.4</v>
      </c>
      <c r="AX333" s="9">
        <v>22581.599999999999</v>
      </c>
    </row>
    <row r="334" spans="1:50" s="6" customFormat="1" ht="15" x14ac:dyDescent="0.25">
      <c r="A334" s="18">
        <f>1+A333</f>
        <v>314</v>
      </c>
      <c r="B334" s="17" t="s">
        <v>7</v>
      </c>
      <c r="C334" s="16" t="s">
        <v>316</v>
      </c>
      <c r="D334" s="16" t="s">
        <v>5</v>
      </c>
      <c r="E334" s="16" t="s">
        <v>4</v>
      </c>
      <c r="F334" s="16" t="s">
        <v>3</v>
      </c>
      <c r="G334" s="15">
        <v>45078</v>
      </c>
      <c r="H334" s="15">
        <v>45260</v>
      </c>
      <c r="I334" s="14">
        <v>22400</v>
      </c>
      <c r="J334" s="14">
        <v>0</v>
      </c>
      <c r="K334" s="14">
        <v>0</v>
      </c>
      <c r="L334" s="14">
        <v>642.88</v>
      </c>
      <c r="M334" s="14">
        <f>I334*7.1%</f>
        <v>1590.3999999999999</v>
      </c>
      <c r="N334" s="14">
        <f>I334*1.15%</f>
        <v>257.60000000000002</v>
      </c>
      <c r="O334" s="14">
        <v>680.96</v>
      </c>
      <c r="P334" s="14">
        <f>I334*7.09%</f>
        <v>1588.16</v>
      </c>
      <c r="Q334" s="14"/>
      <c r="R334" s="14">
        <f>L334+M334+N334+O334+P334</f>
        <v>4760</v>
      </c>
      <c r="S334" s="14">
        <v>0</v>
      </c>
      <c r="T334" s="14">
        <f>+L334+O334+Q334+S334+J334+K334</f>
        <v>1323.8400000000001</v>
      </c>
      <c r="U334" s="14">
        <f>+P334+N334+M334</f>
        <v>3436.16</v>
      </c>
      <c r="V334" s="14">
        <f>+I334-T334</f>
        <v>21076.16</v>
      </c>
      <c r="W334" s="54">
        <f>+V335-AJ334</f>
        <v>-28239.020000000004</v>
      </c>
      <c r="X334" t="s">
        <v>421</v>
      </c>
      <c r="Y334" t="s">
        <v>5</v>
      </c>
      <c r="Z334" t="s">
        <v>1137</v>
      </c>
      <c r="AA334">
        <v>103</v>
      </c>
      <c r="AB334" s="9">
        <v>76560</v>
      </c>
      <c r="AC334">
        <v>0</v>
      </c>
      <c r="AD334" s="9">
        <v>76560</v>
      </c>
      <c r="AE334" s="9">
        <v>2197.27</v>
      </c>
      <c r="AF334" s="9">
        <v>6602.94</v>
      </c>
      <c r="AG334" s="9">
        <v>2327.42</v>
      </c>
      <c r="AH334">
        <v>0</v>
      </c>
      <c r="AI334" s="9">
        <v>11127.63</v>
      </c>
      <c r="AJ334" s="9">
        <v>65432.37</v>
      </c>
      <c r="AK334" s="54">
        <f>+T334-AW334</f>
        <v>0</v>
      </c>
      <c r="AL334" t="s">
        <v>316</v>
      </c>
      <c r="AM334" t="s">
        <v>5</v>
      </c>
      <c r="AN334" t="s">
        <v>1312</v>
      </c>
      <c r="AO334">
        <v>209</v>
      </c>
      <c r="AP334" s="9">
        <v>22400</v>
      </c>
      <c r="AQ334">
        <v>0</v>
      </c>
      <c r="AR334" s="9">
        <v>22400</v>
      </c>
      <c r="AS334">
        <v>642.88</v>
      </c>
      <c r="AT334">
        <v>0</v>
      </c>
      <c r="AU334">
        <v>680.96</v>
      </c>
      <c r="AV334">
        <v>0</v>
      </c>
      <c r="AW334" s="9">
        <v>1323.84</v>
      </c>
      <c r="AX334" s="9">
        <v>21076.16</v>
      </c>
    </row>
    <row r="335" spans="1:50" s="6" customFormat="1" ht="15" x14ac:dyDescent="0.25">
      <c r="A335" s="18">
        <f>1+A334</f>
        <v>315</v>
      </c>
      <c r="B335" s="17" t="s">
        <v>7</v>
      </c>
      <c r="C335" s="16" t="s">
        <v>315</v>
      </c>
      <c r="D335" s="16" t="s">
        <v>5</v>
      </c>
      <c r="E335" s="16" t="s">
        <v>4</v>
      </c>
      <c r="F335" s="16" t="s">
        <v>3</v>
      </c>
      <c r="G335" s="15">
        <v>45078</v>
      </c>
      <c r="H335" s="15">
        <v>45260</v>
      </c>
      <c r="I335" s="14">
        <v>40000</v>
      </c>
      <c r="J335" s="14">
        <v>442.65</v>
      </c>
      <c r="K335" s="14">
        <v>0</v>
      </c>
      <c r="L335" s="14">
        <v>1148</v>
      </c>
      <c r="M335" s="14">
        <f>I335*7.1%</f>
        <v>2839.9999999999995</v>
      </c>
      <c r="N335" s="14">
        <f>I335*1.15%</f>
        <v>460</v>
      </c>
      <c r="O335" s="14">
        <v>1216</v>
      </c>
      <c r="P335" s="14">
        <f>I335*7.09%</f>
        <v>2836</v>
      </c>
      <c r="Q335" s="14">
        <v>0</v>
      </c>
      <c r="R335" s="14">
        <f>L335+M335+N335+O335+P335</f>
        <v>8500</v>
      </c>
      <c r="S335" s="14">
        <v>0</v>
      </c>
      <c r="T335" s="14">
        <f>+L335+O335+Q335+S335+J335+K335</f>
        <v>2806.65</v>
      </c>
      <c r="U335" s="14">
        <f>+P335+N335+M335</f>
        <v>6136</v>
      </c>
      <c r="V335" s="14">
        <f>+I335-T335</f>
        <v>37193.35</v>
      </c>
      <c r="W335" s="54">
        <f>+V336-AJ335</f>
        <v>5269.0399999999972</v>
      </c>
      <c r="X335" t="s">
        <v>332</v>
      </c>
      <c r="Y335" t="s">
        <v>5</v>
      </c>
      <c r="Z335" t="s">
        <v>1329</v>
      </c>
      <c r="AA335">
        <v>103</v>
      </c>
      <c r="AB335" s="9">
        <v>23200</v>
      </c>
      <c r="AC335">
        <v>0</v>
      </c>
      <c r="AD335" s="9">
        <v>23200</v>
      </c>
      <c r="AE335">
        <v>665.84</v>
      </c>
      <c r="AF335">
        <v>0</v>
      </c>
      <c r="AG335">
        <v>705.28</v>
      </c>
      <c r="AH335">
        <v>0</v>
      </c>
      <c r="AI335" s="9">
        <v>1371.12</v>
      </c>
      <c r="AJ335" s="9">
        <v>21828.880000000001</v>
      </c>
      <c r="AK335" s="54">
        <f>+T335-AW335</f>
        <v>0</v>
      </c>
      <c r="AL335" t="s">
        <v>315</v>
      </c>
      <c r="AM335" t="s">
        <v>5</v>
      </c>
      <c r="AN335" t="s">
        <v>969</v>
      </c>
      <c r="AO335">
        <v>215</v>
      </c>
      <c r="AP335" s="9">
        <v>40000</v>
      </c>
      <c r="AQ335">
        <v>0</v>
      </c>
      <c r="AR335" s="9">
        <v>40000</v>
      </c>
      <c r="AS335" s="9">
        <v>1148</v>
      </c>
      <c r="AT335">
        <v>442.65</v>
      </c>
      <c r="AU335" s="9">
        <v>1216</v>
      </c>
      <c r="AV335">
        <v>0</v>
      </c>
      <c r="AW335" s="9">
        <v>2806.65</v>
      </c>
      <c r="AX335" s="9">
        <v>37193.35</v>
      </c>
    </row>
    <row r="336" spans="1:50" s="6" customFormat="1" ht="15" x14ac:dyDescent="0.25">
      <c r="A336" s="18">
        <f>1+A335</f>
        <v>316</v>
      </c>
      <c r="B336" s="17" t="s">
        <v>7</v>
      </c>
      <c r="C336" s="16" t="s">
        <v>314</v>
      </c>
      <c r="D336" s="16" t="s">
        <v>5</v>
      </c>
      <c r="E336" s="16" t="s">
        <v>4</v>
      </c>
      <c r="F336" s="16" t="s">
        <v>8</v>
      </c>
      <c r="G336" s="15">
        <v>45078</v>
      </c>
      <c r="H336" s="15">
        <v>45260</v>
      </c>
      <c r="I336" s="14">
        <v>28800</v>
      </c>
      <c r="J336" s="14">
        <v>0</v>
      </c>
      <c r="K336" s="14">
        <v>0</v>
      </c>
      <c r="L336" s="14">
        <v>826.56</v>
      </c>
      <c r="M336" s="14">
        <f>I336*7.1%</f>
        <v>2044.7999999999997</v>
      </c>
      <c r="N336" s="14">
        <f>I336*1.15%</f>
        <v>331.2</v>
      </c>
      <c r="O336" s="14">
        <v>875.52</v>
      </c>
      <c r="P336" s="14">
        <f>I336*7.09%</f>
        <v>2041.92</v>
      </c>
      <c r="Q336" s="14">
        <v>0</v>
      </c>
      <c r="R336" s="14">
        <f>L336+M336+N336+O336+P336</f>
        <v>6120</v>
      </c>
      <c r="S336" s="14">
        <v>0</v>
      </c>
      <c r="T336" s="14">
        <f>+L336+O336+Q336+S336+J336+K336</f>
        <v>1702.08</v>
      </c>
      <c r="U336" s="14">
        <f>+P336+N336+M336</f>
        <v>4417.92</v>
      </c>
      <c r="V336" s="14">
        <f>+I336-T336</f>
        <v>27097.919999999998</v>
      </c>
      <c r="W336" s="54">
        <f>+V337-AJ336</f>
        <v>-28639.41</v>
      </c>
      <c r="X336" t="s">
        <v>311</v>
      </c>
      <c r="Y336" t="s">
        <v>5</v>
      </c>
      <c r="Z336" t="s">
        <v>1285</v>
      </c>
      <c r="AA336">
        <v>236</v>
      </c>
      <c r="AB336" s="9">
        <v>55680</v>
      </c>
      <c r="AC336">
        <v>0</v>
      </c>
      <c r="AD336" s="9">
        <v>55680</v>
      </c>
      <c r="AE336" s="9">
        <v>1598.02</v>
      </c>
      <c r="AF336" s="9">
        <v>2673.74</v>
      </c>
      <c r="AG336" s="9">
        <v>1692.67</v>
      </c>
      <c r="AH336">
        <v>0</v>
      </c>
      <c r="AI336" s="9">
        <v>5964.43</v>
      </c>
      <c r="AJ336" s="9">
        <v>49715.57</v>
      </c>
      <c r="AK336" s="54">
        <f>+T336-AW336</f>
        <v>0</v>
      </c>
      <c r="AL336" t="s">
        <v>314</v>
      </c>
      <c r="AM336" t="s">
        <v>5</v>
      </c>
      <c r="AN336" t="s">
        <v>1302</v>
      </c>
      <c r="AO336">
        <v>217</v>
      </c>
      <c r="AP336" s="9">
        <v>28800</v>
      </c>
      <c r="AQ336">
        <v>0</v>
      </c>
      <c r="AR336" s="9">
        <v>28800</v>
      </c>
      <c r="AS336">
        <v>826.56</v>
      </c>
      <c r="AT336">
        <v>0</v>
      </c>
      <c r="AU336">
        <v>875.52</v>
      </c>
      <c r="AV336">
        <v>0</v>
      </c>
      <c r="AW336" s="9">
        <v>1702.08</v>
      </c>
      <c r="AX336" s="9">
        <v>27097.919999999998</v>
      </c>
    </row>
    <row r="337" spans="1:50" s="6" customFormat="1" ht="15" x14ac:dyDescent="0.25">
      <c r="A337" s="18">
        <f>1+A336</f>
        <v>317</v>
      </c>
      <c r="B337" s="17" t="s">
        <v>7</v>
      </c>
      <c r="C337" s="16" t="s">
        <v>313</v>
      </c>
      <c r="D337" s="16" t="s">
        <v>5</v>
      </c>
      <c r="E337" s="16" t="s">
        <v>4</v>
      </c>
      <c r="F337" s="16" t="s">
        <v>3</v>
      </c>
      <c r="G337" s="15">
        <v>45078</v>
      </c>
      <c r="H337" s="15">
        <v>45260</v>
      </c>
      <c r="I337" s="14">
        <v>22400</v>
      </c>
      <c r="J337" s="14">
        <v>0</v>
      </c>
      <c r="K337" s="14">
        <v>0</v>
      </c>
      <c r="L337" s="14">
        <v>642.88</v>
      </c>
      <c r="M337" s="14">
        <f>I337*7.1%</f>
        <v>1590.3999999999999</v>
      </c>
      <c r="N337" s="14">
        <f>I337*1.15%</f>
        <v>257.60000000000002</v>
      </c>
      <c r="O337" s="14">
        <v>680.96</v>
      </c>
      <c r="P337" s="14">
        <f>I337*7.09%</f>
        <v>1588.16</v>
      </c>
      <c r="Q337" s="14">
        <v>0</v>
      </c>
      <c r="R337" s="14">
        <f>L337+M337+N337+O337+P337</f>
        <v>4760</v>
      </c>
      <c r="S337" s="14">
        <v>0</v>
      </c>
      <c r="T337" s="14">
        <f>+L337+O337+Q337+S337+J337+K337</f>
        <v>1323.8400000000001</v>
      </c>
      <c r="U337" s="14">
        <f>+P337+N337+M337</f>
        <v>3436.16</v>
      </c>
      <c r="V337" s="14">
        <f>+I337-T337</f>
        <v>21076.16</v>
      </c>
      <c r="W337" s="54">
        <f>+V339-AJ337</f>
        <v>14149.550000000003</v>
      </c>
      <c r="X337" t="s">
        <v>136</v>
      </c>
      <c r="Y337" t="s">
        <v>5</v>
      </c>
      <c r="Z337" t="s">
        <v>1122</v>
      </c>
      <c r="AA337">
        <v>111</v>
      </c>
      <c r="AB337" s="9">
        <v>37800</v>
      </c>
      <c r="AC337">
        <v>0</v>
      </c>
      <c r="AD337" s="9">
        <v>37800</v>
      </c>
      <c r="AE337" s="9">
        <v>1084.8599999999999</v>
      </c>
      <c r="AF337">
        <v>0</v>
      </c>
      <c r="AG337" s="9">
        <v>1149.1199999999999</v>
      </c>
      <c r="AH337">
        <v>0</v>
      </c>
      <c r="AI337" s="9">
        <v>2233.98</v>
      </c>
      <c r="AJ337" s="9">
        <v>35566.019999999997</v>
      </c>
      <c r="AK337" s="54">
        <f>+T337-AW337</f>
        <v>0</v>
      </c>
      <c r="AL337" t="s">
        <v>313</v>
      </c>
      <c r="AM337" t="s">
        <v>5</v>
      </c>
      <c r="AN337" t="s">
        <v>956</v>
      </c>
      <c r="AO337">
        <v>223</v>
      </c>
      <c r="AP337" s="9">
        <v>22400</v>
      </c>
      <c r="AQ337">
        <v>0</v>
      </c>
      <c r="AR337" s="9">
        <v>22400</v>
      </c>
      <c r="AS337">
        <v>642.88</v>
      </c>
      <c r="AT337">
        <v>0</v>
      </c>
      <c r="AU337">
        <v>680.96</v>
      </c>
      <c r="AV337">
        <v>0</v>
      </c>
      <c r="AW337" s="9">
        <v>1323.84</v>
      </c>
      <c r="AX337" s="9">
        <v>21076.16</v>
      </c>
    </row>
    <row r="338" spans="1:50" s="6" customFormat="1" ht="15" x14ac:dyDescent="0.25">
      <c r="A338" s="18">
        <f>1+A337</f>
        <v>318</v>
      </c>
      <c r="B338" s="17" t="s">
        <v>7</v>
      </c>
      <c r="C338" s="16" t="s">
        <v>312</v>
      </c>
      <c r="D338" s="16" t="s">
        <v>5</v>
      </c>
      <c r="E338" s="16" t="s">
        <v>4</v>
      </c>
      <c r="F338" s="16" t="s">
        <v>8</v>
      </c>
      <c r="G338" s="15">
        <v>45078</v>
      </c>
      <c r="H338" s="15">
        <v>45260</v>
      </c>
      <c r="I338" s="14">
        <v>23200</v>
      </c>
      <c r="J338" s="14">
        <v>0</v>
      </c>
      <c r="K338" s="14">
        <v>0</v>
      </c>
      <c r="L338" s="14">
        <v>665.84</v>
      </c>
      <c r="M338" s="14">
        <f>I338*7.1%</f>
        <v>1647.1999999999998</v>
      </c>
      <c r="N338" s="14">
        <f>I338*1.15%</f>
        <v>266.8</v>
      </c>
      <c r="O338" s="14">
        <v>705.28</v>
      </c>
      <c r="P338" s="14">
        <f>I338*7.09%</f>
        <v>1644.88</v>
      </c>
      <c r="Q338" s="14">
        <v>0</v>
      </c>
      <c r="R338" s="14">
        <f>L338+M338+N338+O338+P338</f>
        <v>4930</v>
      </c>
      <c r="S338" s="14">
        <v>0</v>
      </c>
      <c r="T338" s="14">
        <f>+L338+O338+Q338+S338+J338+K338</f>
        <v>1371.12</v>
      </c>
      <c r="U338" s="14">
        <f>+P338+N338+M338</f>
        <v>3558.88</v>
      </c>
      <c r="V338" s="14">
        <f>+I338-T338</f>
        <v>21828.880000000001</v>
      </c>
      <c r="W338" s="54">
        <f>+V338-AJ338</f>
        <v>-4354.4699999999975</v>
      </c>
      <c r="X338" t="s">
        <v>586</v>
      </c>
      <c r="Y338" t="s">
        <v>811</v>
      </c>
      <c r="Z338" t="s">
        <v>812</v>
      </c>
      <c r="AA338">
        <v>11</v>
      </c>
      <c r="AB338" s="9">
        <v>45000</v>
      </c>
      <c r="AC338">
        <v>0</v>
      </c>
      <c r="AD338" s="9">
        <v>45000</v>
      </c>
      <c r="AE338" s="9">
        <v>1291.5</v>
      </c>
      <c r="AF338" s="9">
        <v>1148.33</v>
      </c>
      <c r="AG338" s="9">
        <v>1368</v>
      </c>
      <c r="AH338" s="9">
        <v>15008.82</v>
      </c>
      <c r="AI338" s="9">
        <v>18816.650000000001</v>
      </c>
      <c r="AJ338" s="9">
        <v>26183.35</v>
      </c>
      <c r="AK338" s="54">
        <f>+T338-AW338</f>
        <v>0</v>
      </c>
      <c r="AL338" t="s">
        <v>312</v>
      </c>
      <c r="AM338" t="s">
        <v>5</v>
      </c>
      <c r="AN338" t="s">
        <v>887</v>
      </c>
      <c r="AO338">
        <v>234</v>
      </c>
      <c r="AP338" s="9">
        <v>23200</v>
      </c>
      <c r="AQ338">
        <v>0</v>
      </c>
      <c r="AR338" s="9">
        <v>23200</v>
      </c>
      <c r="AS338">
        <v>665.84</v>
      </c>
      <c r="AT338">
        <v>0</v>
      </c>
      <c r="AU338">
        <v>705.28</v>
      </c>
      <c r="AV338">
        <v>0</v>
      </c>
      <c r="AW338" s="9">
        <v>1371.12</v>
      </c>
      <c r="AX338" s="9">
        <v>21828.880000000001</v>
      </c>
    </row>
    <row r="339" spans="1:50" s="6" customFormat="1" ht="15" x14ac:dyDescent="0.25">
      <c r="A339" s="18">
        <f>1+A338</f>
        <v>319</v>
      </c>
      <c r="B339" s="17" t="s">
        <v>7</v>
      </c>
      <c r="C339" s="16" t="s">
        <v>311</v>
      </c>
      <c r="D339" s="16" t="s">
        <v>5</v>
      </c>
      <c r="E339" s="16" t="s">
        <v>4</v>
      </c>
      <c r="F339" s="16" t="s">
        <v>3</v>
      </c>
      <c r="G339" s="15">
        <v>45078</v>
      </c>
      <c r="H339" s="15">
        <v>45260</v>
      </c>
      <c r="I339" s="14">
        <v>55680</v>
      </c>
      <c r="J339" s="14">
        <v>2673.74</v>
      </c>
      <c r="K339" s="14">
        <v>0</v>
      </c>
      <c r="L339" s="14">
        <v>1598.02</v>
      </c>
      <c r="M339" s="14">
        <f>I339*7.1%</f>
        <v>3953.2799999999997</v>
      </c>
      <c r="N339" s="14">
        <f>I339*1.15%</f>
        <v>640.31999999999994</v>
      </c>
      <c r="O339" s="14">
        <v>1692.67</v>
      </c>
      <c r="P339" s="14">
        <f>I339*7.09%</f>
        <v>3947.7120000000004</v>
      </c>
      <c r="Q339" s="14">
        <v>0</v>
      </c>
      <c r="R339" s="14">
        <f>L339+M339+N339+O339+P339</f>
        <v>11832.002</v>
      </c>
      <c r="S339" s="14">
        <v>0</v>
      </c>
      <c r="T339" s="14">
        <f>+L339+O339+Q339+S339+J339+K339</f>
        <v>5964.43</v>
      </c>
      <c r="U339" s="14">
        <f>+P339+N339+M339</f>
        <v>8541.3119999999999</v>
      </c>
      <c r="V339" s="14">
        <f>+I339-T339</f>
        <v>49715.57</v>
      </c>
      <c r="W339" s="54">
        <f>+V339-AJ339</f>
        <v>22651.01</v>
      </c>
      <c r="X339" t="s">
        <v>574</v>
      </c>
      <c r="Y339" t="s">
        <v>714</v>
      </c>
      <c r="Z339" t="s">
        <v>748</v>
      </c>
      <c r="AA339">
        <v>6</v>
      </c>
      <c r="AB339" s="9">
        <v>45000</v>
      </c>
      <c r="AC339">
        <v>0</v>
      </c>
      <c r="AD339" s="9">
        <v>45000</v>
      </c>
      <c r="AE339" s="9">
        <v>1291.5</v>
      </c>
      <c r="AF339" s="9">
        <v>1148.33</v>
      </c>
      <c r="AG339" s="9">
        <v>1368</v>
      </c>
      <c r="AH339" s="9">
        <v>14127.61</v>
      </c>
      <c r="AI339" s="9">
        <v>17935.439999999999</v>
      </c>
      <c r="AJ339" s="9">
        <v>27064.560000000001</v>
      </c>
      <c r="AK339" s="54">
        <f>+T339-AW339</f>
        <v>0</v>
      </c>
      <c r="AL339" t="s">
        <v>311</v>
      </c>
      <c r="AM339" t="s">
        <v>5</v>
      </c>
      <c r="AN339" t="s">
        <v>1285</v>
      </c>
      <c r="AO339">
        <v>236</v>
      </c>
      <c r="AP339" s="9">
        <v>55680</v>
      </c>
      <c r="AQ339">
        <v>0</v>
      </c>
      <c r="AR339" s="9">
        <v>55680</v>
      </c>
      <c r="AS339" s="9">
        <v>1598.02</v>
      </c>
      <c r="AT339" s="9">
        <v>2673.74</v>
      </c>
      <c r="AU339" s="9">
        <v>1692.67</v>
      </c>
      <c r="AV339">
        <v>0</v>
      </c>
      <c r="AW339" s="9">
        <v>5964.43</v>
      </c>
      <c r="AX339" s="9">
        <v>49715.57</v>
      </c>
    </row>
    <row r="340" spans="1:50" s="6" customFormat="1" ht="15" x14ac:dyDescent="0.25">
      <c r="A340" s="18">
        <f>1+A339</f>
        <v>320</v>
      </c>
      <c r="B340" s="17" t="s">
        <v>7</v>
      </c>
      <c r="C340" s="16" t="s">
        <v>310</v>
      </c>
      <c r="D340" s="16" t="s">
        <v>5</v>
      </c>
      <c r="E340" s="16" t="s">
        <v>4</v>
      </c>
      <c r="F340" s="16" t="s">
        <v>3</v>
      </c>
      <c r="G340" s="15">
        <v>45078</v>
      </c>
      <c r="H340" s="15">
        <v>45260</v>
      </c>
      <c r="I340" s="14">
        <v>22400</v>
      </c>
      <c r="J340" s="14">
        <v>0</v>
      </c>
      <c r="K340" s="14">
        <v>0</v>
      </c>
      <c r="L340" s="14">
        <v>642.88</v>
      </c>
      <c r="M340" s="14">
        <f>I340*7.1%</f>
        <v>1590.3999999999999</v>
      </c>
      <c r="N340" s="14">
        <f>I340*1.15%</f>
        <v>257.60000000000002</v>
      </c>
      <c r="O340" s="14">
        <v>680.96</v>
      </c>
      <c r="P340" s="14">
        <f>I340*7.09%</f>
        <v>1588.16</v>
      </c>
      <c r="Q340" s="14">
        <v>0</v>
      </c>
      <c r="R340" s="14">
        <f>L340+M340+N340+O340+P340</f>
        <v>4760</v>
      </c>
      <c r="S340" s="14">
        <v>0</v>
      </c>
      <c r="T340" s="14">
        <f>+L340+O340+Q340+S340+J340+K340</f>
        <v>1323.8400000000001</v>
      </c>
      <c r="U340" s="14">
        <f>+P340+N340+M340</f>
        <v>3436.16</v>
      </c>
      <c r="V340" s="14">
        <f>+I340-T340</f>
        <v>21076.16</v>
      </c>
      <c r="W340" s="54">
        <f>+V341-AJ340</f>
        <v>-10914.440000000002</v>
      </c>
      <c r="X340" t="s">
        <v>501</v>
      </c>
      <c r="Y340" t="s">
        <v>5</v>
      </c>
      <c r="Z340" t="s">
        <v>953</v>
      </c>
      <c r="AA340">
        <v>88</v>
      </c>
      <c r="AB340" s="9">
        <v>27840</v>
      </c>
      <c r="AC340">
        <v>0</v>
      </c>
      <c r="AD340" s="9">
        <v>27840</v>
      </c>
      <c r="AE340">
        <v>799.01</v>
      </c>
      <c r="AF340">
        <v>0</v>
      </c>
      <c r="AG340">
        <v>846.34</v>
      </c>
      <c r="AH340">
        <v>0</v>
      </c>
      <c r="AI340" s="9">
        <v>1645.35</v>
      </c>
      <c r="AJ340" s="9">
        <v>26194.65</v>
      </c>
      <c r="AK340" s="54">
        <f>+T340-AW340</f>
        <v>0</v>
      </c>
      <c r="AL340" t="s">
        <v>310</v>
      </c>
      <c r="AM340" t="s">
        <v>5</v>
      </c>
      <c r="AN340" t="s">
        <v>1313</v>
      </c>
      <c r="AO340">
        <v>240</v>
      </c>
      <c r="AP340" s="9">
        <v>22400</v>
      </c>
      <c r="AQ340">
        <v>0</v>
      </c>
      <c r="AR340" s="9">
        <v>22400</v>
      </c>
      <c r="AS340">
        <v>642.88</v>
      </c>
      <c r="AT340">
        <v>0</v>
      </c>
      <c r="AU340">
        <v>680.96</v>
      </c>
      <c r="AV340">
        <v>0</v>
      </c>
      <c r="AW340" s="9">
        <v>1323.84</v>
      </c>
      <c r="AX340" s="9">
        <v>21076.16</v>
      </c>
    </row>
    <row r="341" spans="1:50" s="6" customFormat="1" ht="15" x14ac:dyDescent="0.25">
      <c r="A341" s="18">
        <f>1+A340</f>
        <v>321</v>
      </c>
      <c r="B341" s="17" t="s">
        <v>7</v>
      </c>
      <c r="C341" s="16" t="s">
        <v>309</v>
      </c>
      <c r="D341" s="16" t="s">
        <v>5</v>
      </c>
      <c r="E341" s="16" t="s">
        <v>4</v>
      </c>
      <c r="F341" s="16" t="s">
        <v>8</v>
      </c>
      <c r="G341" s="15">
        <v>45078</v>
      </c>
      <c r="H341" s="15">
        <v>45260</v>
      </c>
      <c r="I341" s="14">
        <v>16240</v>
      </c>
      <c r="J341" s="14">
        <v>0</v>
      </c>
      <c r="K341" s="14">
        <v>0</v>
      </c>
      <c r="L341" s="14">
        <v>466.09</v>
      </c>
      <c r="M341" s="14">
        <f>I341*7.1%</f>
        <v>1153.04</v>
      </c>
      <c r="N341" s="14">
        <f>I341*1.15%</f>
        <v>186.76</v>
      </c>
      <c r="O341" s="14">
        <v>493.7</v>
      </c>
      <c r="P341" s="14">
        <f>I341*7.09%</f>
        <v>1151.4160000000002</v>
      </c>
      <c r="Q341" s="14">
        <v>0</v>
      </c>
      <c r="R341" s="14">
        <f>L341+M341+N341+O341+P341</f>
        <v>3451.0059999999999</v>
      </c>
      <c r="S341" s="14">
        <v>0</v>
      </c>
      <c r="T341" s="14">
        <f>+L341+O341+Q341+S341+J341+K341</f>
        <v>959.79</v>
      </c>
      <c r="U341" s="14">
        <f>+P341+N341+M341</f>
        <v>2491.2160000000003</v>
      </c>
      <c r="V341" s="14">
        <f>+I341-T341</f>
        <v>15280.21</v>
      </c>
      <c r="W341" s="54">
        <f>+V342-AJ341</f>
        <v>-70642.76999999999</v>
      </c>
      <c r="X341" t="s">
        <v>428</v>
      </c>
      <c r="Y341" t="s">
        <v>5</v>
      </c>
      <c r="Z341" t="s">
        <v>1134</v>
      </c>
      <c r="AA341">
        <v>69</v>
      </c>
      <c r="AB341" s="9">
        <v>98280</v>
      </c>
      <c r="AC341">
        <v>0</v>
      </c>
      <c r="AD341" s="9">
        <v>98280</v>
      </c>
      <c r="AE341" s="9">
        <v>2820.64</v>
      </c>
      <c r="AF341">
        <v>0</v>
      </c>
      <c r="AG341" s="9">
        <v>2987.71</v>
      </c>
      <c r="AH341">
        <v>0</v>
      </c>
      <c r="AI341" s="9">
        <v>5808.35</v>
      </c>
      <c r="AJ341" s="9">
        <v>92471.65</v>
      </c>
      <c r="AK341" s="54">
        <f>+T341-AW341</f>
        <v>0</v>
      </c>
      <c r="AL341" t="s">
        <v>309</v>
      </c>
      <c r="AM341" t="s">
        <v>5</v>
      </c>
      <c r="AN341" t="s">
        <v>945</v>
      </c>
      <c r="AO341">
        <v>244</v>
      </c>
      <c r="AP341" s="9">
        <v>16240</v>
      </c>
      <c r="AQ341">
        <v>0</v>
      </c>
      <c r="AR341" s="9">
        <v>16240</v>
      </c>
      <c r="AS341">
        <v>466.09</v>
      </c>
      <c r="AT341">
        <v>0</v>
      </c>
      <c r="AU341">
        <v>493.7</v>
      </c>
      <c r="AV341">
        <v>0</v>
      </c>
      <c r="AW341">
        <v>959.79</v>
      </c>
      <c r="AX341" s="9">
        <v>15280.21</v>
      </c>
    </row>
    <row r="342" spans="1:50" s="6" customFormat="1" ht="15" x14ac:dyDescent="0.25">
      <c r="A342" s="18">
        <f>1+A341</f>
        <v>322</v>
      </c>
      <c r="B342" s="17" t="s">
        <v>7</v>
      </c>
      <c r="C342" s="16" t="s">
        <v>308</v>
      </c>
      <c r="D342" s="16" t="s">
        <v>5</v>
      </c>
      <c r="E342" s="16" t="s">
        <v>4</v>
      </c>
      <c r="F342" s="16" t="s">
        <v>3</v>
      </c>
      <c r="G342" s="15">
        <v>45078</v>
      </c>
      <c r="H342" s="15">
        <v>45260</v>
      </c>
      <c r="I342" s="14">
        <v>23200</v>
      </c>
      <c r="J342" s="14">
        <v>0</v>
      </c>
      <c r="K342" s="14">
        <v>0</v>
      </c>
      <c r="L342" s="14">
        <v>665.84</v>
      </c>
      <c r="M342" s="14">
        <f>I342*7.1%</f>
        <v>1647.1999999999998</v>
      </c>
      <c r="N342" s="14">
        <f>I342*1.15%</f>
        <v>266.8</v>
      </c>
      <c r="O342" s="14">
        <v>705.28</v>
      </c>
      <c r="P342" s="14">
        <f>I342*7.09%</f>
        <v>1644.88</v>
      </c>
      <c r="Q342" s="14">
        <v>0</v>
      </c>
      <c r="R342" s="14">
        <f>L342+M342+N342+O342+P342</f>
        <v>4930</v>
      </c>
      <c r="S342" s="14">
        <v>0</v>
      </c>
      <c r="T342" s="14">
        <f>+L342+O342+Q342+S342+J342+K342</f>
        <v>1371.12</v>
      </c>
      <c r="U342" s="14">
        <f>+P342+N342+M342</f>
        <v>3558.88</v>
      </c>
      <c r="V342" s="14">
        <f>+I342-T342</f>
        <v>21828.880000000001</v>
      </c>
      <c r="W342" s="54">
        <f>+V343-AJ342</f>
        <v>-21828.879999999997</v>
      </c>
      <c r="X342" t="s">
        <v>235</v>
      </c>
      <c r="Y342" t="s">
        <v>5</v>
      </c>
      <c r="Z342" t="s">
        <v>1074</v>
      </c>
      <c r="AA342">
        <v>46</v>
      </c>
      <c r="AB342" s="9">
        <v>34800</v>
      </c>
      <c r="AC342">
        <v>0</v>
      </c>
      <c r="AD342" s="9">
        <v>34800</v>
      </c>
      <c r="AE342">
        <v>998.76</v>
      </c>
      <c r="AF342">
        <v>0</v>
      </c>
      <c r="AG342" s="9">
        <v>1057.92</v>
      </c>
      <c r="AH342">
        <v>0</v>
      </c>
      <c r="AI342" s="9">
        <v>2056.6799999999998</v>
      </c>
      <c r="AJ342" s="9">
        <v>32743.32</v>
      </c>
      <c r="AK342" s="54">
        <f>+T342-AW342</f>
        <v>0</v>
      </c>
      <c r="AL342" t="s">
        <v>308</v>
      </c>
      <c r="AM342" t="s">
        <v>5</v>
      </c>
      <c r="AN342" t="s">
        <v>891</v>
      </c>
      <c r="AO342">
        <v>246</v>
      </c>
      <c r="AP342" s="9">
        <v>23200</v>
      </c>
      <c r="AQ342">
        <v>0</v>
      </c>
      <c r="AR342" s="9">
        <v>23200</v>
      </c>
      <c r="AS342">
        <v>665.84</v>
      </c>
      <c r="AT342">
        <v>0</v>
      </c>
      <c r="AU342">
        <v>705.28</v>
      </c>
      <c r="AV342">
        <v>0</v>
      </c>
      <c r="AW342" s="9">
        <v>1371.12</v>
      </c>
      <c r="AX342" s="9">
        <v>21828.880000000001</v>
      </c>
    </row>
    <row r="343" spans="1:50" s="6" customFormat="1" ht="15" x14ac:dyDescent="0.25">
      <c r="A343" s="18">
        <f>1+A342</f>
        <v>323</v>
      </c>
      <c r="B343" s="17" t="s">
        <v>7</v>
      </c>
      <c r="C343" s="16" t="s">
        <v>307</v>
      </c>
      <c r="D343" s="16" t="s">
        <v>5</v>
      </c>
      <c r="E343" s="16" t="s">
        <v>4</v>
      </c>
      <c r="F343" s="16" t="s">
        <v>3</v>
      </c>
      <c r="G343" s="15">
        <v>45078</v>
      </c>
      <c r="H343" s="15">
        <v>45260</v>
      </c>
      <c r="I343" s="14">
        <v>11600</v>
      </c>
      <c r="J343" s="14">
        <v>0</v>
      </c>
      <c r="K343" s="14">
        <v>0</v>
      </c>
      <c r="L343" s="14">
        <v>332.92</v>
      </c>
      <c r="M343" s="14">
        <f>I343*7.1%</f>
        <v>823.59999999999991</v>
      </c>
      <c r="N343" s="14">
        <f>I343*1.15%</f>
        <v>133.4</v>
      </c>
      <c r="O343" s="14">
        <v>352.64</v>
      </c>
      <c r="P343" s="14">
        <f>I343*7.09%</f>
        <v>822.44</v>
      </c>
      <c r="Q343" s="14">
        <v>0</v>
      </c>
      <c r="R343" s="14">
        <f>L343+M343+N343+O343+P343</f>
        <v>2465</v>
      </c>
      <c r="S343" s="14">
        <v>0</v>
      </c>
      <c r="T343" s="14">
        <f>+L343+O343+Q343+S343+J343+K343</f>
        <v>685.56</v>
      </c>
      <c r="U343" s="14">
        <f>+P343+N343+M343</f>
        <v>1779.44</v>
      </c>
      <c r="V343" s="14">
        <f>+I343-T343</f>
        <v>10914.44</v>
      </c>
      <c r="W343" s="54">
        <f>+V345-AJ343</f>
        <v>-2822.6999999999971</v>
      </c>
      <c r="X343" t="s">
        <v>185</v>
      </c>
      <c r="Y343" t="s">
        <v>5</v>
      </c>
      <c r="Z343" t="s">
        <v>1169</v>
      </c>
      <c r="AA343">
        <v>33</v>
      </c>
      <c r="AB343" s="9">
        <v>37800</v>
      </c>
      <c r="AC343">
        <v>0</v>
      </c>
      <c r="AD343" s="9">
        <v>37800</v>
      </c>
      <c r="AE343" s="9">
        <v>1084.8599999999999</v>
      </c>
      <c r="AF343">
        <v>0</v>
      </c>
      <c r="AG343" s="9">
        <v>1149.1199999999999</v>
      </c>
      <c r="AH343">
        <v>0</v>
      </c>
      <c r="AI343" s="9">
        <v>2233.98</v>
      </c>
      <c r="AJ343" s="9">
        <v>35566.019999999997</v>
      </c>
      <c r="AK343" s="54">
        <f>+T343-AW343</f>
        <v>0</v>
      </c>
      <c r="AL343" t="s">
        <v>307</v>
      </c>
      <c r="AM343" t="s">
        <v>5</v>
      </c>
      <c r="AN343" t="s">
        <v>926</v>
      </c>
      <c r="AO343">
        <v>248</v>
      </c>
      <c r="AP343" s="9">
        <v>11600</v>
      </c>
      <c r="AQ343">
        <v>0</v>
      </c>
      <c r="AR343" s="9">
        <v>11600</v>
      </c>
      <c r="AS343">
        <v>332.92</v>
      </c>
      <c r="AT343">
        <v>0</v>
      </c>
      <c r="AU343">
        <v>352.64</v>
      </c>
      <c r="AV343">
        <v>0</v>
      </c>
      <c r="AW343">
        <v>685.56</v>
      </c>
      <c r="AX343" s="9">
        <v>10914.44</v>
      </c>
    </row>
    <row r="344" spans="1:50" s="6" customFormat="1" ht="15" x14ac:dyDescent="0.25">
      <c r="A344" s="18">
        <f>1+A343</f>
        <v>324</v>
      </c>
      <c r="B344" s="17" t="s">
        <v>7</v>
      </c>
      <c r="C344" s="16" t="s">
        <v>306</v>
      </c>
      <c r="D344" s="16" t="s">
        <v>5</v>
      </c>
      <c r="E344" s="16" t="s">
        <v>4</v>
      </c>
      <c r="F344" s="16" t="s">
        <v>8</v>
      </c>
      <c r="G344" s="15">
        <v>45078</v>
      </c>
      <c r="H344" s="15">
        <v>45260</v>
      </c>
      <c r="I344" s="14">
        <v>23200</v>
      </c>
      <c r="J344" s="14">
        <v>0</v>
      </c>
      <c r="K344" s="14">
        <v>0</v>
      </c>
      <c r="L344" s="14">
        <v>665.84</v>
      </c>
      <c r="M344" s="14">
        <f>I344*7.1%</f>
        <v>1647.1999999999998</v>
      </c>
      <c r="N344" s="14">
        <f>I344*1.15%</f>
        <v>266.8</v>
      </c>
      <c r="O344" s="14">
        <v>705.28</v>
      </c>
      <c r="P344" s="14">
        <f>I344*7.09%</f>
        <v>1644.88</v>
      </c>
      <c r="Q344" s="14">
        <v>0</v>
      </c>
      <c r="R344" s="14">
        <f>L344+M344+N344+O344+P344</f>
        <v>4930</v>
      </c>
      <c r="S344" s="14">
        <v>0</v>
      </c>
      <c r="T344" s="14">
        <f>+L344+O344+Q344+S344+J344+K344</f>
        <v>1371.12</v>
      </c>
      <c r="U344" s="14">
        <f>+P344+N344+M344</f>
        <v>3558.88</v>
      </c>
      <c r="V344" s="14">
        <f>+I344-T344</f>
        <v>21828.880000000001</v>
      </c>
      <c r="W344" s="54">
        <f>+V345-AJ344</f>
        <v>27097.919999999998</v>
      </c>
      <c r="X344" t="s">
        <v>474</v>
      </c>
      <c r="Y344" t="s">
        <v>5</v>
      </c>
      <c r="Z344" t="s">
        <v>899</v>
      </c>
      <c r="AA344">
        <v>196</v>
      </c>
      <c r="AB344" s="9">
        <v>6000</v>
      </c>
      <c r="AC344">
        <v>0</v>
      </c>
      <c r="AD344" s="9">
        <v>6000</v>
      </c>
      <c r="AE344">
        <v>172.2</v>
      </c>
      <c r="AF344">
        <v>0</v>
      </c>
      <c r="AG344">
        <v>182.4</v>
      </c>
      <c r="AH344">
        <v>0</v>
      </c>
      <c r="AI344">
        <v>354.6</v>
      </c>
      <c r="AJ344" s="9">
        <v>5645.4</v>
      </c>
      <c r="AK344" s="54">
        <f>+T344-AW344</f>
        <v>0</v>
      </c>
      <c r="AL344" t="s">
        <v>306</v>
      </c>
      <c r="AM344" t="s">
        <v>5</v>
      </c>
      <c r="AN344" t="s">
        <v>1319</v>
      </c>
      <c r="AO344">
        <v>262</v>
      </c>
      <c r="AP344" s="9">
        <v>23200</v>
      </c>
      <c r="AQ344">
        <v>0</v>
      </c>
      <c r="AR344" s="9">
        <v>23200</v>
      </c>
      <c r="AS344">
        <v>665.84</v>
      </c>
      <c r="AT344">
        <v>0</v>
      </c>
      <c r="AU344">
        <v>705.28</v>
      </c>
      <c r="AV344">
        <v>0</v>
      </c>
      <c r="AW344" s="9">
        <v>1371.12</v>
      </c>
      <c r="AX344" s="9">
        <v>21828.880000000001</v>
      </c>
    </row>
    <row r="345" spans="1:50" s="6" customFormat="1" ht="15" x14ac:dyDescent="0.25">
      <c r="A345" s="18">
        <f>1+A344</f>
        <v>325</v>
      </c>
      <c r="B345" s="17" t="s">
        <v>7</v>
      </c>
      <c r="C345" s="16" t="s">
        <v>305</v>
      </c>
      <c r="D345" s="16" t="s">
        <v>5</v>
      </c>
      <c r="E345" s="16" t="s">
        <v>4</v>
      </c>
      <c r="F345" s="16" t="s">
        <v>3</v>
      </c>
      <c r="G345" s="15">
        <v>45078</v>
      </c>
      <c r="H345" s="15">
        <v>45260</v>
      </c>
      <c r="I345" s="14">
        <v>34800</v>
      </c>
      <c r="J345" s="14">
        <v>0</v>
      </c>
      <c r="K345" s="14">
        <v>0</v>
      </c>
      <c r="L345" s="14">
        <v>998.76</v>
      </c>
      <c r="M345" s="14">
        <f>I345*7.1%</f>
        <v>2470.7999999999997</v>
      </c>
      <c r="N345" s="14">
        <f>I345*1.15%</f>
        <v>400.2</v>
      </c>
      <c r="O345" s="14">
        <v>1057.92</v>
      </c>
      <c r="P345" s="14">
        <f>I345*7.09%</f>
        <v>2467.3200000000002</v>
      </c>
      <c r="Q345" s="14">
        <v>0</v>
      </c>
      <c r="R345" s="14">
        <f>L345+M345+N345+O345+P345</f>
        <v>7395</v>
      </c>
      <c r="S345" s="14">
        <v>0</v>
      </c>
      <c r="T345" s="14">
        <f>+L345+O345+Q345+S345+J345+K345</f>
        <v>2056.6800000000003</v>
      </c>
      <c r="U345" s="14">
        <f>+P345+N345+M345</f>
        <v>5338.32</v>
      </c>
      <c r="V345" s="14">
        <f>+I345-T345</f>
        <v>32743.32</v>
      </c>
      <c r="W345" s="54">
        <f>+V346-AJ345</f>
        <v>-6548.66</v>
      </c>
      <c r="X345" t="s">
        <v>463</v>
      </c>
      <c r="Y345" t="s">
        <v>5</v>
      </c>
      <c r="Z345" t="s">
        <v>1140</v>
      </c>
      <c r="AA345">
        <v>16</v>
      </c>
      <c r="AB345" s="9">
        <v>16240</v>
      </c>
      <c r="AC345">
        <v>0</v>
      </c>
      <c r="AD345" s="9">
        <v>16240</v>
      </c>
      <c r="AE345">
        <v>466.09</v>
      </c>
      <c r="AF345">
        <v>0</v>
      </c>
      <c r="AG345">
        <v>493.7</v>
      </c>
      <c r="AH345">
        <v>0</v>
      </c>
      <c r="AI345">
        <v>959.79</v>
      </c>
      <c r="AJ345" s="9">
        <v>15280.21</v>
      </c>
      <c r="AK345" s="54">
        <f>+T345-AW345</f>
        <v>0</v>
      </c>
      <c r="AL345" t="s">
        <v>305</v>
      </c>
      <c r="AM345" t="s">
        <v>5</v>
      </c>
      <c r="AN345" t="s">
        <v>898</v>
      </c>
      <c r="AO345">
        <v>264</v>
      </c>
      <c r="AP345" s="9">
        <v>34800</v>
      </c>
      <c r="AQ345">
        <v>0</v>
      </c>
      <c r="AR345" s="9">
        <v>34800</v>
      </c>
      <c r="AS345">
        <v>998.76</v>
      </c>
      <c r="AT345">
        <v>0</v>
      </c>
      <c r="AU345" s="9">
        <v>1057.92</v>
      </c>
      <c r="AV345">
        <v>0</v>
      </c>
      <c r="AW345" s="9">
        <v>2056.6799999999998</v>
      </c>
      <c r="AX345" s="9">
        <v>32743.32</v>
      </c>
    </row>
    <row r="346" spans="1:50" s="6" customFormat="1" ht="15" x14ac:dyDescent="0.25">
      <c r="A346" s="18">
        <f>1+A345</f>
        <v>326</v>
      </c>
      <c r="B346" s="17" t="s">
        <v>7</v>
      </c>
      <c r="C346" s="16" t="s">
        <v>304</v>
      </c>
      <c r="D346" s="16" t="s">
        <v>5</v>
      </c>
      <c r="E346" s="16" t="s">
        <v>4</v>
      </c>
      <c r="F346" s="16" t="s">
        <v>3</v>
      </c>
      <c r="G346" s="15">
        <v>45078</v>
      </c>
      <c r="H346" s="15">
        <v>45260</v>
      </c>
      <c r="I346" s="14">
        <v>9280</v>
      </c>
      <c r="J346" s="14">
        <v>0</v>
      </c>
      <c r="K346" s="14">
        <v>0</v>
      </c>
      <c r="L346" s="14">
        <v>266.33999999999997</v>
      </c>
      <c r="M346" s="14">
        <f>I346*7.1%</f>
        <v>658.88</v>
      </c>
      <c r="N346" s="14">
        <f>I346*1.15%</f>
        <v>106.72</v>
      </c>
      <c r="O346" s="14">
        <v>282.11</v>
      </c>
      <c r="P346" s="14">
        <f>I346*7.09%</f>
        <v>657.952</v>
      </c>
      <c r="Q346" s="14">
        <v>0</v>
      </c>
      <c r="R346" s="14">
        <f>L346+M346+N346+O346+P346</f>
        <v>1972.0020000000002</v>
      </c>
      <c r="S346" s="14">
        <v>0</v>
      </c>
      <c r="T346" s="14">
        <f>+L346+O346+Q346+S346+J346+K346</f>
        <v>548.45000000000005</v>
      </c>
      <c r="U346" s="14">
        <f>+P346+N346+M346</f>
        <v>1423.5520000000001</v>
      </c>
      <c r="V346" s="14">
        <f>+I346-T346</f>
        <v>8731.5499999999993</v>
      </c>
      <c r="W346" s="54">
        <f>+V347-AJ346</f>
        <v>14589.170000000002</v>
      </c>
      <c r="X346" t="s">
        <v>460</v>
      </c>
      <c r="Y346" t="s">
        <v>5</v>
      </c>
      <c r="Z346" t="s">
        <v>1172</v>
      </c>
      <c r="AA346">
        <v>20</v>
      </c>
      <c r="AB346" s="9">
        <v>25520</v>
      </c>
      <c r="AC346">
        <v>0</v>
      </c>
      <c r="AD346" s="9">
        <v>25520</v>
      </c>
      <c r="AE346">
        <v>732.42</v>
      </c>
      <c r="AF346">
        <v>0</v>
      </c>
      <c r="AG346">
        <v>775.81</v>
      </c>
      <c r="AH346">
        <v>0</v>
      </c>
      <c r="AI346" s="9">
        <v>1508.23</v>
      </c>
      <c r="AJ346" s="9">
        <v>24011.77</v>
      </c>
      <c r="AK346" s="54">
        <f>+T346-AW346</f>
        <v>0</v>
      </c>
      <c r="AL346" t="s">
        <v>304</v>
      </c>
      <c r="AM346" t="s">
        <v>5</v>
      </c>
      <c r="AN346" t="s">
        <v>959</v>
      </c>
      <c r="AO346">
        <v>266</v>
      </c>
      <c r="AP346" s="9">
        <v>9280</v>
      </c>
      <c r="AQ346">
        <v>0</v>
      </c>
      <c r="AR346" s="9">
        <v>9280</v>
      </c>
      <c r="AS346">
        <v>266.33999999999997</v>
      </c>
      <c r="AT346">
        <v>0</v>
      </c>
      <c r="AU346">
        <v>282.11</v>
      </c>
      <c r="AV346">
        <v>0</v>
      </c>
      <c r="AW346">
        <v>548.45000000000005</v>
      </c>
      <c r="AX346" s="9">
        <v>8731.5499999999993</v>
      </c>
    </row>
    <row r="347" spans="1:50" s="6" customFormat="1" ht="15" x14ac:dyDescent="0.25">
      <c r="A347" s="18">
        <f>1+A346</f>
        <v>327</v>
      </c>
      <c r="B347" s="17" t="s">
        <v>7</v>
      </c>
      <c r="C347" s="16" t="s">
        <v>303</v>
      </c>
      <c r="D347" s="16" t="s">
        <v>5</v>
      </c>
      <c r="E347" s="16" t="s">
        <v>4</v>
      </c>
      <c r="F347" s="16" t="s">
        <v>3</v>
      </c>
      <c r="G347" s="15">
        <v>45078</v>
      </c>
      <c r="H347" s="15">
        <v>45260</v>
      </c>
      <c r="I347" s="14">
        <v>41760</v>
      </c>
      <c r="J347" s="14">
        <v>691.05</v>
      </c>
      <c r="K347" s="14">
        <v>0</v>
      </c>
      <c r="L347" s="14">
        <v>1198.51</v>
      </c>
      <c r="M347" s="14">
        <f>I347*7.1%</f>
        <v>2964.9599999999996</v>
      </c>
      <c r="N347" s="14">
        <f>I347*1.15%</f>
        <v>480.24</v>
      </c>
      <c r="O347" s="14">
        <v>1269.5</v>
      </c>
      <c r="P347" s="14">
        <f>I347*7.09%</f>
        <v>2960.7840000000001</v>
      </c>
      <c r="Q347" s="14">
        <v>0</v>
      </c>
      <c r="R347" s="14">
        <f>L347+M347+N347+O347+P347</f>
        <v>8873.9939999999988</v>
      </c>
      <c r="S347" s="14">
        <v>0</v>
      </c>
      <c r="T347" s="14">
        <f>+L347+O347+Q347+S347+J347+K347</f>
        <v>3159.0600000000004</v>
      </c>
      <c r="U347" s="14">
        <f>+P347+N347+M347</f>
        <v>6405.9840000000004</v>
      </c>
      <c r="V347" s="14">
        <f>+I347-T347</f>
        <v>38600.94</v>
      </c>
      <c r="W347" s="54">
        <f>+V348-AJ347</f>
        <v>8505.73</v>
      </c>
      <c r="X347" t="s">
        <v>452</v>
      </c>
      <c r="Y347" t="s">
        <v>5</v>
      </c>
      <c r="Z347" t="s">
        <v>1179</v>
      </c>
      <c r="AA347">
        <v>34</v>
      </c>
      <c r="AB347" s="9">
        <v>6960</v>
      </c>
      <c r="AC347">
        <v>0</v>
      </c>
      <c r="AD347" s="9">
        <v>6960</v>
      </c>
      <c r="AE347">
        <v>199.75</v>
      </c>
      <c r="AF347">
        <v>0</v>
      </c>
      <c r="AG347">
        <v>211.58</v>
      </c>
      <c r="AH347">
        <v>0</v>
      </c>
      <c r="AI347">
        <v>411.33</v>
      </c>
      <c r="AJ347" s="9">
        <v>6548.67</v>
      </c>
      <c r="AK347" s="54">
        <f>+T347-AW347</f>
        <v>0</v>
      </c>
      <c r="AL347" t="s">
        <v>303</v>
      </c>
      <c r="AM347" t="s">
        <v>5</v>
      </c>
      <c r="AN347" t="s">
        <v>981</v>
      </c>
      <c r="AO347">
        <v>268</v>
      </c>
      <c r="AP347" s="9">
        <v>41760</v>
      </c>
      <c r="AQ347">
        <v>0</v>
      </c>
      <c r="AR347" s="9">
        <v>41760</v>
      </c>
      <c r="AS347" s="9">
        <v>1198.51</v>
      </c>
      <c r="AT347">
        <v>691.05</v>
      </c>
      <c r="AU347" s="9">
        <v>1269.5</v>
      </c>
      <c r="AV347">
        <v>0</v>
      </c>
      <c r="AW347" s="9">
        <v>3159.06</v>
      </c>
      <c r="AX347" s="9">
        <v>38600.94</v>
      </c>
    </row>
    <row r="348" spans="1:50" s="6" customFormat="1" ht="15" x14ac:dyDescent="0.25">
      <c r="A348" s="18">
        <f>1+A347</f>
        <v>328</v>
      </c>
      <c r="B348" s="17" t="s">
        <v>7</v>
      </c>
      <c r="C348" s="16" t="s">
        <v>302</v>
      </c>
      <c r="D348" s="16" t="s">
        <v>5</v>
      </c>
      <c r="E348" s="16" t="s">
        <v>4</v>
      </c>
      <c r="F348" s="16" t="s">
        <v>8</v>
      </c>
      <c r="G348" s="15">
        <v>45078</v>
      </c>
      <c r="H348" s="15">
        <v>45260</v>
      </c>
      <c r="I348" s="14">
        <v>16000</v>
      </c>
      <c r="J348" s="14">
        <v>0</v>
      </c>
      <c r="K348" s="14">
        <v>0</v>
      </c>
      <c r="L348" s="14">
        <v>459.2</v>
      </c>
      <c r="M348" s="14">
        <f>I348*7.1%</f>
        <v>1136</v>
      </c>
      <c r="N348" s="14">
        <f>I348*1.15%</f>
        <v>184</v>
      </c>
      <c r="O348" s="14">
        <v>486.4</v>
      </c>
      <c r="P348" s="14">
        <f>I348*7.09%</f>
        <v>1134.4000000000001</v>
      </c>
      <c r="Q348" s="14">
        <v>0</v>
      </c>
      <c r="R348" s="14">
        <f>L348+M348+N348+O348+P348</f>
        <v>3400</v>
      </c>
      <c r="S348" s="14">
        <v>0</v>
      </c>
      <c r="T348" s="14">
        <f>+L348+O348+Q348+S348+J348+K348</f>
        <v>945.59999999999991</v>
      </c>
      <c r="U348" s="14">
        <f>+P348+N348+M348</f>
        <v>2454.4</v>
      </c>
      <c r="V348" s="14">
        <f>+I348-T348</f>
        <v>15054.4</v>
      </c>
      <c r="W348" s="54">
        <f>+V349-AJ348</f>
        <v>-47246.599999999991</v>
      </c>
      <c r="X348" t="s">
        <v>436</v>
      </c>
      <c r="Y348" t="s">
        <v>5</v>
      </c>
      <c r="Z348" t="s">
        <v>1081</v>
      </c>
      <c r="AA348">
        <v>56</v>
      </c>
      <c r="AB348" s="9">
        <v>80640</v>
      </c>
      <c r="AC348">
        <v>0</v>
      </c>
      <c r="AD348" s="9">
        <v>80640</v>
      </c>
      <c r="AE348" s="9">
        <v>2314.37</v>
      </c>
      <c r="AF348" s="9">
        <v>7551.41</v>
      </c>
      <c r="AG348" s="9">
        <v>2451.46</v>
      </c>
      <c r="AH348">
        <v>0</v>
      </c>
      <c r="AI348" s="9">
        <v>12317.24</v>
      </c>
      <c r="AJ348" s="9">
        <v>68322.759999999995</v>
      </c>
      <c r="AK348" s="54">
        <f>+T348-AW348</f>
        <v>0</v>
      </c>
      <c r="AL348" t="s">
        <v>302</v>
      </c>
      <c r="AM348" t="s">
        <v>5</v>
      </c>
      <c r="AN348" t="s">
        <v>1241</v>
      </c>
      <c r="AO348">
        <v>272</v>
      </c>
      <c r="AP348" s="9">
        <v>16000</v>
      </c>
      <c r="AQ348">
        <v>0</v>
      </c>
      <c r="AR348" s="9">
        <v>16000</v>
      </c>
      <c r="AS348">
        <v>459.2</v>
      </c>
      <c r="AT348">
        <v>0</v>
      </c>
      <c r="AU348">
        <v>486.4</v>
      </c>
      <c r="AV348">
        <v>0</v>
      </c>
      <c r="AW348">
        <v>945.6</v>
      </c>
      <c r="AX348" s="9">
        <v>15054.4</v>
      </c>
    </row>
    <row r="349" spans="1:50" s="6" customFormat="1" ht="15" x14ac:dyDescent="0.25">
      <c r="A349" s="18">
        <f>1+A348</f>
        <v>329</v>
      </c>
      <c r="B349" s="17" t="s">
        <v>7</v>
      </c>
      <c r="C349" s="16" t="s">
        <v>301</v>
      </c>
      <c r="D349" s="16" t="s">
        <v>5</v>
      </c>
      <c r="E349" s="16" t="s">
        <v>4</v>
      </c>
      <c r="F349" s="16" t="s">
        <v>3</v>
      </c>
      <c r="G349" s="15">
        <v>45078</v>
      </c>
      <c r="H349" s="15">
        <v>45260</v>
      </c>
      <c r="I349" s="14">
        <v>22400</v>
      </c>
      <c r="J349" s="14">
        <v>0</v>
      </c>
      <c r="K349" s="14">
        <v>0</v>
      </c>
      <c r="L349" s="14">
        <v>642.88</v>
      </c>
      <c r="M349" s="14">
        <f>I349*7.1%</f>
        <v>1590.3999999999999</v>
      </c>
      <c r="N349" s="14">
        <f>I349*1.15%</f>
        <v>257.60000000000002</v>
      </c>
      <c r="O349" s="14">
        <v>680.96</v>
      </c>
      <c r="P349" s="14">
        <f>I349*7.09%</f>
        <v>1588.16</v>
      </c>
      <c r="Q349" s="14">
        <v>0</v>
      </c>
      <c r="R349" s="14">
        <f>L349+M349+N349+O349+P349</f>
        <v>4760</v>
      </c>
      <c r="S349" s="14">
        <v>0</v>
      </c>
      <c r="T349" s="14">
        <f>+L349+O349+Q349+S349+J349+K349</f>
        <v>1323.8400000000001</v>
      </c>
      <c r="U349" s="14">
        <f>+P349+N349+M349</f>
        <v>3436.16</v>
      </c>
      <c r="V349" s="14">
        <f>+I349-T349</f>
        <v>21076.16</v>
      </c>
      <c r="W349" s="54">
        <f>+V350-AJ349</f>
        <v>-46488.66</v>
      </c>
      <c r="X349" t="s">
        <v>403</v>
      </c>
      <c r="Y349" t="s">
        <v>5</v>
      </c>
      <c r="Z349" t="s">
        <v>1121</v>
      </c>
      <c r="AA349">
        <v>173</v>
      </c>
      <c r="AB349" s="9">
        <v>104400</v>
      </c>
      <c r="AC349">
        <v>0</v>
      </c>
      <c r="AD349" s="9">
        <v>104400</v>
      </c>
      <c r="AE349" s="9">
        <v>2996.28</v>
      </c>
      <c r="AF349" s="9">
        <v>13140.36</v>
      </c>
      <c r="AG349" s="9">
        <v>3173.76</v>
      </c>
      <c r="AH349">
        <v>0</v>
      </c>
      <c r="AI349" s="9">
        <v>19310.400000000001</v>
      </c>
      <c r="AJ349" s="9">
        <v>85089.600000000006</v>
      </c>
      <c r="AK349" s="54">
        <f>+T349-AW349</f>
        <v>0</v>
      </c>
      <c r="AL349" t="s">
        <v>301</v>
      </c>
      <c r="AM349" t="s">
        <v>5</v>
      </c>
      <c r="AN349" t="s">
        <v>1316</v>
      </c>
      <c r="AO349">
        <v>144</v>
      </c>
      <c r="AP349" s="9">
        <v>22400</v>
      </c>
      <c r="AQ349">
        <v>0</v>
      </c>
      <c r="AR349" s="9">
        <v>22400</v>
      </c>
      <c r="AS349">
        <v>642.88</v>
      </c>
      <c r="AT349">
        <v>0</v>
      </c>
      <c r="AU349">
        <v>680.96</v>
      </c>
      <c r="AV349">
        <v>0</v>
      </c>
      <c r="AW349" s="9">
        <v>1323.84</v>
      </c>
      <c r="AX349" s="9">
        <v>21076.16</v>
      </c>
    </row>
    <row r="350" spans="1:50" s="6" customFormat="1" ht="15" x14ac:dyDescent="0.25">
      <c r="A350" s="18">
        <f>1+A349</f>
        <v>330</v>
      </c>
      <c r="B350" s="17" t="s">
        <v>7</v>
      </c>
      <c r="C350" s="16" t="s">
        <v>300</v>
      </c>
      <c r="D350" s="16" t="s">
        <v>5</v>
      </c>
      <c r="E350" s="16" t="s">
        <v>4</v>
      </c>
      <c r="F350" s="16" t="s">
        <v>8</v>
      </c>
      <c r="G350" s="15">
        <v>45078</v>
      </c>
      <c r="H350" s="15">
        <v>45260</v>
      </c>
      <c r="I350" s="14">
        <v>41760</v>
      </c>
      <c r="J350" s="14">
        <v>691.05</v>
      </c>
      <c r="K350" s="14">
        <v>0</v>
      </c>
      <c r="L350" s="14">
        <v>1198.51</v>
      </c>
      <c r="M350" s="14">
        <f>I350*7.1%</f>
        <v>2964.9599999999996</v>
      </c>
      <c r="N350" s="14">
        <f>I350*1.15%</f>
        <v>480.24</v>
      </c>
      <c r="O350" s="14">
        <v>1269.5</v>
      </c>
      <c r="P350" s="14">
        <f>I350*7.09%</f>
        <v>2960.7840000000001</v>
      </c>
      <c r="Q350" s="14">
        <v>0</v>
      </c>
      <c r="R350" s="14">
        <f>L350+M350+N350+O350+P350</f>
        <v>8873.9939999999988</v>
      </c>
      <c r="S350" s="14">
        <v>0</v>
      </c>
      <c r="T350" s="14">
        <f>+L350+O350+Q350+S350+J350+K350</f>
        <v>3159.0600000000004</v>
      </c>
      <c r="U350" s="14">
        <f>+P350+N350+M350</f>
        <v>6405.9840000000004</v>
      </c>
      <c r="V350" s="14">
        <f>+I350-T350</f>
        <v>38600.94</v>
      </c>
      <c r="W350" s="54">
        <f>+V351-AJ350</f>
        <v>-45816.429999999993</v>
      </c>
      <c r="X350" t="s">
        <v>401</v>
      </c>
      <c r="Y350" t="s">
        <v>5</v>
      </c>
      <c r="Z350" t="s">
        <v>1328</v>
      </c>
      <c r="AA350">
        <v>179</v>
      </c>
      <c r="AB350" s="9">
        <v>102080</v>
      </c>
      <c r="AC350">
        <v>0</v>
      </c>
      <c r="AD350" s="9">
        <v>102080</v>
      </c>
      <c r="AE350" s="9">
        <v>2929.7</v>
      </c>
      <c r="AF350" s="9">
        <v>12594.64</v>
      </c>
      <c r="AG350" s="9">
        <v>3103.23</v>
      </c>
      <c r="AH350">
        <v>0</v>
      </c>
      <c r="AI350" s="9">
        <v>18627.57</v>
      </c>
      <c r="AJ350" s="9">
        <v>83452.429999999993</v>
      </c>
      <c r="AK350" s="54">
        <f>+T350-AW350</f>
        <v>0</v>
      </c>
      <c r="AL350" t="s">
        <v>300</v>
      </c>
      <c r="AM350" t="s">
        <v>5</v>
      </c>
      <c r="AN350" t="s">
        <v>963</v>
      </c>
      <c r="AO350">
        <v>278</v>
      </c>
      <c r="AP350" s="9">
        <v>41760</v>
      </c>
      <c r="AQ350">
        <v>0</v>
      </c>
      <c r="AR350" s="9">
        <v>41760</v>
      </c>
      <c r="AS350" s="9">
        <v>1198.51</v>
      </c>
      <c r="AT350">
        <v>691.05</v>
      </c>
      <c r="AU350" s="9">
        <v>1269.5</v>
      </c>
      <c r="AV350">
        <v>0</v>
      </c>
      <c r="AW350" s="9">
        <v>3159.06</v>
      </c>
      <c r="AX350" s="9">
        <v>38600.94</v>
      </c>
    </row>
    <row r="351" spans="1:50" s="6" customFormat="1" ht="15" x14ac:dyDescent="0.25">
      <c r="A351" s="18">
        <f>1+A350</f>
        <v>331</v>
      </c>
      <c r="B351" s="17" t="s">
        <v>7</v>
      </c>
      <c r="C351" s="16" t="s">
        <v>299</v>
      </c>
      <c r="D351" s="16" t="s">
        <v>5</v>
      </c>
      <c r="E351" s="16" t="s">
        <v>4</v>
      </c>
      <c r="F351" s="16" t="s">
        <v>3</v>
      </c>
      <c r="G351" s="15">
        <v>45078</v>
      </c>
      <c r="H351" s="15">
        <v>45260</v>
      </c>
      <c r="I351" s="14">
        <v>40000</v>
      </c>
      <c r="J351" s="14">
        <v>0</v>
      </c>
      <c r="K351" s="14">
        <v>0</v>
      </c>
      <c r="L351" s="14">
        <v>1148</v>
      </c>
      <c r="M351" s="14">
        <f>I351*7.1%</f>
        <v>2839.9999999999995</v>
      </c>
      <c r="N351" s="14">
        <f>I351*1.15%</f>
        <v>460</v>
      </c>
      <c r="O351" s="14">
        <v>1216</v>
      </c>
      <c r="P351" s="14">
        <f>I351*7.09%</f>
        <v>2836</v>
      </c>
      <c r="Q351" s="14">
        <v>0</v>
      </c>
      <c r="R351" s="14">
        <f>L351+M351+N351+O351+P351</f>
        <v>8500</v>
      </c>
      <c r="S351" s="14">
        <v>0</v>
      </c>
      <c r="T351" s="14">
        <f>+L351+O351+Q351+S351+J351+K351</f>
        <v>2364</v>
      </c>
      <c r="U351" s="14">
        <f>+P351+N351+M351</f>
        <v>6136</v>
      </c>
      <c r="V351" s="14">
        <f>+I351-T351</f>
        <v>37636</v>
      </c>
      <c r="W351" s="54">
        <f>+V352-AJ351</f>
        <v>-28094.839999999997</v>
      </c>
      <c r="X351" t="s">
        <v>376</v>
      </c>
      <c r="Y351" t="s">
        <v>539</v>
      </c>
      <c r="Z351" t="s">
        <v>833</v>
      </c>
      <c r="AA351">
        <v>3</v>
      </c>
      <c r="AB351" s="9">
        <v>45000</v>
      </c>
      <c r="AC351">
        <v>0</v>
      </c>
      <c r="AD351" s="9">
        <v>45000</v>
      </c>
      <c r="AE351" s="9">
        <v>1291.5</v>
      </c>
      <c r="AF351" s="9">
        <v>1148.33</v>
      </c>
      <c r="AG351" s="9">
        <v>1368</v>
      </c>
      <c r="AH351">
        <v>0</v>
      </c>
      <c r="AI351" s="9">
        <v>3807.83</v>
      </c>
      <c r="AJ351" s="9">
        <v>41192.17</v>
      </c>
      <c r="AK351" s="54">
        <f>+T351-AW351</f>
        <v>0</v>
      </c>
      <c r="AL351" t="s">
        <v>299</v>
      </c>
      <c r="AM351" t="s">
        <v>5</v>
      </c>
      <c r="AN351" t="s">
        <v>1242</v>
      </c>
      <c r="AO351">
        <v>154</v>
      </c>
      <c r="AP351" s="9">
        <v>40000</v>
      </c>
      <c r="AQ351">
        <v>0</v>
      </c>
      <c r="AR351" s="9">
        <v>40000</v>
      </c>
      <c r="AS351" s="9">
        <v>1148</v>
      </c>
      <c r="AT351">
        <v>0</v>
      </c>
      <c r="AU351" s="9">
        <v>1216</v>
      </c>
      <c r="AV351">
        <v>0</v>
      </c>
      <c r="AW351" s="9">
        <v>2364</v>
      </c>
      <c r="AX351" s="9">
        <v>37636</v>
      </c>
    </row>
    <row r="352" spans="1:50" s="6" customFormat="1" ht="15" x14ac:dyDescent="0.25">
      <c r="A352" s="18">
        <f>1+A351</f>
        <v>332</v>
      </c>
      <c r="B352" s="17" t="s">
        <v>7</v>
      </c>
      <c r="C352" s="16" t="s">
        <v>298</v>
      </c>
      <c r="D352" s="16" t="s">
        <v>5</v>
      </c>
      <c r="E352" s="16" t="s">
        <v>4</v>
      </c>
      <c r="F352" s="16" t="s">
        <v>8</v>
      </c>
      <c r="G352" s="15">
        <v>45078</v>
      </c>
      <c r="H352" s="15">
        <v>45260</v>
      </c>
      <c r="I352" s="14">
        <v>13920</v>
      </c>
      <c r="J352" s="14">
        <v>0</v>
      </c>
      <c r="K352" s="14">
        <v>0</v>
      </c>
      <c r="L352" s="14">
        <v>399.5</v>
      </c>
      <c r="M352" s="14">
        <f>I352*7.1%</f>
        <v>988.31999999999994</v>
      </c>
      <c r="N352" s="14">
        <f>I352*1.15%</f>
        <v>160.07999999999998</v>
      </c>
      <c r="O352" s="14">
        <v>423.17</v>
      </c>
      <c r="P352" s="14">
        <f>I352*7.09%</f>
        <v>986.92800000000011</v>
      </c>
      <c r="Q352" s="14">
        <v>0</v>
      </c>
      <c r="R352" s="14">
        <f>L352+M352+N352+O352+P352</f>
        <v>2957.998</v>
      </c>
      <c r="S352" s="14">
        <v>0</v>
      </c>
      <c r="T352" s="14">
        <f>+L352+O352+Q352+S352+J352+K352</f>
        <v>822.67000000000007</v>
      </c>
      <c r="U352" s="14">
        <f>+P352+N352+M352</f>
        <v>2135.328</v>
      </c>
      <c r="V352" s="14">
        <f>+I352-T352</f>
        <v>13097.33</v>
      </c>
      <c r="W352" s="54">
        <f>+V353-AJ352</f>
        <v>-20549.25</v>
      </c>
      <c r="X352" t="s">
        <v>244</v>
      </c>
      <c r="Y352" t="s">
        <v>5</v>
      </c>
      <c r="Z352" t="s">
        <v>1293</v>
      </c>
      <c r="AA352">
        <v>26</v>
      </c>
      <c r="AB352" s="9">
        <v>28800</v>
      </c>
      <c r="AC352">
        <v>0</v>
      </c>
      <c r="AD352" s="9">
        <v>28800</v>
      </c>
      <c r="AE352">
        <v>826.56</v>
      </c>
      <c r="AF352">
        <v>0</v>
      </c>
      <c r="AG352">
        <v>875.52</v>
      </c>
      <c r="AH352">
        <v>0</v>
      </c>
      <c r="AI352" s="9">
        <v>1702.08</v>
      </c>
      <c r="AJ352" s="9">
        <v>27097.919999999998</v>
      </c>
      <c r="AK352" s="54">
        <f>+T352-AW352</f>
        <v>0</v>
      </c>
      <c r="AL352" t="s">
        <v>298</v>
      </c>
      <c r="AM352" t="s">
        <v>5</v>
      </c>
      <c r="AN352" t="s">
        <v>915</v>
      </c>
      <c r="AO352">
        <v>286</v>
      </c>
      <c r="AP352" s="9">
        <v>13920</v>
      </c>
      <c r="AQ352">
        <v>0</v>
      </c>
      <c r="AR352" s="9">
        <v>13920</v>
      </c>
      <c r="AS352">
        <v>399.5</v>
      </c>
      <c r="AT352">
        <v>0</v>
      </c>
      <c r="AU352">
        <v>423.17</v>
      </c>
      <c r="AV352">
        <v>0</v>
      </c>
      <c r="AW352">
        <v>822.67</v>
      </c>
      <c r="AX352" s="9">
        <v>13097.33</v>
      </c>
    </row>
    <row r="353" spans="1:50" s="6" customFormat="1" ht="15" x14ac:dyDescent="0.25">
      <c r="A353" s="18">
        <f>1+A352</f>
        <v>333</v>
      </c>
      <c r="B353" s="17" t="s">
        <v>7</v>
      </c>
      <c r="C353" s="16" t="s">
        <v>297</v>
      </c>
      <c r="D353" s="16" t="s">
        <v>5</v>
      </c>
      <c r="E353" s="16" t="s">
        <v>4</v>
      </c>
      <c r="F353" s="16" t="s">
        <v>3</v>
      </c>
      <c r="G353" s="15">
        <v>45078</v>
      </c>
      <c r="H353" s="15">
        <v>45260</v>
      </c>
      <c r="I353" s="14">
        <v>6960</v>
      </c>
      <c r="J353" s="14">
        <v>0</v>
      </c>
      <c r="K353" s="14">
        <v>0</v>
      </c>
      <c r="L353" s="14">
        <v>199.75</v>
      </c>
      <c r="M353" s="14">
        <f>I353*7.1%</f>
        <v>494.15999999999997</v>
      </c>
      <c r="N353" s="14">
        <f>I353*1.15%</f>
        <v>80.039999999999992</v>
      </c>
      <c r="O353" s="14">
        <v>211.58</v>
      </c>
      <c r="P353" s="14">
        <f>I353*7.09%</f>
        <v>493.46400000000006</v>
      </c>
      <c r="Q353" s="14">
        <v>0</v>
      </c>
      <c r="R353" s="14">
        <f>L353+M353+N353+O353+P353</f>
        <v>1478.9940000000001</v>
      </c>
      <c r="S353" s="14">
        <v>0</v>
      </c>
      <c r="T353" s="14">
        <f>+L353+O353+Q353+S353+J353+K353</f>
        <v>411.33000000000004</v>
      </c>
      <c r="U353" s="14">
        <f>+P353+N353+M353</f>
        <v>1067.664</v>
      </c>
      <c r="V353" s="14">
        <f>+I353-T353</f>
        <v>6548.67</v>
      </c>
      <c r="W353" s="54">
        <f>+V355-AJ353</f>
        <v>-17463.11</v>
      </c>
      <c r="X353" t="s">
        <v>183</v>
      </c>
      <c r="Y353" t="s">
        <v>5</v>
      </c>
      <c r="Z353" t="s">
        <v>1087</v>
      </c>
      <c r="AA353">
        <v>39</v>
      </c>
      <c r="AB353" s="9">
        <v>34800</v>
      </c>
      <c r="AC353">
        <v>0</v>
      </c>
      <c r="AD353" s="9">
        <v>34800</v>
      </c>
      <c r="AE353">
        <v>998.76</v>
      </c>
      <c r="AF353">
        <v>0</v>
      </c>
      <c r="AG353" s="9">
        <v>1057.92</v>
      </c>
      <c r="AH353">
        <v>0</v>
      </c>
      <c r="AI353" s="9">
        <v>2056.6799999999998</v>
      </c>
      <c r="AJ353" s="9">
        <v>32743.32</v>
      </c>
      <c r="AK353" s="54">
        <f>+T353-AW353</f>
        <v>0</v>
      </c>
      <c r="AL353" t="s">
        <v>297</v>
      </c>
      <c r="AM353" t="s">
        <v>5</v>
      </c>
      <c r="AN353" t="s">
        <v>886</v>
      </c>
      <c r="AO353">
        <v>288</v>
      </c>
      <c r="AP353" s="9">
        <v>6960</v>
      </c>
      <c r="AQ353">
        <v>0</v>
      </c>
      <c r="AR353" s="9">
        <v>6960</v>
      </c>
      <c r="AS353">
        <v>199.75</v>
      </c>
      <c r="AT353">
        <v>0</v>
      </c>
      <c r="AU353">
        <v>211.58</v>
      </c>
      <c r="AV353">
        <v>0</v>
      </c>
      <c r="AW353">
        <v>411.33</v>
      </c>
      <c r="AX353" s="9">
        <v>6548.67</v>
      </c>
    </row>
    <row r="354" spans="1:50" s="6" customFormat="1" ht="15" x14ac:dyDescent="0.25">
      <c r="A354" s="18">
        <f>1+A353</f>
        <v>334</v>
      </c>
      <c r="B354" s="17" t="s">
        <v>7</v>
      </c>
      <c r="C354" s="16" t="s">
        <v>296</v>
      </c>
      <c r="D354" s="16" t="s">
        <v>5</v>
      </c>
      <c r="E354" s="16" t="s">
        <v>4</v>
      </c>
      <c r="F354" s="16" t="s">
        <v>3</v>
      </c>
      <c r="G354" s="15">
        <v>45078</v>
      </c>
      <c r="H354" s="15">
        <v>45260</v>
      </c>
      <c r="I354" s="14">
        <v>6960</v>
      </c>
      <c r="J354" s="14">
        <v>0</v>
      </c>
      <c r="K354" s="14">
        <v>0</v>
      </c>
      <c r="L354" s="14">
        <v>199.75</v>
      </c>
      <c r="M354" s="14">
        <f>I354*7.1%</f>
        <v>494.15999999999997</v>
      </c>
      <c r="N354" s="14">
        <f>I354*1.15%</f>
        <v>80.039999999999992</v>
      </c>
      <c r="O354" s="14">
        <v>211.58</v>
      </c>
      <c r="P354" s="14">
        <f>I354*7.09%</f>
        <v>493.46400000000006</v>
      </c>
      <c r="Q354" s="14">
        <v>0</v>
      </c>
      <c r="R354" s="14">
        <f>L354+M354+N354+O354+P354</f>
        <v>1478.9940000000001</v>
      </c>
      <c r="S354" s="14">
        <v>0</v>
      </c>
      <c r="T354" s="14">
        <f>+L354+O354+Q354+S354+J354+K354</f>
        <v>411.33000000000004</v>
      </c>
      <c r="U354" s="14">
        <f>+P354+N354+M354</f>
        <v>1067.664</v>
      </c>
      <c r="V354" s="14">
        <f>+I354-T354</f>
        <v>6548.67</v>
      </c>
      <c r="W354" s="54">
        <f>+V356-AJ354</f>
        <v>-6247.57</v>
      </c>
      <c r="X354" t="s">
        <v>180</v>
      </c>
      <c r="Y354" t="s">
        <v>5</v>
      </c>
      <c r="Z354" t="s">
        <v>1166</v>
      </c>
      <c r="AA354">
        <v>44</v>
      </c>
      <c r="AB354" s="9">
        <v>25200</v>
      </c>
      <c r="AC354">
        <v>0</v>
      </c>
      <c r="AD354" s="9">
        <v>25200</v>
      </c>
      <c r="AE354">
        <v>723.24</v>
      </c>
      <c r="AF354">
        <v>0</v>
      </c>
      <c r="AG354">
        <v>766.08</v>
      </c>
      <c r="AH354">
        <v>0</v>
      </c>
      <c r="AI354" s="9">
        <v>1489.32</v>
      </c>
      <c r="AJ354" s="9">
        <v>23710.68</v>
      </c>
      <c r="AK354" s="54">
        <f>+T354-AW354</f>
        <v>0</v>
      </c>
      <c r="AL354" t="s">
        <v>296</v>
      </c>
      <c r="AM354" t="s">
        <v>5</v>
      </c>
      <c r="AN354" t="s">
        <v>1199</v>
      </c>
      <c r="AO354">
        <v>290</v>
      </c>
      <c r="AP354" s="9">
        <v>6960</v>
      </c>
      <c r="AQ354">
        <v>0</v>
      </c>
      <c r="AR354" s="9">
        <v>6960</v>
      </c>
      <c r="AS354">
        <v>199.75</v>
      </c>
      <c r="AT354">
        <v>0</v>
      </c>
      <c r="AU354">
        <v>211.58</v>
      </c>
      <c r="AV354">
        <v>0</v>
      </c>
      <c r="AW354">
        <v>411.33</v>
      </c>
      <c r="AX354" s="9">
        <v>6548.67</v>
      </c>
    </row>
    <row r="355" spans="1:50" s="6" customFormat="1" ht="15" x14ac:dyDescent="0.25">
      <c r="A355" s="18">
        <f>1+A354</f>
        <v>335</v>
      </c>
      <c r="B355" s="17" t="s">
        <v>7</v>
      </c>
      <c r="C355" s="16" t="s">
        <v>295</v>
      </c>
      <c r="D355" s="16" t="s">
        <v>5</v>
      </c>
      <c r="E355" s="16" t="s">
        <v>4</v>
      </c>
      <c r="F355" s="16" t="s">
        <v>3</v>
      </c>
      <c r="G355" s="15">
        <v>45078</v>
      </c>
      <c r="H355" s="15">
        <v>45260</v>
      </c>
      <c r="I355" s="14">
        <v>16240</v>
      </c>
      <c r="J355" s="14">
        <v>0</v>
      </c>
      <c r="K355" s="14">
        <v>0</v>
      </c>
      <c r="L355" s="14">
        <v>466.09</v>
      </c>
      <c r="M355" s="14">
        <f>I355*7.1%</f>
        <v>1153.04</v>
      </c>
      <c r="N355" s="14">
        <f>I355*1.15%</f>
        <v>186.76</v>
      </c>
      <c r="O355" s="14">
        <v>493.7</v>
      </c>
      <c r="P355" s="14">
        <f>I355*7.09%</f>
        <v>1151.4160000000002</v>
      </c>
      <c r="Q355" s="14">
        <v>0</v>
      </c>
      <c r="R355" s="14">
        <f>L355+M355+N355+O355+P355</f>
        <v>3451.0059999999999</v>
      </c>
      <c r="S355" s="14">
        <v>0</v>
      </c>
      <c r="T355" s="14">
        <f>+L355+O355+Q355+S355+J355+K355</f>
        <v>959.79</v>
      </c>
      <c r="U355" s="14">
        <f>+P355+N355+M355</f>
        <v>2491.2160000000003</v>
      </c>
      <c r="V355" s="14">
        <f>+I355-T355</f>
        <v>15280.21</v>
      </c>
      <c r="W355" s="54">
        <f>+V357-AJ355</f>
        <v>-30117.78</v>
      </c>
      <c r="X355" t="s">
        <v>160</v>
      </c>
      <c r="Y355" t="s">
        <v>5</v>
      </c>
      <c r="Z355" t="s">
        <v>1115</v>
      </c>
      <c r="AA355">
        <v>75</v>
      </c>
      <c r="AB355" s="9">
        <v>44800</v>
      </c>
      <c r="AC355">
        <v>0</v>
      </c>
      <c r="AD355" s="9">
        <v>44800</v>
      </c>
      <c r="AE355" s="9">
        <v>1285.76</v>
      </c>
      <c r="AF355" s="9">
        <v>1120.0999999999999</v>
      </c>
      <c r="AG355" s="9">
        <v>1361.92</v>
      </c>
      <c r="AH355">
        <v>0</v>
      </c>
      <c r="AI355" s="9">
        <v>3767.78</v>
      </c>
      <c r="AJ355" s="9">
        <v>41032.22</v>
      </c>
      <c r="AK355" s="54">
        <f>+T355-AW355</f>
        <v>0</v>
      </c>
      <c r="AL355" t="s">
        <v>295</v>
      </c>
      <c r="AM355" t="s">
        <v>5</v>
      </c>
      <c r="AN355" t="s">
        <v>883</v>
      </c>
      <c r="AO355">
        <v>119</v>
      </c>
      <c r="AP355" s="9">
        <v>16240</v>
      </c>
      <c r="AQ355">
        <v>0</v>
      </c>
      <c r="AR355" s="9">
        <v>16240</v>
      </c>
      <c r="AS355">
        <v>466.09</v>
      </c>
      <c r="AT355">
        <v>0</v>
      </c>
      <c r="AU355">
        <v>493.7</v>
      </c>
      <c r="AV355">
        <v>0</v>
      </c>
      <c r="AW355">
        <v>959.79</v>
      </c>
      <c r="AX355" s="9">
        <v>15280.21</v>
      </c>
    </row>
    <row r="356" spans="1:50" s="6" customFormat="1" ht="15" x14ac:dyDescent="0.25">
      <c r="A356" s="18">
        <f>1+A355</f>
        <v>336</v>
      </c>
      <c r="B356" s="17" t="s">
        <v>7</v>
      </c>
      <c r="C356" s="16" t="s">
        <v>294</v>
      </c>
      <c r="D356" s="16" t="s">
        <v>5</v>
      </c>
      <c r="E356" s="16" t="s">
        <v>4</v>
      </c>
      <c r="F356" s="16" t="s">
        <v>8</v>
      </c>
      <c r="G356" s="15">
        <v>45078</v>
      </c>
      <c r="H356" s="15">
        <v>45260</v>
      </c>
      <c r="I356" s="14">
        <v>18560</v>
      </c>
      <c r="J356" s="14">
        <v>0</v>
      </c>
      <c r="K356" s="14">
        <v>0</v>
      </c>
      <c r="L356" s="14">
        <v>532.66999999999996</v>
      </c>
      <c r="M356" s="14">
        <f>I356*7.1%</f>
        <v>1317.76</v>
      </c>
      <c r="N356" s="14">
        <f>I356*1.15%</f>
        <v>213.44</v>
      </c>
      <c r="O356" s="14">
        <v>564.22</v>
      </c>
      <c r="P356" s="14">
        <f>I356*7.09%</f>
        <v>1315.904</v>
      </c>
      <c r="Q356" s="14">
        <v>0</v>
      </c>
      <c r="R356" s="14">
        <f>L356+M356+N356+O356+P356</f>
        <v>3943.9940000000001</v>
      </c>
      <c r="S356" s="14">
        <v>0</v>
      </c>
      <c r="T356" s="14">
        <f>+L356+O356+Q356+S356+J356+K356</f>
        <v>1096.8899999999999</v>
      </c>
      <c r="U356" s="14">
        <f>+P356+N356+M356</f>
        <v>2847.1040000000003</v>
      </c>
      <c r="V356" s="14">
        <f>+I356-T356</f>
        <v>17463.11</v>
      </c>
      <c r="W356" s="54">
        <f>+V358-AJ356</f>
        <v>-42334.62</v>
      </c>
      <c r="X356" t="s">
        <v>117</v>
      </c>
      <c r="Y356" t="s">
        <v>5</v>
      </c>
      <c r="Z356" t="s">
        <v>1100</v>
      </c>
      <c r="AA356">
        <v>160</v>
      </c>
      <c r="AB356" s="9">
        <v>104400</v>
      </c>
      <c r="AC356">
        <v>0</v>
      </c>
      <c r="AD356" s="9">
        <v>104400</v>
      </c>
      <c r="AE356" s="9">
        <v>2996.28</v>
      </c>
      <c r="AF356" s="9">
        <v>13140.36</v>
      </c>
      <c r="AG356" s="9">
        <v>3173.76</v>
      </c>
      <c r="AH356" s="9">
        <v>6009.5</v>
      </c>
      <c r="AI356" s="9">
        <v>25319.9</v>
      </c>
      <c r="AJ356" s="9">
        <v>79080.100000000006</v>
      </c>
      <c r="AK356" s="54">
        <f>+T356-AW356</f>
        <v>0</v>
      </c>
      <c r="AL356" t="s">
        <v>294</v>
      </c>
      <c r="AM356" t="s">
        <v>5</v>
      </c>
      <c r="AN356" t="s">
        <v>972</v>
      </c>
      <c r="AO356">
        <v>294</v>
      </c>
      <c r="AP356" s="9">
        <v>18560</v>
      </c>
      <c r="AQ356">
        <v>0</v>
      </c>
      <c r="AR356" s="9">
        <v>18560</v>
      </c>
      <c r="AS356">
        <v>532.66999999999996</v>
      </c>
      <c r="AT356">
        <v>0</v>
      </c>
      <c r="AU356">
        <v>564.22</v>
      </c>
      <c r="AV356">
        <v>0</v>
      </c>
      <c r="AW356" s="9">
        <v>1096.8900000000001</v>
      </c>
      <c r="AX356" s="9">
        <v>17463.11</v>
      </c>
    </row>
    <row r="357" spans="1:50" s="6" customFormat="1" ht="15" x14ac:dyDescent="0.25">
      <c r="A357" s="18">
        <f>1+A356</f>
        <v>337</v>
      </c>
      <c r="B357" s="17" t="s">
        <v>7</v>
      </c>
      <c r="C357" s="16" t="s">
        <v>293</v>
      </c>
      <c r="D357" s="16" t="s">
        <v>5</v>
      </c>
      <c r="E357" s="16" t="s">
        <v>4</v>
      </c>
      <c r="F357" s="16" t="s">
        <v>8</v>
      </c>
      <c r="G357" s="15">
        <v>45078</v>
      </c>
      <c r="H357" s="15">
        <v>45260</v>
      </c>
      <c r="I357" s="14">
        <v>11600</v>
      </c>
      <c r="J357" s="14">
        <v>0</v>
      </c>
      <c r="K357" s="14">
        <v>0</v>
      </c>
      <c r="L357" s="14">
        <v>332.92</v>
      </c>
      <c r="M357" s="14">
        <f>I357*7.1%</f>
        <v>823.59999999999991</v>
      </c>
      <c r="N357" s="14">
        <f>I357*1.15%</f>
        <v>133.4</v>
      </c>
      <c r="O357" s="14">
        <v>352.64</v>
      </c>
      <c r="P357" s="14">
        <f>I357*7.09%</f>
        <v>822.44</v>
      </c>
      <c r="Q357" s="14">
        <v>0</v>
      </c>
      <c r="R357" s="14">
        <f>L357+M357+N357+O357+P357</f>
        <v>2465</v>
      </c>
      <c r="S357" s="14">
        <v>0</v>
      </c>
      <c r="T357" s="14">
        <f>+L357+O357+Q357+S357+J357+K357</f>
        <v>685.56</v>
      </c>
      <c r="U357" s="14">
        <f>+P357+N357+M357</f>
        <v>1779.44</v>
      </c>
      <c r="V357" s="14">
        <f>+I357-T357</f>
        <v>10914.44</v>
      </c>
      <c r="W357" s="54">
        <f>+V359-AJ357</f>
        <v>1505.4399999999987</v>
      </c>
      <c r="X357" t="s">
        <v>113</v>
      </c>
      <c r="Y357" t="s">
        <v>5</v>
      </c>
      <c r="Z357" t="s">
        <v>1212</v>
      </c>
      <c r="AA357">
        <v>181</v>
      </c>
      <c r="AB357" s="9">
        <v>18560</v>
      </c>
      <c r="AC357">
        <v>0</v>
      </c>
      <c r="AD357" s="9">
        <v>18560</v>
      </c>
      <c r="AE357">
        <v>532.66999999999996</v>
      </c>
      <c r="AF357">
        <v>0</v>
      </c>
      <c r="AG357">
        <v>564.22</v>
      </c>
      <c r="AH357">
        <v>0</v>
      </c>
      <c r="AI357" s="9">
        <v>1096.8900000000001</v>
      </c>
      <c r="AJ357" s="9">
        <v>17463.11</v>
      </c>
      <c r="AK357" s="54">
        <f>+T357-AW357</f>
        <v>0</v>
      </c>
      <c r="AL357" t="s">
        <v>293</v>
      </c>
      <c r="AM357" t="s">
        <v>5</v>
      </c>
      <c r="AN357" t="s">
        <v>944</v>
      </c>
      <c r="AO357">
        <v>296</v>
      </c>
      <c r="AP357" s="9">
        <v>11600</v>
      </c>
      <c r="AQ357">
        <v>0</v>
      </c>
      <c r="AR357" s="9">
        <v>11600</v>
      </c>
      <c r="AS357">
        <v>332.92</v>
      </c>
      <c r="AT357">
        <v>0</v>
      </c>
      <c r="AU357">
        <v>352.64</v>
      </c>
      <c r="AV357">
        <v>0</v>
      </c>
      <c r="AW357">
        <v>685.56</v>
      </c>
      <c r="AX357" s="9">
        <v>10914.44</v>
      </c>
    </row>
    <row r="358" spans="1:50" s="6" customFormat="1" ht="15" x14ac:dyDescent="0.25">
      <c r="A358" s="18">
        <f>1+A357</f>
        <v>338</v>
      </c>
      <c r="B358" s="17" t="s">
        <v>7</v>
      </c>
      <c r="C358" s="16" t="s">
        <v>292</v>
      </c>
      <c r="D358" s="16" t="s">
        <v>5</v>
      </c>
      <c r="E358" s="16" t="s">
        <v>4</v>
      </c>
      <c r="F358" s="16" t="s">
        <v>8</v>
      </c>
      <c r="G358" s="15">
        <v>45078</v>
      </c>
      <c r="H358" s="15">
        <v>45260</v>
      </c>
      <c r="I358" s="14">
        <v>39440</v>
      </c>
      <c r="J358" s="14">
        <v>363.61</v>
      </c>
      <c r="K358" s="14">
        <v>0</v>
      </c>
      <c r="L358" s="14">
        <v>1131.93</v>
      </c>
      <c r="M358" s="14">
        <f>I358*7.1%</f>
        <v>2800.24</v>
      </c>
      <c r="N358" s="14">
        <f>I358*1.15%</f>
        <v>453.56</v>
      </c>
      <c r="O358" s="14">
        <v>1198.98</v>
      </c>
      <c r="P358" s="14">
        <f>I358*7.09%</f>
        <v>2796.2960000000003</v>
      </c>
      <c r="Q358" s="14">
        <v>0</v>
      </c>
      <c r="R358" s="14">
        <f>L358+M358+N358+O358+P358</f>
        <v>8381.0060000000012</v>
      </c>
      <c r="S358" s="14">
        <v>0</v>
      </c>
      <c r="T358" s="14">
        <f>+L358+O358+Q358+S358+J358+K358</f>
        <v>2694.52</v>
      </c>
      <c r="U358" s="14">
        <f>+P358+N358+M358</f>
        <v>6050.0959999999995</v>
      </c>
      <c r="V358" s="14">
        <f>+I358-T358</f>
        <v>36745.480000000003</v>
      </c>
      <c r="W358" s="54">
        <f>+V360-AJ358</f>
        <v>-31514.800000000003</v>
      </c>
      <c r="X358" t="s">
        <v>99</v>
      </c>
      <c r="Y358" t="s">
        <v>98</v>
      </c>
      <c r="Z358" t="s">
        <v>779</v>
      </c>
      <c r="AA358">
        <v>74</v>
      </c>
      <c r="AB358" s="9">
        <v>75000</v>
      </c>
      <c r="AC358">
        <v>0</v>
      </c>
      <c r="AD358" s="9">
        <v>75000</v>
      </c>
      <c r="AE358" s="9">
        <v>2152.5</v>
      </c>
      <c r="AF358" s="9">
        <v>6309.38</v>
      </c>
      <c r="AG358" s="9">
        <v>2280</v>
      </c>
      <c r="AH358">
        <v>0</v>
      </c>
      <c r="AI358" s="9">
        <v>10741.88</v>
      </c>
      <c r="AJ358" s="9">
        <v>64258.12</v>
      </c>
      <c r="AK358" s="54">
        <f>+T358-AW358</f>
        <v>0</v>
      </c>
      <c r="AL358" t="s">
        <v>292</v>
      </c>
      <c r="AM358" t="s">
        <v>5</v>
      </c>
      <c r="AN358" t="s">
        <v>1235</v>
      </c>
      <c r="AO358">
        <v>298</v>
      </c>
      <c r="AP358" s="9">
        <v>39440</v>
      </c>
      <c r="AQ358">
        <v>0</v>
      </c>
      <c r="AR358" s="9">
        <v>39440</v>
      </c>
      <c r="AS358" s="9">
        <v>1131.93</v>
      </c>
      <c r="AT358">
        <v>363.61</v>
      </c>
      <c r="AU358" s="9">
        <v>1198.98</v>
      </c>
      <c r="AV358">
        <v>0</v>
      </c>
      <c r="AW358" s="9">
        <v>2694.52</v>
      </c>
      <c r="AX358" s="9">
        <v>36745.480000000003</v>
      </c>
    </row>
    <row r="359" spans="1:50" s="6" customFormat="1" ht="15" x14ac:dyDescent="0.25">
      <c r="A359" s="18">
        <f>1+A358</f>
        <v>339</v>
      </c>
      <c r="B359" s="17" t="s">
        <v>7</v>
      </c>
      <c r="C359" s="16" t="s">
        <v>291</v>
      </c>
      <c r="D359" s="16" t="s">
        <v>5</v>
      </c>
      <c r="E359" s="16" t="s">
        <v>4</v>
      </c>
      <c r="F359" s="16" t="s">
        <v>3</v>
      </c>
      <c r="G359" s="15">
        <v>45078</v>
      </c>
      <c r="H359" s="15">
        <v>45260</v>
      </c>
      <c r="I359" s="14">
        <v>20160</v>
      </c>
      <c r="J359" s="14">
        <v>0</v>
      </c>
      <c r="K359" s="14">
        <v>0</v>
      </c>
      <c r="L359" s="14">
        <v>578.59</v>
      </c>
      <c r="M359" s="14">
        <f>I359*7.1%</f>
        <v>1431.36</v>
      </c>
      <c r="N359" s="14">
        <f>I359*1.15%</f>
        <v>231.84</v>
      </c>
      <c r="O359" s="14">
        <v>612.86</v>
      </c>
      <c r="P359" s="14">
        <f>I359*7.09%</f>
        <v>1429.3440000000001</v>
      </c>
      <c r="Q359" s="14">
        <v>0</v>
      </c>
      <c r="R359" s="14">
        <f>L359+M359+N359+O359+P359</f>
        <v>4283.9940000000006</v>
      </c>
      <c r="S359" s="14">
        <v>0</v>
      </c>
      <c r="T359" s="14">
        <f>+L359+O359+Q359+S359+J359+K359</f>
        <v>1191.45</v>
      </c>
      <c r="U359" s="14">
        <f>+P359+N359+M359</f>
        <v>3092.5439999999999</v>
      </c>
      <c r="V359" s="14">
        <f>+I359-T359</f>
        <v>18968.55</v>
      </c>
      <c r="W359" s="54">
        <f>+V361-AJ359</f>
        <v>24275.22</v>
      </c>
      <c r="X359" t="s">
        <v>120</v>
      </c>
      <c r="Y359" t="s">
        <v>5</v>
      </c>
      <c r="Z359" t="s">
        <v>1130</v>
      </c>
      <c r="AA359">
        <v>150</v>
      </c>
      <c r="AB359" s="9">
        <v>6960</v>
      </c>
      <c r="AC359">
        <v>0</v>
      </c>
      <c r="AD359" s="9">
        <v>6960</v>
      </c>
      <c r="AE359">
        <v>199.75</v>
      </c>
      <c r="AF359">
        <v>0</v>
      </c>
      <c r="AG359">
        <v>211.58</v>
      </c>
      <c r="AH359">
        <v>0</v>
      </c>
      <c r="AI359">
        <v>411.33</v>
      </c>
      <c r="AJ359" s="9">
        <v>6548.67</v>
      </c>
      <c r="AK359" s="54">
        <f>+T359-AW359</f>
        <v>0</v>
      </c>
      <c r="AL359" t="s">
        <v>291</v>
      </c>
      <c r="AM359" t="s">
        <v>5</v>
      </c>
      <c r="AN359" t="s">
        <v>1138</v>
      </c>
      <c r="AO359">
        <v>300</v>
      </c>
      <c r="AP359" s="9">
        <v>20160</v>
      </c>
      <c r="AQ359">
        <v>0</v>
      </c>
      <c r="AR359" s="9">
        <v>20160</v>
      </c>
      <c r="AS359">
        <v>578.59</v>
      </c>
      <c r="AT359">
        <v>0</v>
      </c>
      <c r="AU359">
        <v>612.86</v>
      </c>
      <c r="AV359">
        <v>0</v>
      </c>
      <c r="AW359" s="9">
        <v>1191.45</v>
      </c>
      <c r="AX359" s="9">
        <v>18968.55</v>
      </c>
    </row>
    <row r="360" spans="1:50" s="6" customFormat="1" ht="15" x14ac:dyDescent="0.25">
      <c r="A360" s="18">
        <f>1+A359</f>
        <v>340</v>
      </c>
      <c r="B360" s="17" t="s">
        <v>7</v>
      </c>
      <c r="C360" s="16" t="s">
        <v>290</v>
      </c>
      <c r="D360" s="16" t="s">
        <v>5</v>
      </c>
      <c r="E360" s="16" t="s">
        <v>4</v>
      </c>
      <c r="F360" s="16" t="s">
        <v>8</v>
      </c>
      <c r="G360" s="15">
        <v>45078</v>
      </c>
      <c r="H360" s="15">
        <v>45260</v>
      </c>
      <c r="I360" s="14">
        <v>34800</v>
      </c>
      <c r="J360" s="14">
        <v>0</v>
      </c>
      <c r="K360" s="14">
        <v>0</v>
      </c>
      <c r="L360" s="14">
        <v>998.76</v>
      </c>
      <c r="M360" s="14">
        <f>I360*7.1%</f>
        <v>2470.7999999999997</v>
      </c>
      <c r="N360" s="14">
        <f>I360*1.15%</f>
        <v>400.2</v>
      </c>
      <c r="O360" s="14">
        <v>1057.92</v>
      </c>
      <c r="P360" s="14">
        <f>I360*7.09%</f>
        <v>2467.3200000000002</v>
      </c>
      <c r="Q360" s="14">
        <v>0</v>
      </c>
      <c r="R360" s="14">
        <f>L360+M360+N360+O360+P360</f>
        <v>7395</v>
      </c>
      <c r="S360" s="14">
        <v>0</v>
      </c>
      <c r="T360" s="14">
        <f>+L360+O360+Q360+S360+J360+K360</f>
        <v>2056.6800000000003</v>
      </c>
      <c r="U360" s="14">
        <f>+P360+N360+M360</f>
        <v>5338.32</v>
      </c>
      <c r="V360" s="14">
        <f>+I360-T360</f>
        <v>32743.32</v>
      </c>
      <c r="W360" s="54">
        <f>+V362-AJ360</f>
        <v>-4365.7700000000004</v>
      </c>
      <c r="X360" t="s">
        <v>49</v>
      </c>
      <c r="Y360" t="s">
        <v>5</v>
      </c>
      <c r="Z360" t="s">
        <v>1025</v>
      </c>
      <c r="AA360">
        <v>82</v>
      </c>
      <c r="AB360" s="9">
        <v>34800</v>
      </c>
      <c r="AC360">
        <v>0</v>
      </c>
      <c r="AD360" s="9">
        <v>34800</v>
      </c>
      <c r="AE360">
        <v>998.76</v>
      </c>
      <c r="AF360">
        <v>0</v>
      </c>
      <c r="AG360" s="9">
        <v>1057.92</v>
      </c>
      <c r="AH360">
        <v>0</v>
      </c>
      <c r="AI360" s="9">
        <v>2056.6799999999998</v>
      </c>
      <c r="AJ360" s="9">
        <v>32743.32</v>
      </c>
      <c r="AK360" s="54">
        <f>+T360-AW360</f>
        <v>0</v>
      </c>
      <c r="AL360" t="s">
        <v>290</v>
      </c>
      <c r="AM360" t="s">
        <v>5</v>
      </c>
      <c r="AN360" t="s">
        <v>930</v>
      </c>
      <c r="AO360">
        <v>302</v>
      </c>
      <c r="AP360" s="9">
        <v>34800</v>
      </c>
      <c r="AQ360">
        <v>0</v>
      </c>
      <c r="AR360" s="9">
        <v>34800</v>
      </c>
      <c r="AS360">
        <v>998.76</v>
      </c>
      <c r="AT360">
        <v>0</v>
      </c>
      <c r="AU360" s="9">
        <v>1057.92</v>
      </c>
      <c r="AV360">
        <v>0</v>
      </c>
      <c r="AW360" s="9">
        <v>2056.6799999999998</v>
      </c>
      <c r="AX360" s="9">
        <v>32743.32</v>
      </c>
    </row>
    <row r="361" spans="1:50" s="6" customFormat="1" ht="15" x14ac:dyDescent="0.25">
      <c r="A361" s="18">
        <f>1+A360</f>
        <v>341</v>
      </c>
      <c r="B361" s="17" t="s">
        <v>7</v>
      </c>
      <c r="C361" s="16" t="s">
        <v>289</v>
      </c>
      <c r="D361" s="16" t="s">
        <v>5</v>
      </c>
      <c r="E361" s="16" t="s">
        <v>4</v>
      </c>
      <c r="F361" s="16" t="s">
        <v>8</v>
      </c>
      <c r="G361" s="15">
        <v>45078</v>
      </c>
      <c r="H361" s="15">
        <v>45260</v>
      </c>
      <c r="I361" s="14">
        <v>32760</v>
      </c>
      <c r="J361" s="14">
        <v>0</v>
      </c>
      <c r="K361" s="14">
        <v>0</v>
      </c>
      <c r="L361" s="14">
        <v>940.21</v>
      </c>
      <c r="M361" s="14">
        <f>I361*7.1%</f>
        <v>2325.9599999999996</v>
      </c>
      <c r="N361" s="14">
        <f>I361*1.15%</f>
        <v>376.74</v>
      </c>
      <c r="O361" s="14">
        <v>995.9</v>
      </c>
      <c r="P361" s="14">
        <f>I361*7.09%</f>
        <v>2322.6840000000002</v>
      </c>
      <c r="Q361" s="14">
        <v>0</v>
      </c>
      <c r="R361" s="14">
        <f>L361+M361+N361+O361+P361</f>
        <v>6961.4939999999997</v>
      </c>
      <c r="S361" s="14">
        <v>0</v>
      </c>
      <c r="T361" s="14">
        <f>+L361+O361+Q361+S361+J361+K361</f>
        <v>1936.1100000000001</v>
      </c>
      <c r="U361" s="14">
        <f>+P361+N361+M361</f>
        <v>5025.384</v>
      </c>
      <c r="V361" s="14">
        <f>+I361-T361</f>
        <v>30823.89</v>
      </c>
      <c r="W361" s="54">
        <f>+V361-AJ361</f>
        <v>-16299.61</v>
      </c>
      <c r="X361" t="s">
        <v>533</v>
      </c>
      <c r="Y361" t="s">
        <v>259</v>
      </c>
      <c r="Z361" t="s">
        <v>719</v>
      </c>
      <c r="AA361">
        <v>28</v>
      </c>
      <c r="AB361" s="9">
        <v>65000</v>
      </c>
      <c r="AC361">
        <v>0</v>
      </c>
      <c r="AD361" s="9">
        <v>65000</v>
      </c>
      <c r="AE361" s="9">
        <v>1865.5</v>
      </c>
      <c r="AF361" s="9">
        <v>4427.58</v>
      </c>
      <c r="AG361" s="9">
        <v>1976</v>
      </c>
      <c r="AH361" s="9">
        <v>9607.42</v>
      </c>
      <c r="AI361" s="9">
        <v>17876.5</v>
      </c>
      <c r="AJ361" s="9">
        <v>47123.5</v>
      </c>
      <c r="AK361" s="54">
        <f>+T361-AW361</f>
        <v>0</v>
      </c>
      <c r="AL361" t="s">
        <v>289</v>
      </c>
      <c r="AM361" t="s">
        <v>5</v>
      </c>
      <c r="AN361" t="s">
        <v>889</v>
      </c>
      <c r="AO361">
        <v>304</v>
      </c>
      <c r="AP361" s="9">
        <v>32760</v>
      </c>
      <c r="AQ361">
        <v>0</v>
      </c>
      <c r="AR361" s="9">
        <v>32760</v>
      </c>
      <c r="AS361">
        <v>940.21</v>
      </c>
      <c r="AT361">
        <v>0</v>
      </c>
      <c r="AU361">
        <v>995.9</v>
      </c>
      <c r="AV361">
        <v>0</v>
      </c>
      <c r="AW361" s="9">
        <v>1936.11</v>
      </c>
      <c r="AX361" s="9">
        <v>30823.89</v>
      </c>
    </row>
    <row r="362" spans="1:50" s="6" customFormat="1" ht="15" x14ac:dyDescent="0.25">
      <c r="A362" s="18">
        <f>1+A361</f>
        <v>342</v>
      </c>
      <c r="B362" s="17" t="s">
        <v>7</v>
      </c>
      <c r="C362" s="16" t="s">
        <v>288</v>
      </c>
      <c r="D362" s="16" t="s">
        <v>5</v>
      </c>
      <c r="E362" s="16" t="s">
        <v>4</v>
      </c>
      <c r="F362" s="16" t="s">
        <v>8</v>
      </c>
      <c r="G362" s="15">
        <v>45078</v>
      </c>
      <c r="H362" s="15">
        <v>45260</v>
      </c>
      <c r="I362" s="14">
        <v>30160</v>
      </c>
      <c r="J362" s="14">
        <v>0</v>
      </c>
      <c r="K362" s="14">
        <v>0</v>
      </c>
      <c r="L362" s="14">
        <v>865.59</v>
      </c>
      <c r="M362" s="14">
        <f>I362*7.1%</f>
        <v>2141.3599999999997</v>
      </c>
      <c r="N362" s="14">
        <f>I362*1.15%</f>
        <v>346.84</v>
      </c>
      <c r="O362" s="14">
        <v>916.86</v>
      </c>
      <c r="P362" s="14">
        <f>I362*7.09%</f>
        <v>2138.3440000000001</v>
      </c>
      <c r="Q362" s="14">
        <v>0</v>
      </c>
      <c r="R362" s="14">
        <f>L362+M362+N362+O362+P362</f>
        <v>6408.9939999999997</v>
      </c>
      <c r="S362" s="14">
        <v>0</v>
      </c>
      <c r="T362" s="14">
        <f>+L362+O362+Q362+S362+J362+K362</f>
        <v>1782.45</v>
      </c>
      <c r="U362" s="14">
        <f>+P362+N362+M362</f>
        <v>4626.5439999999999</v>
      </c>
      <c r="V362" s="14">
        <f>+I362-T362</f>
        <v>28377.55</v>
      </c>
      <c r="W362" s="54">
        <f>+V363-AJ362</f>
        <v>35745.1</v>
      </c>
      <c r="X362" t="s">
        <v>321</v>
      </c>
      <c r="Y362" t="s">
        <v>5</v>
      </c>
      <c r="Z362" t="s">
        <v>920</v>
      </c>
      <c r="AA362">
        <v>187</v>
      </c>
      <c r="AB362" s="9">
        <v>27840</v>
      </c>
      <c r="AC362">
        <v>0</v>
      </c>
      <c r="AD362" s="9">
        <v>27840</v>
      </c>
      <c r="AE362">
        <v>799.01</v>
      </c>
      <c r="AF362">
        <v>0</v>
      </c>
      <c r="AG362">
        <v>846.34</v>
      </c>
      <c r="AH362">
        <v>0</v>
      </c>
      <c r="AI362" s="9">
        <v>1645.35</v>
      </c>
      <c r="AJ362" s="9">
        <v>26194.65</v>
      </c>
      <c r="AK362" s="54">
        <f>+T362-AW362</f>
        <v>0</v>
      </c>
      <c r="AL362" t="s">
        <v>288</v>
      </c>
      <c r="AM362" t="s">
        <v>5</v>
      </c>
      <c r="AN362" t="s">
        <v>984</v>
      </c>
      <c r="AO362">
        <v>306</v>
      </c>
      <c r="AP362" s="9">
        <v>30160</v>
      </c>
      <c r="AQ362">
        <v>0</v>
      </c>
      <c r="AR362" s="9">
        <v>30160</v>
      </c>
      <c r="AS362">
        <v>865.59</v>
      </c>
      <c r="AT362">
        <v>0</v>
      </c>
      <c r="AU362">
        <v>916.86</v>
      </c>
      <c r="AV362">
        <v>0</v>
      </c>
      <c r="AW362" s="9">
        <v>1782.45</v>
      </c>
      <c r="AX362" s="9">
        <v>28377.55</v>
      </c>
    </row>
    <row r="363" spans="1:50" s="6" customFormat="1" ht="15" x14ac:dyDescent="0.25">
      <c r="A363" s="18">
        <f>1+A362</f>
        <v>343</v>
      </c>
      <c r="B363" s="17" t="s">
        <v>7</v>
      </c>
      <c r="C363" s="16" t="s">
        <v>287</v>
      </c>
      <c r="D363" s="16" t="s">
        <v>5</v>
      </c>
      <c r="E363" s="16" t="s">
        <v>4</v>
      </c>
      <c r="F363" s="16" t="s">
        <v>3</v>
      </c>
      <c r="G363" s="15">
        <v>45078</v>
      </c>
      <c r="H363" s="15">
        <v>45260</v>
      </c>
      <c r="I363" s="14">
        <v>71920</v>
      </c>
      <c r="J363" s="14">
        <v>5729.78</v>
      </c>
      <c r="K363" s="14">
        <v>0</v>
      </c>
      <c r="L363" s="14">
        <v>2064.1</v>
      </c>
      <c r="M363" s="14">
        <f>I363*7.1%</f>
        <v>5106.32</v>
      </c>
      <c r="N363" s="14">
        <f>I363*1.15%</f>
        <v>827.08</v>
      </c>
      <c r="O363" s="14">
        <v>2186.37</v>
      </c>
      <c r="P363" s="14">
        <f>I363*7.09%</f>
        <v>5099.1280000000006</v>
      </c>
      <c r="Q363" s="14">
        <v>0</v>
      </c>
      <c r="R363" s="14">
        <f>L363+M363+N363+O363+P363</f>
        <v>15282.998</v>
      </c>
      <c r="S363" s="14">
        <v>0</v>
      </c>
      <c r="T363" s="14">
        <f>+L363+O363+Q363+S363+J363+K363</f>
        <v>9980.25</v>
      </c>
      <c r="U363" s="14">
        <f>+P363+N363+M363</f>
        <v>11032.528</v>
      </c>
      <c r="V363" s="14">
        <f>+I363-T363</f>
        <v>61939.75</v>
      </c>
      <c r="W363" s="54">
        <f>+V365-AJ363</f>
        <v>-46889.06</v>
      </c>
      <c r="X363" t="s">
        <v>150</v>
      </c>
      <c r="Y363" t="s">
        <v>5</v>
      </c>
      <c r="Z363" t="s">
        <v>1101</v>
      </c>
      <c r="AA363">
        <v>90</v>
      </c>
      <c r="AB363" s="9">
        <v>81200</v>
      </c>
      <c r="AC363">
        <v>0</v>
      </c>
      <c r="AD363" s="9">
        <v>81200</v>
      </c>
      <c r="AE363" s="9">
        <v>2330.44</v>
      </c>
      <c r="AF363" s="9">
        <v>7683.14</v>
      </c>
      <c r="AG363" s="9">
        <v>2468.48</v>
      </c>
      <c r="AH363">
        <v>0</v>
      </c>
      <c r="AI363" s="9">
        <v>12482.06</v>
      </c>
      <c r="AJ363" s="9">
        <v>68717.94</v>
      </c>
      <c r="AK363" s="54">
        <f>+T363-AW363</f>
        <v>0</v>
      </c>
      <c r="AL363" t="s">
        <v>287</v>
      </c>
      <c r="AM363" t="s">
        <v>5</v>
      </c>
      <c r="AN363" t="s">
        <v>1149</v>
      </c>
      <c r="AO363">
        <v>308</v>
      </c>
      <c r="AP363" s="9">
        <v>71920</v>
      </c>
      <c r="AQ363">
        <v>0</v>
      </c>
      <c r="AR363" s="9">
        <v>71920</v>
      </c>
      <c r="AS363" s="9">
        <v>2064.1</v>
      </c>
      <c r="AT363" s="9">
        <v>5729.78</v>
      </c>
      <c r="AU363" s="9">
        <v>2186.37</v>
      </c>
      <c r="AV363">
        <v>0</v>
      </c>
      <c r="AW363" s="9">
        <v>9980.25</v>
      </c>
      <c r="AX363" s="9">
        <v>61939.75</v>
      </c>
    </row>
    <row r="364" spans="1:50" s="6" customFormat="1" ht="15" x14ac:dyDescent="0.25">
      <c r="A364" s="18">
        <f>1+A363</f>
        <v>344</v>
      </c>
      <c r="B364" s="17" t="s">
        <v>7</v>
      </c>
      <c r="C364" s="16" t="s">
        <v>286</v>
      </c>
      <c r="D364" s="16" t="s">
        <v>5</v>
      </c>
      <c r="E364" s="16" t="s">
        <v>4</v>
      </c>
      <c r="F364" s="16" t="s">
        <v>3</v>
      </c>
      <c r="G364" s="15">
        <v>45078</v>
      </c>
      <c r="H364" s="15">
        <v>45260</v>
      </c>
      <c r="I364" s="14">
        <v>14400</v>
      </c>
      <c r="J364" s="14">
        <v>0</v>
      </c>
      <c r="K364" s="14">
        <v>0</v>
      </c>
      <c r="L364" s="14">
        <v>413.28</v>
      </c>
      <c r="M364" s="14">
        <f>I364*7.1%</f>
        <v>1022.3999999999999</v>
      </c>
      <c r="N364" s="14">
        <f>I364*1.15%</f>
        <v>165.6</v>
      </c>
      <c r="O364" s="14">
        <v>437.76</v>
      </c>
      <c r="P364" s="14">
        <f>I364*7.09%</f>
        <v>1020.96</v>
      </c>
      <c r="Q364" s="14">
        <v>0</v>
      </c>
      <c r="R364" s="14">
        <f>L364+M364+N364+O364+P364</f>
        <v>3060</v>
      </c>
      <c r="S364" s="14">
        <v>0</v>
      </c>
      <c r="T364" s="14">
        <f>+L364+O364+Q364+S364+J364+K364</f>
        <v>851.04</v>
      </c>
      <c r="U364" s="14">
        <f>+P364+N364+M364</f>
        <v>2208.96</v>
      </c>
      <c r="V364" s="14">
        <f>+I364-T364</f>
        <v>13548.96</v>
      </c>
      <c r="W364" s="54">
        <f>+V364-AJ364</f>
        <v>-82549.170000000013</v>
      </c>
      <c r="X364" t="s">
        <v>653</v>
      </c>
      <c r="Y364" t="s">
        <v>729</v>
      </c>
      <c r="Z364" t="s">
        <v>730</v>
      </c>
      <c r="AA364">
        <v>8</v>
      </c>
      <c r="AB364" s="9">
        <v>120000</v>
      </c>
      <c r="AC364">
        <v>0</v>
      </c>
      <c r="AD364" s="9">
        <v>120000</v>
      </c>
      <c r="AE364" s="9">
        <v>3444</v>
      </c>
      <c r="AF364" s="9">
        <v>16809.87</v>
      </c>
      <c r="AG364" s="9">
        <v>3648</v>
      </c>
      <c r="AH364">
        <v>0</v>
      </c>
      <c r="AI364" s="9">
        <v>23901.87</v>
      </c>
      <c r="AJ364" s="9">
        <v>96098.13</v>
      </c>
      <c r="AK364" s="54">
        <f>+T364-AW364</f>
        <v>0</v>
      </c>
      <c r="AL364" t="s">
        <v>286</v>
      </c>
      <c r="AM364" t="s">
        <v>5</v>
      </c>
      <c r="AN364" t="s">
        <v>1180</v>
      </c>
      <c r="AO364">
        <v>310</v>
      </c>
      <c r="AP364" s="9">
        <v>14400</v>
      </c>
      <c r="AQ364">
        <v>0</v>
      </c>
      <c r="AR364" s="9">
        <v>14400</v>
      </c>
      <c r="AS364">
        <v>413.28</v>
      </c>
      <c r="AT364">
        <v>0</v>
      </c>
      <c r="AU364">
        <v>437.76</v>
      </c>
      <c r="AV364">
        <v>0</v>
      </c>
      <c r="AW364">
        <v>851.04</v>
      </c>
      <c r="AX364" s="9">
        <v>13548.96</v>
      </c>
    </row>
    <row r="365" spans="1:50" s="6" customFormat="1" ht="15" x14ac:dyDescent="0.25">
      <c r="A365" s="18">
        <f>1+A364</f>
        <v>345</v>
      </c>
      <c r="B365" s="17" t="s">
        <v>7</v>
      </c>
      <c r="C365" s="16" t="s">
        <v>285</v>
      </c>
      <c r="D365" s="16" t="s">
        <v>5</v>
      </c>
      <c r="E365" s="16" t="s">
        <v>4</v>
      </c>
      <c r="F365" s="16" t="s">
        <v>3</v>
      </c>
      <c r="G365" s="15">
        <v>45078</v>
      </c>
      <c r="H365" s="15">
        <v>45260</v>
      </c>
      <c r="I365" s="14">
        <v>23200</v>
      </c>
      <c r="J365" s="14">
        <v>0</v>
      </c>
      <c r="K365" s="14">
        <v>0</v>
      </c>
      <c r="L365" s="14">
        <v>665.84</v>
      </c>
      <c r="M365" s="14">
        <f>I365*7.1%</f>
        <v>1647.1999999999998</v>
      </c>
      <c r="N365" s="14">
        <f>I365*1.15%</f>
        <v>266.8</v>
      </c>
      <c r="O365" s="14">
        <v>705.28</v>
      </c>
      <c r="P365" s="14">
        <f>I365*7.09%</f>
        <v>1644.88</v>
      </c>
      <c r="Q365" s="14">
        <v>0</v>
      </c>
      <c r="R365" s="14">
        <f>L365+M365+N365+O365+P365</f>
        <v>4930</v>
      </c>
      <c r="S365" s="14">
        <v>0</v>
      </c>
      <c r="T365" s="14">
        <f>+L365+O365+Q365+S365+J365+K365</f>
        <v>1371.12</v>
      </c>
      <c r="U365" s="14">
        <f>+P365+N365+M365</f>
        <v>3558.88</v>
      </c>
      <c r="V365" s="14">
        <f>+I365-T365</f>
        <v>21828.880000000001</v>
      </c>
      <c r="W365" s="54">
        <f>+V366-AJ365</f>
        <v>-67637.3</v>
      </c>
      <c r="X365" t="s">
        <v>517</v>
      </c>
      <c r="Y365" t="s">
        <v>5</v>
      </c>
      <c r="Z365" t="s">
        <v>869</v>
      </c>
      <c r="AA365">
        <v>36</v>
      </c>
      <c r="AB365" s="9">
        <v>99760</v>
      </c>
      <c r="AC365">
        <v>0</v>
      </c>
      <c r="AD365" s="9">
        <v>99760</v>
      </c>
      <c r="AE365" s="9">
        <v>2863.11</v>
      </c>
      <c r="AF365" s="9">
        <v>12048.92</v>
      </c>
      <c r="AG365" s="9">
        <v>3032.7</v>
      </c>
      <c r="AH365">
        <v>0</v>
      </c>
      <c r="AI365" s="9">
        <v>17944.73</v>
      </c>
      <c r="AJ365" s="9">
        <v>81815.27</v>
      </c>
      <c r="AK365" s="54">
        <f>+T365-AW365</f>
        <v>0</v>
      </c>
      <c r="AL365" t="s">
        <v>285</v>
      </c>
      <c r="AM365" t="s">
        <v>5</v>
      </c>
      <c r="AN365" t="s">
        <v>1292</v>
      </c>
      <c r="AO365">
        <v>312</v>
      </c>
      <c r="AP365" s="9">
        <v>23200</v>
      </c>
      <c r="AQ365">
        <v>0</v>
      </c>
      <c r="AR365" s="9">
        <v>23200</v>
      </c>
      <c r="AS365">
        <v>665.84</v>
      </c>
      <c r="AT365">
        <v>0</v>
      </c>
      <c r="AU365">
        <v>705.28</v>
      </c>
      <c r="AV365">
        <v>0</v>
      </c>
      <c r="AW365" s="9">
        <v>1371.12</v>
      </c>
      <c r="AX365" s="9">
        <v>21828.880000000001</v>
      </c>
    </row>
    <row r="366" spans="1:50" s="6" customFormat="1" ht="15" x14ac:dyDescent="0.25">
      <c r="A366" s="18">
        <f>1+A365</f>
        <v>346</v>
      </c>
      <c r="B366" s="17" t="s">
        <v>7</v>
      </c>
      <c r="C366" s="16" t="s">
        <v>284</v>
      </c>
      <c r="D366" s="16" t="s">
        <v>5</v>
      </c>
      <c r="E366" s="16" t="s">
        <v>4</v>
      </c>
      <c r="F366" s="16" t="s">
        <v>3</v>
      </c>
      <c r="G366" s="15">
        <v>45078</v>
      </c>
      <c r="H366" s="15">
        <v>45260</v>
      </c>
      <c r="I366" s="14">
        <v>16240</v>
      </c>
      <c r="J366" s="14">
        <v>0</v>
      </c>
      <c r="K366" s="14">
        <v>0</v>
      </c>
      <c r="L366" s="14">
        <v>466.09</v>
      </c>
      <c r="M366" s="14">
        <f>I366*7.1%</f>
        <v>1153.04</v>
      </c>
      <c r="N366" s="14">
        <f>I366*1.15%</f>
        <v>186.76</v>
      </c>
      <c r="O366" s="14">
        <v>493.7</v>
      </c>
      <c r="P366" s="14">
        <f>I366*7.09%</f>
        <v>1151.4160000000002</v>
      </c>
      <c r="Q366" s="14">
        <v>0</v>
      </c>
      <c r="R366" s="14">
        <f>L366+M366+N366+O366+P366</f>
        <v>3451.0059999999999</v>
      </c>
      <c r="S366" s="14">
        <v>1102.24</v>
      </c>
      <c r="T366" s="14">
        <f>+L366+O366+Q366+S366+J366+K366</f>
        <v>2062.0299999999997</v>
      </c>
      <c r="U366" s="14">
        <f>+P366+N366+M366</f>
        <v>2491.2160000000003</v>
      </c>
      <c r="V366" s="14">
        <f>+I366-T366</f>
        <v>14177.970000000001</v>
      </c>
      <c r="W366" s="54">
        <f>+V367-AJ366</f>
        <v>-24701.960000000003</v>
      </c>
      <c r="X366" t="s">
        <v>292</v>
      </c>
      <c r="Y366" t="s">
        <v>5</v>
      </c>
      <c r="Z366" t="s">
        <v>1235</v>
      </c>
      <c r="AA366">
        <v>298</v>
      </c>
      <c r="AB366" s="9">
        <v>39440</v>
      </c>
      <c r="AC366">
        <v>0</v>
      </c>
      <c r="AD366" s="9">
        <v>39440</v>
      </c>
      <c r="AE366" s="9">
        <v>1131.93</v>
      </c>
      <c r="AF366">
        <v>363.61</v>
      </c>
      <c r="AG366" s="9">
        <v>1198.98</v>
      </c>
      <c r="AH366">
        <v>0</v>
      </c>
      <c r="AI366" s="9">
        <v>2694.52</v>
      </c>
      <c r="AJ366" s="9">
        <v>36745.480000000003</v>
      </c>
      <c r="AK366" s="54">
        <f>+T366-AW366</f>
        <v>9.9999999997635314E-3</v>
      </c>
      <c r="AL366" t="s">
        <v>284</v>
      </c>
      <c r="AM366" t="s">
        <v>5</v>
      </c>
      <c r="AN366" t="s">
        <v>1080</v>
      </c>
      <c r="AO366">
        <v>316</v>
      </c>
      <c r="AP366" s="9">
        <v>16240</v>
      </c>
      <c r="AQ366">
        <v>0</v>
      </c>
      <c r="AR366" s="9">
        <v>16240</v>
      </c>
      <c r="AS366">
        <v>466.09</v>
      </c>
      <c r="AT366">
        <v>0</v>
      </c>
      <c r="AU366">
        <v>493.7</v>
      </c>
      <c r="AV366" s="9">
        <v>1102.23</v>
      </c>
      <c r="AW366" s="9">
        <v>2062.02</v>
      </c>
      <c r="AX366" s="9">
        <v>14177.98</v>
      </c>
    </row>
    <row r="367" spans="1:50" s="6" customFormat="1" ht="15" x14ac:dyDescent="0.25">
      <c r="A367" s="18">
        <f>1+A366</f>
        <v>347</v>
      </c>
      <c r="B367" s="17" t="s">
        <v>7</v>
      </c>
      <c r="C367" s="16" t="s">
        <v>283</v>
      </c>
      <c r="D367" s="16" t="s">
        <v>5</v>
      </c>
      <c r="E367" s="16" t="s">
        <v>4</v>
      </c>
      <c r="F367" s="16" t="s">
        <v>8</v>
      </c>
      <c r="G367" s="15">
        <v>45078</v>
      </c>
      <c r="H367" s="15">
        <v>45260</v>
      </c>
      <c r="I367" s="14">
        <v>12800</v>
      </c>
      <c r="J367" s="14">
        <v>0</v>
      </c>
      <c r="K367" s="14"/>
      <c r="L367" s="14">
        <v>367.36</v>
      </c>
      <c r="M367" s="14">
        <f>I367*7.1%</f>
        <v>908.8</v>
      </c>
      <c r="N367" s="14">
        <f>I367*1.15%</f>
        <v>147.19999999999999</v>
      </c>
      <c r="O367" s="14">
        <v>389.12</v>
      </c>
      <c r="P367" s="14">
        <f>I367*7.09%</f>
        <v>907.5200000000001</v>
      </c>
      <c r="Q367" s="14">
        <v>0</v>
      </c>
      <c r="R367" s="14">
        <f>L367+M367+N367+O367+P367</f>
        <v>2720</v>
      </c>
      <c r="S367" s="14">
        <v>0</v>
      </c>
      <c r="T367" s="14">
        <f>+L367+O367+Q367+S367+J367+K367</f>
        <v>756.48</v>
      </c>
      <c r="U367" s="14">
        <f>+P367+N367+M367</f>
        <v>1963.52</v>
      </c>
      <c r="V367" s="14">
        <f>+I367-T367</f>
        <v>12043.52</v>
      </c>
      <c r="W367" s="54">
        <f>+V368-AJ367</f>
        <v>-40525.86</v>
      </c>
      <c r="X367" t="s">
        <v>480</v>
      </c>
      <c r="Y367" t="s">
        <v>5</v>
      </c>
      <c r="Z367" t="s">
        <v>1232</v>
      </c>
      <c r="AA367">
        <v>242</v>
      </c>
      <c r="AB367" s="9">
        <v>67280</v>
      </c>
      <c r="AC367">
        <v>0</v>
      </c>
      <c r="AD367" s="9">
        <v>67280</v>
      </c>
      <c r="AE367" s="9">
        <v>1930.94</v>
      </c>
      <c r="AF367" s="9">
        <v>4856.63</v>
      </c>
      <c r="AG367" s="9">
        <v>2045.31</v>
      </c>
      <c r="AH367">
        <v>0</v>
      </c>
      <c r="AI367" s="9">
        <v>8832.8799999999992</v>
      </c>
      <c r="AJ367" s="9">
        <v>58447.12</v>
      </c>
      <c r="AK367" s="54">
        <f>+T367-AW367</f>
        <v>0</v>
      </c>
      <c r="AL367" t="s">
        <v>283</v>
      </c>
      <c r="AM367" t="s">
        <v>5</v>
      </c>
      <c r="AN367" t="s">
        <v>1240</v>
      </c>
      <c r="AO367">
        <v>30</v>
      </c>
      <c r="AP367" s="9">
        <v>12800</v>
      </c>
      <c r="AQ367">
        <v>0</v>
      </c>
      <c r="AR367" s="9">
        <v>12800</v>
      </c>
      <c r="AS367">
        <v>367.36</v>
      </c>
      <c r="AT367">
        <v>0</v>
      </c>
      <c r="AU367">
        <v>389.12</v>
      </c>
      <c r="AV367">
        <v>0</v>
      </c>
      <c r="AW367">
        <v>756.48</v>
      </c>
      <c r="AX367" s="9">
        <v>12043.52</v>
      </c>
    </row>
    <row r="368" spans="1:50" s="6" customFormat="1" ht="15" x14ac:dyDescent="0.25">
      <c r="A368" s="18">
        <f>1+A367</f>
        <v>348</v>
      </c>
      <c r="B368" s="17" t="s">
        <v>7</v>
      </c>
      <c r="C368" s="16" t="s">
        <v>282</v>
      </c>
      <c r="D368" s="16" t="s">
        <v>5</v>
      </c>
      <c r="E368" s="16" t="s">
        <v>4</v>
      </c>
      <c r="F368" s="16" t="s">
        <v>8</v>
      </c>
      <c r="G368" s="15">
        <v>45047</v>
      </c>
      <c r="H368" s="15">
        <v>45230</v>
      </c>
      <c r="I368" s="14">
        <v>22400</v>
      </c>
      <c r="J368" s="14">
        <v>0</v>
      </c>
      <c r="K368" s="14">
        <v>0</v>
      </c>
      <c r="L368" s="14">
        <v>642.88</v>
      </c>
      <c r="M368" s="14">
        <f>I368*7.1%</f>
        <v>1590.3999999999999</v>
      </c>
      <c r="N368" s="14">
        <f>I368*1.15%</f>
        <v>257.60000000000002</v>
      </c>
      <c r="O368" s="14">
        <v>680.96</v>
      </c>
      <c r="P368" s="14">
        <f>I368*7.09%</f>
        <v>1588.16</v>
      </c>
      <c r="Q368" s="14">
        <v>0</v>
      </c>
      <c r="R368" s="14">
        <f>L368+M368+N368+O368+P368</f>
        <v>4760</v>
      </c>
      <c r="S368" s="14">
        <v>3154.9</v>
      </c>
      <c r="T368" s="14">
        <f>+L368+O368+Q368+S368+J368+K368</f>
        <v>4478.74</v>
      </c>
      <c r="U368" s="14">
        <f>+P368+N368+M368</f>
        <v>3436.16</v>
      </c>
      <c r="V368" s="14">
        <f>+I368-T368</f>
        <v>17921.260000000002</v>
      </c>
      <c r="W368" s="54">
        <f>+V369-AJ368</f>
        <v>34926.199999999997</v>
      </c>
      <c r="X368" t="s">
        <v>394</v>
      </c>
      <c r="Y368" t="s">
        <v>5</v>
      </c>
      <c r="Z368" t="s">
        <v>1183</v>
      </c>
      <c r="AA368">
        <v>201</v>
      </c>
      <c r="AB368" s="9">
        <v>18560</v>
      </c>
      <c r="AC368">
        <v>0</v>
      </c>
      <c r="AD368" s="9">
        <v>18560</v>
      </c>
      <c r="AE368">
        <v>532.66999999999996</v>
      </c>
      <c r="AF368">
        <v>0</v>
      </c>
      <c r="AG368">
        <v>564.22</v>
      </c>
      <c r="AH368">
        <v>0</v>
      </c>
      <c r="AI368" s="9">
        <v>1096.8900000000001</v>
      </c>
      <c r="AJ368" s="9">
        <v>17463.11</v>
      </c>
      <c r="AK368" s="54">
        <f>+T368-AW368</f>
        <v>0</v>
      </c>
      <c r="AL368" t="s">
        <v>282</v>
      </c>
      <c r="AM368" t="s">
        <v>5</v>
      </c>
      <c r="AN368" t="s">
        <v>1184</v>
      </c>
      <c r="AO368">
        <v>27</v>
      </c>
      <c r="AP368" s="9">
        <v>22400</v>
      </c>
      <c r="AQ368">
        <v>0</v>
      </c>
      <c r="AR368" s="9">
        <v>22400</v>
      </c>
      <c r="AS368">
        <v>642.88</v>
      </c>
      <c r="AT368">
        <v>0</v>
      </c>
      <c r="AU368">
        <v>680.96</v>
      </c>
      <c r="AV368" s="9">
        <v>3154.9</v>
      </c>
      <c r="AW368" s="9">
        <v>4478.74</v>
      </c>
      <c r="AX368" s="9">
        <v>17921.259999999998</v>
      </c>
    </row>
    <row r="369" spans="1:50" s="6" customFormat="1" ht="15" customHeight="1" x14ac:dyDescent="0.25">
      <c r="A369" s="18">
        <f>1+A368</f>
        <v>349</v>
      </c>
      <c r="B369" s="17" t="s">
        <v>7</v>
      </c>
      <c r="C369" s="16" t="s">
        <v>281</v>
      </c>
      <c r="D369" s="16" t="s">
        <v>5</v>
      </c>
      <c r="E369" s="16" t="s">
        <v>4</v>
      </c>
      <c r="F369" s="16" t="s">
        <v>3</v>
      </c>
      <c r="G369" s="15">
        <v>45047</v>
      </c>
      <c r="H369" s="15">
        <v>45230</v>
      </c>
      <c r="I369" s="14">
        <v>55680</v>
      </c>
      <c r="J369" s="14">
        <v>0</v>
      </c>
      <c r="K369" s="14">
        <v>0</v>
      </c>
      <c r="L369" s="14">
        <v>1598.02</v>
      </c>
      <c r="M369" s="14">
        <f>I369*7.1%</f>
        <v>3953.2799999999997</v>
      </c>
      <c r="N369" s="14">
        <f>I369*1.15%</f>
        <v>640.31999999999994</v>
      </c>
      <c r="O369" s="14">
        <v>1692.67</v>
      </c>
      <c r="P369" s="14">
        <f>I369*7.09%</f>
        <v>3947.7120000000004</v>
      </c>
      <c r="Q369" s="14">
        <v>0</v>
      </c>
      <c r="R369" s="14">
        <f>L369+M369+N369+O369+P369</f>
        <v>11832.002</v>
      </c>
      <c r="S369" s="14">
        <v>0</v>
      </c>
      <c r="T369" s="14">
        <f>+L369+O369+Q369+S369+J369+K369</f>
        <v>3290.69</v>
      </c>
      <c r="U369" s="14">
        <f>+P369+N369+M369</f>
        <v>8541.3119999999999</v>
      </c>
      <c r="V369" s="14">
        <f>+I369-T369</f>
        <v>52389.31</v>
      </c>
      <c r="W369" s="54">
        <f>+V370-AJ369</f>
        <v>22783.25</v>
      </c>
      <c r="X369" t="s">
        <v>307</v>
      </c>
      <c r="Y369" t="s">
        <v>5</v>
      </c>
      <c r="Z369" t="s">
        <v>926</v>
      </c>
      <c r="AA369">
        <v>248</v>
      </c>
      <c r="AB369" s="9">
        <v>11600</v>
      </c>
      <c r="AC369">
        <v>0</v>
      </c>
      <c r="AD369" s="9">
        <v>11600</v>
      </c>
      <c r="AE369">
        <v>332.92</v>
      </c>
      <c r="AF369">
        <v>0</v>
      </c>
      <c r="AG369">
        <v>352.64</v>
      </c>
      <c r="AH369">
        <v>0</v>
      </c>
      <c r="AI369">
        <v>685.56</v>
      </c>
      <c r="AJ369" s="9">
        <v>10914.44</v>
      </c>
      <c r="AK369" s="54">
        <f>+T369-AW369</f>
        <v>0</v>
      </c>
      <c r="AL369" t="s">
        <v>281</v>
      </c>
      <c r="AM369" t="s">
        <v>5</v>
      </c>
      <c r="AN369" t="s">
        <v>753</v>
      </c>
      <c r="AO369">
        <v>17</v>
      </c>
      <c r="AP369" s="9">
        <v>55680</v>
      </c>
      <c r="AQ369">
        <v>0</v>
      </c>
      <c r="AR369" s="9">
        <v>55680</v>
      </c>
      <c r="AS369" s="9">
        <v>1598.02</v>
      </c>
      <c r="AT369">
        <v>0</v>
      </c>
      <c r="AU369" s="9">
        <v>1692.67</v>
      </c>
      <c r="AV369">
        <v>0</v>
      </c>
      <c r="AW369" s="9">
        <v>3290.69</v>
      </c>
      <c r="AX369" s="9">
        <v>52389.31</v>
      </c>
    </row>
    <row r="370" spans="1:50" s="6" customFormat="1" ht="12" customHeight="1" x14ac:dyDescent="0.25">
      <c r="A370" s="18">
        <f>1+A369</f>
        <v>350</v>
      </c>
      <c r="B370" s="17" t="s">
        <v>7</v>
      </c>
      <c r="C370" s="16" t="s">
        <v>280</v>
      </c>
      <c r="D370" s="16" t="s">
        <v>5</v>
      </c>
      <c r="E370" s="16" t="s">
        <v>4</v>
      </c>
      <c r="F370" s="16" t="s">
        <v>8</v>
      </c>
      <c r="G370" s="15">
        <v>45047</v>
      </c>
      <c r="H370" s="15">
        <v>45230</v>
      </c>
      <c r="I370" s="14">
        <v>40000</v>
      </c>
      <c r="J370" s="14">
        <v>3938.31</v>
      </c>
      <c r="K370" s="14">
        <v>0</v>
      </c>
      <c r="L370" s="14">
        <v>1148</v>
      </c>
      <c r="M370" s="14">
        <f>I370*7.1%</f>
        <v>2839.9999999999995</v>
      </c>
      <c r="N370" s="14">
        <f>I370*1.15%</f>
        <v>460</v>
      </c>
      <c r="O370" s="14">
        <v>1216</v>
      </c>
      <c r="P370" s="14">
        <f>I370*7.09%</f>
        <v>2836</v>
      </c>
      <c r="Q370" s="14">
        <v>0</v>
      </c>
      <c r="R370" s="14">
        <f>L370+M370+N370+O370+P370</f>
        <v>8500</v>
      </c>
      <c r="S370" s="14">
        <v>0</v>
      </c>
      <c r="T370" s="14">
        <f>+L370+O370+Q370+S370+J370+K370</f>
        <v>6302.3099999999995</v>
      </c>
      <c r="U370" s="14">
        <f>+P370+N370+M370</f>
        <v>6136</v>
      </c>
      <c r="V370" s="14">
        <f>+I370-T370</f>
        <v>33697.69</v>
      </c>
      <c r="W370" s="54">
        <f>+V372-AJ370</f>
        <v>1430.1699999999983</v>
      </c>
      <c r="X370" t="s">
        <v>169</v>
      </c>
      <c r="Y370" t="s">
        <v>5</v>
      </c>
      <c r="Z370" t="s">
        <v>1170</v>
      </c>
      <c r="AA370">
        <v>64</v>
      </c>
      <c r="AB370" s="9">
        <v>20880</v>
      </c>
      <c r="AC370">
        <v>0</v>
      </c>
      <c r="AD370" s="9">
        <v>20880</v>
      </c>
      <c r="AE370">
        <v>599.26</v>
      </c>
      <c r="AF370">
        <v>0</v>
      </c>
      <c r="AG370">
        <v>634.75</v>
      </c>
      <c r="AH370">
        <v>0</v>
      </c>
      <c r="AI370" s="9">
        <v>1234.01</v>
      </c>
      <c r="AJ370" s="9">
        <v>19645.990000000002</v>
      </c>
      <c r="AK370" s="54">
        <f>+T370-AW370</f>
        <v>0</v>
      </c>
      <c r="AL370" t="s">
        <v>280</v>
      </c>
      <c r="AM370" t="s">
        <v>5</v>
      </c>
      <c r="AN370" t="s">
        <v>1290</v>
      </c>
      <c r="AO370">
        <v>41</v>
      </c>
      <c r="AP370" s="9">
        <v>40000</v>
      </c>
      <c r="AQ370">
        <v>0</v>
      </c>
      <c r="AR370" s="9">
        <v>40000</v>
      </c>
      <c r="AS370" s="9">
        <v>1148</v>
      </c>
      <c r="AT370" s="9">
        <v>3938.31</v>
      </c>
      <c r="AU370" s="9">
        <v>1216</v>
      </c>
      <c r="AV370">
        <v>0</v>
      </c>
      <c r="AW370" s="9">
        <v>6302.31</v>
      </c>
      <c r="AX370" s="9">
        <v>33697.69</v>
      </c>
    </row>
    <row r="371" spans="1:50" s="6" customFormat="1" ht="12" customHeight="1" x14ac:dyDescent="0.25">
      <c r="A371" s="18">
        <f>1+A370</f>
        <v>351</v>
      </c>
      <c r="B371" s="17" t="s">
        <v>7</v>
      </c>
      <c r="C371" s="16" t="s">
        <v>279</v>
      </c>
      <c r="D371" s="16" t="s">
        <v>5</v>
      </c>
      <c r="E371" s="16" t="s">
        <v>4</v>
      </c>
      <c r="F371" s="16" t="s">
        <v>8</v>
      </c>
      <c r="G371" s="15">
        <v>45047</v>
      </c>
      <c r="H371" s="15">
        <v>45230</v>
      </c>
      <c r="I371" s="14">
        <v>2520</v>
      </c>
      <c r="J371" s="14">
        <v>0</v>
      </c>
      <c r="K371" s="14">
        <v>0</v>
      </c>
      <c r="L371" s="14">
        <v>72.319999999999993</v>
      </c>
      <c r="M371" s="14">
        <f>I371*7.1%</f>
        <v>178.92</v>
      </c>
      <c r="N371" s="14">
        <f>I371*1.15%</f>
        <v>28.98</v>
      </c>
      <c r="O371" s="14">
        <v>76.61</v>
      </c>
      <c r="P371" s="14">
        <f>I371*7.09%</f>
        <v>178.66800000000001</v>
      </c>
      <c r="Q371" s="14">
        <v>0</v>
      </c>
      <c r="R371" s="14">
        <f>L371+M371+N371+O371+P371</f>
        <v>535.49800000000005</v>
      </c>
      <c r="S371" s="14">
        <v>0</v>
      </c>
      <c r="T371" s="14">
        <f>+L371+O371+Q371+S371+J371+K371</f>
        <v>148.93</v>
      </c>
      <c r="U371" s="14">
        <f>+P371+N371+M371</f>
        <v>386.56799999999998</v>
      </c>
      <c r="V371" s="14">
        <f>+I371-T371</f>
        <v>2371.0700000000002</v>
      </c>
      <c r="W371" s="54">
        <f>+V372-AJ371</f>
        <v>-64013.440000000002</v>
      </c>
      <c r="X371" t="s">
        <v>457</v>
      </c>
      <c r="Y371" t="s">
        <v>5</v>
      </c>
      <c r="Z371" t="s">
        <v>1145</v>
      </c>
      <c r="AA371">
        <v>23</v>
      </c>
      <c r="AB371" s="9">
        <v>104400</v>
      </c>
      <c r="AC371">
        <v>0</v>
      </c>
      <c r="AD371" s="9">
        <v>104400</v>
      </c>
      <c r="AE371" s="9">
        <v>2996.28</v>
      </c>
      <c r="AF371" s="9">
        <v>13140.36</v>
      </c>
      <c r="AG371" s="9">
        <v>3173.76</v>
      </c>
      <c r="AH371">
        <v>0</v>
      </c>
      <c r="AI371" s="9">
        <v>19310.400000000001</v>
      </c>
      <c r="AJ371" s="9">
        <v>85089.600000000006</v>
      </c>
      <c r="AK371" s="54">
        <f>+T371-AW371</f>
        <v>0</v>
      </c>
      <c r="AL371" t="s">
        <v>279</v>
      </c>
      <c r="AM371" t="s">
        <v>5</v>
      </c>
      <c r="AN371" t="s">
        <v>876</v>
      </c>
      <c r="AO371">
        <v>364</v>
      </c>
      <c r="AP371" s="9">
        <v>2520</v>
      </c>
      <c r="AQ371">
        <v>0</v>
      </c>
      <c r="AR371" s="9">
        <v>2520</v>
      </c>
      <c r="AS371">
        <v>72.319999999999993</v>
      </c>
      <c r="AT371">
        <v>0</v>
      </c>
      <c r="AU371">
        <v>76.61</v>
      </c>
      <c r="AV371">
        <v>0</v>
      </c>
      <c r="AW371">
        <v>148.93</v>
      </c>
      <c r="AX371" s="9">
        <v>2371.0700000000002</v>
      </c>
    </row>
    <row r="372" spans="1:50" s="6" customFormat="1" ht="12" customHeight="1" x14ac:dyDescent="0.25">
      <c r="A372" s="18">
        <f>1+A371</f>
        <v>352</v>
      </c>
      <c r="B372" s="17" t="s">
        <v>7</v>
      </c>
      <c r="C372" s="16" t="s">
        <v>278</v>
      </c>
      <c r="D372" s="16" t="s">
        <v>5</v>
      </c>
      <c r="E372" s="16" t="s">
        <v>4</v>
      </c>
      <c r="F372" s="16" t="s">
        <v>8</v>
      </c>
      <c r="G372" s="15">
        <v>45047</v>
      </c>
      <c r="H372" s="15">
        <v>45230</v>
      </c>
      <c r="I372" s="14">
        <v>22400</v>
      </c>
      <c r="J372" s="14">
        <v>0</v>
      </c>
      <c r="K372" s="14">
        <v>0</v>
      </c>
      <c r="L372" s="14">
        <v>642.88</v>
      </c>
      <c r="M372" s="14">
        <f>I372*7.1%</f>
        <v>1590.3999999999999</v>
      </c>
      <c r="N372" s="14">
        <f>I372*1.15%</f>
        <v>257.60000000000002</v>
      </c>
      <c r="O372" s="14">
        <v>680.96</v>
      </c>
      <c r="P372" s="14">
        <f>I372*7.09%</f>
        <v>1588.16</v>
      </c>
      <c r="Q372" s="14">
        <v>0</v>
      </c>
      <c r="R372" s="14">
        <f>L372+M372+N372+O372+P372</f>
        <v>4760</v>
      </c>
      <c r="S372" s="14">
        <v>0</v>
      </c>
      <c r="T372" s="14">
        <f>+L372+O372+Q372+S372+J372+K372</f>
        <v>1323.8400000000001</v>
      </c>
      <c r="U372" s="14">
        <f>+P372+N372+M372</f>
        <v>3436.16</v>
      </c>
      <c r="V372" s="14">
        <f>+I372-T372</f>
        <v>21076.16</v>
      </c>
      <c r="W372" s="54">
        <f>+V373-AJ372</f>
        <v>-19282.370000000003</v>
      </c>
      <c r="X372" t="s">
        <v>440</v>
      </c>
      <c r="Y372" t="s">
        <v>5</v>
      </c>
      <c r="Z372" t="s">
        <v>1082</v>
      </c>
      <c r="AA372">
        <v>52</v>
      </c>
      <c r="AB372" s="9">
        <v>39440</v>
      </c>
      <c r="AC372">
        <v>0</v>
      </c>
      <c r="AD372" s="9">
        <v>39440</v>
      </c>
      <c r="AE372" s="9">
        <v>1131.93</v>
      </c>
      <c r="AF372">
        <v>363.61</v>
      </c>
      <c r="AG372" s="9">
        <v>1198.98</v>
      </c>
      <c r="AH372">
        <v>0</v>
      </c>
      <c r="AI372" s="9">
        <v>2694.52</v>
      </c>
      <c r="AJ372" s="9">
        <v>36745.480000000003</v>
      </c>
      <c r="AK372" s="54">
        <f>+T372-AW372</f>
        <v>0</v>
      </c>
      <c r="AL372" t="s">
        <v>278</v>
      </c>
      <c r="AM372" t="s">
        <v>5</v>
      </c>
      <c r="AN372" t="s">
        <v>1246</v>
      </c>
      <c r="AO372">
        <v>338</v>
      </c>
      <c r="AP372" s="9">
        <v>22400</v>
      </c>
      <c r="AQ372">
        <v>0</v>
      </c>
      <c r="AR372" s="9">
        <v>22400</v>
      </c>
      <c r="AS372">
        <v>642.88</v>
      </c>
      <c r="AT372">
        <v>0</v>
      </c>
      <c r="AU372">
        <v>680.96</v>
      </c>
      <c r="AV372">
        <v>0</v>
      </c>
      <c r="AW372" s="9">
        <v>1323.84</v>
      </c>
      <c r="AX372" s="9">
        <v>21076.16</v>
      </c>
    </row>
    <row r="373" spans="1:50" s="6" customFormat="1" ht="12" customHeight="1" x14ac:dyDescent="0.25">
      <c r="A373" s="18">
        <f>1+A372</f>
        <v>353</v>
      </c>
      <c r="B373" s="17" t="s">
        <v>7</v>
      </c>
      <c r="C373" s="16" t="s">
        <v>277</v>
      </c>
      <c r="D373" s="16" t="s">
        <v>5</v>
      </c>
      <c r="E373" s="16" t="s">
        <v>4</v>
      </c>
      <c r="F373" s="16" t="s">
        <v>3</v>
      </c>
      <c r="G373" s="15">
        <v>45047</v>
      </c>
      <c r="H373" s="15">
        <v>45230</v>
      </c>
      <c r="I373" s="14">
        <v>18560</v>
      </c>
      <c r="J373" s="14">
        <v>0</v>
      </c>
      <c r="K373" s="14">
        <v>0</v>
      </c>
      <c r="L373" s="14">
        <v>532.66999999999996</v>
      </c>
      <c r="M373" s="14">
        <f>I373*7.1%</f>
        <v>1317.76</v>
      </c>
      <c r="N373" s="14">
        <f>I373*1.15%</f>
        <v>213.44</v>
      </c>
      <c r="O373" s="14">
        <v>564.22</v>
      </c>
      <c r="P373" s="14">
        <f>I373*7.09%</f>
        <v>1315.904</v>
      </c>
      <c r="Q373" s="14">
        <v>0</v>
      </c>
      <c r="R373" s="14">
        <f>L373+M373+N373+O373+P373</f>
        <v>3943.9940000000001</v>
      </c>
      <c r="S373" s="14">
        <v>0</v>
      </c>
      <c r="T373" s="14">
        <f>+L373+O373+Q373+S373+J373+K373</f>
        <v>1096.8899999999999</v>
      </c>
      <c r="U373" s="14">
        <f>+P373+N373+M373</f>
        <v>2847.1040000000003</v>
      </c>
      <c r="V373" s="14">
        <f>+I373-T373</f>
        <v>17463.11</v>
      </c>
      <c r="W373" s="54">
        <f>+V374-AJ373</f>
        <v>-19956.060000000001</v>
      </c>
      <c r="X373" t="s">
        <v>437</v>
      </c>
      <c r="Y373" t="s">
        <v>5</v>
      </c>
      <c r="Z373" t="s">
        <v>1118</v>
      </c>
      <c r="AA373">
        <v>55</v>
      </c>
      <c r="AB373" s="9">
        <v>44800</v>
      </c>
      <c r="AC373">
        <v>0</v>
      </c>
      <c r="AD373" s="9">
        <v>44800</v>
      </c>
      <c r="AE373" s="9">
        <v>1285.76</v>
      </c>
      <c r="AF373" s="9">
        <v>1120.0999999999999</v>
      </c>
      <c r="AG373" s="9">
        <v>1361.92</v>
      </c>
      <c r="AH373">
        <v>0</v>
      </c>
      <c r="AI373" s="9">
        <v>3767.78</v>
      </c>
      <c r="AJ373" s="9">
        <v>41032.22</v>
      </c>
      <c r="AK373" s="54">
        <f>+T373-AW373</f>
        <v>0</v>
      </c>
      <c r="AL373" t="s">
        <v>277</v>
      </c>
      <c r="AM373" t="s">
        <v>5</v>
      </c>
      <c r="AN373" t="s">
        <v>957</v>
      </c>
      <c r="AO373">
        <v>324</v>
      </c>
      <c r="AP373" s="9">
        <v>18560</v>
      </c>
      <c r="AQ373">
        <v>0</v>
      </c>
      <c r="AR373" s="9">
        <v>18560</v>
      </c>
      <c r="AS373">
        <v>532.66999999999996</v>
      </c>
      <c r="AT373">
        <v>0</v>
      </c>
      <c r="AU373">
        <v>564.22</v>
      </c>
      <c r="AV373">
        <v>0</v>
      </c>
      <c r="AW373" s="9">
        <v>1096.8900000000001</v>
      </c>
      <c r="AX373" s="9">
        <v>17463.11</v>
      </c>
    </row>
    <row r="374" spans="1:50" s="6" customFormat="1" ht="12" customHeight="1" x14ac:dyDescent="0.25">
      <c r="A374" s="18">
        <f>1+A373</f>
        <v>354</v>
      </c>
      <c r="B374" s="17" t="s">
        <v>7</v>
      </c>
      <c r="C374" s="16" t="s">
        <v>276</v>
      </c>
      <c r="D374" s="16" t="s">
        <v>5</v>
      </c>
      <c r="E374" s="16" t="s">
        <v>4</v>
      </c>
      <c r="F374" s="16" t="s">
        <v>8</v>
      </c>
      <c r="G374" s="15">
        <v>45047</v>
      </c>
      <c r="H374" s="15">
        <v>45230</v>
      </c>
      <c r="I374" s="14">
        <v>22400</v>
      </c>
      <c r="J374" s="14">
        <v>0</v>
      </c>
      <c r="K374" s="14">
        <v>0</v>
      </c>
      <c r="L374" s="14">
        <v>642.88</v>
      </c>
      <c r="M374" s="14">
        <f>I374*7.1%</f>
        <v>1590.3999999999999</v>
      </c>
      <c r="N374" s="14">
        <f>I374*1.15%</f>
        <v>257.60000000000002</v>
      </c>
      <c r="O374" s="14">
        <v>680.96</v>
      </c>
      <c r="P374" s="14">
        <f>I374*7.09%</f>
        <v>1588.16</v>
      </c>
      <c r="Q374" s="14">
        <v>0</v>
      </c>
      <c r="R374" s="14">
        <f>L374+M374+N374+O374+P374</f>
        <v>4760</v>
      </c>
      <c r="S374" s="14">
        <v>0</v>
      </c>
      <c r="T374" s="14">
        <f>+L374+O374+Q374+S374+J374+K374</f>
        <v>1323.8400000000001</v>
      </c>
      <c r="U374" s="14">
        <f>+P374+N374+M374</f>
        <v>3436.16</v>
      </c>
      <c r="V374" s="14">
        <f>+I374-T374</f>
        <v>21076.16</v>
      </c>
      <c r="W374" s="54">
        <f>+V375-AJ374</f>
        <v>-21223.94</v>
      </c>
      <c r="X374" t="s">
        <v>385</v>
      </c>
      <c r="Y374" t="s">
        <v>384</v>
      </c>
      <c r="Z374" t="s">
        <v>776</v>
      </c>
      <c r="AA374">
        <v>31</v>
      </c>
      <c r="AB374" s="9">
        <v>55000</v>
      </c>
      <c r="AC374">
        <v>0</v>
      </c>
      <c r="AD374" s="9">
        <v>55000</v>
      </c>
      <c r="AE374" s="9">
        <v>1578.5</v>
      </c>
      <c r="AF374" s="9">
        <v>2559.6799999999998</v>
      </c>
      <c r="AG374" s="9">
        <v>1672</v>
      </c>
      <c r="AH374" s="9">
        <v>6137</v>
      </c>
      <c r="AI374" s="9">
        <v>11947.18</v>
      </c>
      <c r="AJ374" s="9">
        <v>43052.82</v>
      </c>
      <c r="AK374" s="54">
        <f>+T374-AW374</f>
        <v>0</v>
      </c>
      <c r="AL374" t="s">
        <v>276</v>
      </c>
      <c r="AM374" t="s">
        <v>5</v>
      </c>
      <c r="AN374" t="s">
        <v>1247</v>
      </c>
      <c r="AO374">
        <v>352</v>
      </c>
      <c r="AP374" s="9">
        <v>22400</v>
      </c>
      <c r="AQ374">
        <v>0</v>
      </c>
      <c r="AR374" s="9">
        <v>22400</v>
      </c>
      <c r="AS374">
        <v>642.88</v>
      </c>
      <c r="AT374">
        <v>0</v>
      </c>
      <c r="AU374">
        <v>680.96</v>
      </c>
      <c r="AV374">
        <v>0</v>
      </c>
      <c r="AW374" s="9">
        <v>1323.84</v>
      </c>
      <c r="AX374" s="9">
        <v>21076.16</v>
      </c>
    </row>
    <row r="375" spans="1:50" s="6" customFormat="1" ht="12" customHeight="1" x14ac:dyDescent="0.25">
      <c r="A375" s="18">
        <f>1+A374</f>
        <v>355</v>
      </c>
      <c r="B375" s="17" t="s">
        <v>7</v>
      </c>
      <c r="C375" s="16" t="s">
        <v>275</v>
      </c>
      <c r="D375" s="16" t="s">
        <v>5</v>
      </c>
      <c r="E375" s="16" t="s">
        <v>4</v>
      </c>
      <c r="F375" s="16" t="s">
        <v>8</v>
      </c>
      <c r="G375" s="15">
        <v>45047</v>
      </c>
      <c r="H375" s="15">
        <v>45230</v>
      </c>
      <c r="I375" s="14">
        <v>23200</v>
      </c>
      <c r="J375" s="14">
        <v>0</v>
      </c>
      <c r="K375" s="14">
        <v>0</v>
      </c>
      <c r="L375" s="14">
        <v>665.84</v>
      </c>
      <c r="M375" s="14">
        <f>I375*7.1%</f>
        <v>1647.1999999999998</v>
      </c>
      <c r="N375" s="14">
        <f>I375*1.15%</f>
        <v>266.8</v>
      </c>
      <c r="O375" s="14">
        <v>705.28</v>
      </c>
      <c r="P375" s="14">
        <f>I375*7.09%</f>
        <v>1644.88</v>
      </c>
      <c r="Q375" s="14">
        <v>0</v>
      </c>
      <c r="R375" s="14">
        <f>L375+M375+N375+O375+P375</f>
        <v>4930</v>
      </c>
      <c r="S375" s="14">
        <v>0</v>
      </c>
      <c r="T375" s="14">
        <f>+L375+O375+Q375+S375+J375+K375</f>
        <v>1371.12</v>
      </c>
      <c r="U375" s="14">
        <f>+P375+N375+M375</f>
        <v>3558.88</v>
      </c>
      <c r="V375" s="14">
        <f>+I375-T375</f>
        <v>21828.880000000001</v>
      </c>
      <c r="W375" s="54">
        <f>+V376-AJ375</f>
        <v>-2295.7999999999993</v>
      </c>
      <c r="X375" t="s">
        <v>335</v>
      </c>
      <c r="Y375" t="s">
        <v>5</v>
      </c>
      <c r="Z375" t="s">
        <v>879</v>
      </c>
      <c r="AA375">
        <v>95</v>
      </c>
      <c r="AB375" s="9">
        <v>30160</v>
      </c>
      <c r="AC375">
        <v>0</v>
      </c>
      <c r="AD375" s="9">
        <v>30160</v>
      </c>
      <c r="AE375">
        <v>865.59</v>
      </c>
      <c r="AF375">
        <v>0</v>
      </c>
      <c r="AG375">
        <v>916.86</v>
      </c>
      <c r="AH375">
        <v>0</v>
      </c>
      <c r="AI375" s="9">
        <v>1782.45</v>
      </c>
      <c r="AJ375" s="9">
        <v>28377.55</v>
      </c>
      <c r="AK375" s="54">
        <f>+T375-AW375</f>
        <v>0</v>
      </c>
      <c r="AL375" t="s">
        <v>275</v>
      </c>
      <c r="AM375" t="s">
        <v>5</v>
      </c>
      <c r="AN375" t="s">
        <v>870</v>
      </c>
      <c r="AO375">
        <v>350</v>
      </c>
      <c r="AP375" s="9">
        <v>23200</v>
      </c>
      <c r="AQ375">
        <v>0</v>
      </c>
      <c r="AR375" s="9">
        <v>23200</v>
      </c>
      <c r="AS375">
        <v>665.84</v>
      </c>
      <c r="AT375">
        <v>0</v>
      </c>
      <c r="AU375">
        <v>705.28</v>
      </c>
      <c r="AV375">
        <v>0</v>
      </c>
      <c r="AW375" s="9">
        <v>1371.12</v>
      </c>
      <c r="AX375" s="9">
        <v>21828.880000000001</v>
      </c>
    </row>
    <row r="376" spans="1:50" s="6" customFormat="1" ht="12" customHeight="1" x14ac:dyDescent="0.25">
      <c r="A376" s="18">
        <f>1+A375</f>
        <v>356</v>
      </c>
      <c r="B376" s="17" t="s">
        <v>7</v>
      </c>
      <c r="C376" s="16" t="s">
        <v>274</v>
      </c>
      <c r="D376" s="16" t="s">
        <v>5</v>
      </c>
      <c r="E376" s="16" t="s">
        <v>4</v>
      </c>
      <c r="F376" s="16" t="s">
        <v>3</v>
      </c>
      <c r="G376" s="15">
        <v>45047</v>
      </c>
      <c r="H376" s="15">
        <v>45230</v>
      </c>
      <c r="I376" s="14">
        <v>27720</v>
      </c>
      <c r="J376" s="14">
        <v>0</v>
      </c>
      <c r="K376" s="14">
        <v>0</v>
      </c>
      <c r="L376" s="14">
        <v>795.56</v>
      </c>
      <c r="M376" s="14">
        <f>I376*7.1%</f>
        <v>1968.12</v>
      </c>
      <c r="N376" s="14">
        <f>I376*1.15%</f>
        <v>318.77999999999997</v>
      </c>
      <c r="O376" s="14">
        <v>842.69</v>
      </c>
      <c r="P376" s="14">
        <f>I376*7.09%</f>
        <v>1965.3480000000002</v>
      </c>
      <c r="Q376" s="14">
        <v>0</v>
      </c>
      <c r="R376" s="14">
        <f>L376+M376+N376+O376+P376</f>
        <v>5890.4980000000005</v>
      </c>
      <c r="S376" s="14">
        <v>0</v>
      </c>
      <c r="T376" s="14">
        <f>+L376+O376+Q376+S376+J376+K376</f>
        <v>1638.25</v>
      </c>
      <c r="U376" s="14">
        <f>+P376+N376+M376</f>
        <v>4252.2479999999996</v>
      </c>
      <c r="V376" s="14">
        <f>+I376-T376</f>
        <v>26081.75</v>
      </c>
      <c r="W376" s="54">
        <f>+V377-AJ376</f>
        <v>9747.73</v>
      </c>
      <c r="X376" t="s">
        <v>278</v>
      </c>
      <c r="Y376" t="s">
        <v>5</v>
      </c>
      <c r="Z376" t="s">
        <v>1246</v>
      </c>
      <c r="AA376">
        <v>338</v>
      </c>
      <c r="AB376" s="9">
        <v>22400</v>
      </c>
      <c r="AC376">
        <v>0</v>
      </c>
      <c r="AD376" s="9">
        <v>22400</v>
      </c>
      <c r="AE376">
        <v>642.88</v>
      </c>
      <c r="AF376">
        <v>0</v>
      </c>
      <c r="AG376">
        <v>680.96</v>
      </c>
      <c r="AH376">
        <v>0</v>
      </c>
      <c r="AI376" s="9">
        <v>1323.84</v>
      </c>
      <c r="AJ376" s="9">
        <v>21076.16</v>
      </c>
      <c r="AK376" s="54">
        <f>+T376-AW376</f>
        <v>0</v>
      </c>
      <c r="AL376" t="s">
        <v>274</v>
      </c>
      <c r="AM376" t="s">
        <v>5</v>
      </c>
      <c r="AN376" t="s">
        <v>881</v>
      </c>
      <c r="AO376">
        <v>348</v>
      </c>
      <c r="AP376" s="9">
        <v>27720</v>
      </c>
      <c r="AQ376">
        <v>0</v>
      </c>
      <c r="AR376" s="9">
        <v>27720</v>
      </c>
      <c r="AS376">
        <v>795.56</v>
      </c>
      <c r="AT376">
        <v>0</v>
      </c>
      <c r="AU376">
        <v>842.69</v>
      </c>
      <c r="AV376">
        <v>0</v>
      </c>
      <c r="AW376" s="9">
        <v>1638.25</v>
      </c>
      <c r="AX376" s="9">
        <v>26081.75</v>
      </c>
    </row>
    <row r="377" spans="1:50" s="6" customFormat="1" ht="12" customHeight="1" x14ac:dyDescent="0.25">
      <c r="A377" s="18">
        <f>1+A376</f>
        <v>357</v>
      </c>
      <c r="B377" s="17" t="s">
        <v>7</v>
      </c>
      <c r="C377" s="16" t="s">
        <v>273</v>
      </c>
      <c r="D377" s="16" t="s">
        <v>5</v>
      </c>
      <c r="E377" s="16" t="s">
        <v>4</v>
      </c>
      <c r="F377" s="16" t="s">
        <v>8</v>
      </c>
      <c r="G377" s="15">
        <v>45047</v>
      </c>
      <c r="H377" s="15">
        <v>45230</v>
      </c>
      <c r="I377" s="14">
        <v>32760</v>
      </c>
      <c r="J377" s="14">
        <v>0</v>
      </c>
      <c r="K377" s="14">
        <v>0</v>
      </c>
      <c r="L377" s="14">
        <v>940.21</v>
      </c>
      <c r="M377" s="14">
        <f>I377*7.1%</f>
        <v>2325.9599999999996</v>
      </c>
      <c r="N377" s="14">
        <f>I377*1.15%</f>
        <v>376.74</v>
      </c>
      <c r="O377" s="14">
        <v>995.9</v>
      </c>
      <c r="P377" s="14">
        <f>I377*7.09%</f>
        <v>2322.6840000000002</v>
      </c>
      <c r="Q377" s="14">
        <v>0</v>
      </c>
      <c r="R377" s="14">
        <f>L377+M377+N377+O377+P377</f>
        <v>6961.4939999999997</v>
      </c>
      <c r="S377" s="14">
        <v>0</v>
      </c>
      <c r="T377" s="14">
        <f>+L377+O377+Q377+S377+J377+K377</f>
        <v>1936.1100000000001</v>
      </c>
      <c r="U377" s="14">
        <f>+P377+N377+M377</f>
        <v>5025.384</v>
      </c>
      <c r="V377" s="14">
        <f>+I377-T377</f>
        <v>30823.89</v>
      </c>
      <c r="W377" s="54">
        <f>+V378-AJ377</f>
        <v>34149.33</v>
      </c>
      <c r="X377" t="s">
        <v>266</v>
      </c>
      <c r="Y377" t="s">
        <v>5</v>
      </c>
      <c r="Z377" t="s">
        <v>1275</v>
      </c>
      <c r="AA377">
        <v>332</v>
      </c>
      <c r="AB377" s="9">
        <v>32480</v>
      </c>
      <c r="AC377">
        <v>0</v>
      </c>
      <c r="AD377" s="9">
        <v>32480</v>
      </c>
      <c r="AE377">
        <v>932.18</v>
      </c>
      <c r="AF377">
        <v>0</v>
      </c>
      <c r="AG377">
        <v>987.39</v>
      </c>
      <c r="AH377">
        <v>0</v>
      </c>
      <c r="AI377" s="9">
        <v>1919.57</v>
      </c>
      <c r="AJ377" s="9">
        <v>30560.43</v>
      </c>
      <c r="AK377" s="54">
        <f>+T377-AW377</f>
        <v>0</v>
      </c>
      <c r="AL377" t="s">
        <v>273</v>
      </c>
      <c r="AM377" t="s">
        <v>5</v>
      </c>
      <c r="AN377" t="s">
        <v>938</v>
      </c>
      <c r="AO377">
        <v>334</v>
      </c>
      <c r="AP377" s="9">
        <v>32760</v>
      </c>
      <c r="AQ377">
        <v>0</v>
      </c>
      <c r="AR377" s="9">
        <v>32760</v>
      </c>
      <c r="AS377">
        <v>940.21</v>
      </c>
      <c r="AT377">
        <v>0</v>
      </c>
      <c r="AU377">
        <v>995.9</v>
      </c>
      <c r="AV377">
        <v>0</v>
      </c>
      <c r="AW377" s="9">
        <v>1936.11</v>
      </c>
      <c r="AX377" s="9">
        <v>30823.89</v>
      </c>
    </row>
    <row r="378" spans="1:50" s="6" customFormat="1" ht="12" customHeight="1" x14ac:dyDescent="0.25">
      <c r="A378" s="18">
        <f>1+A377</f>
        <v>358</v>
      </c>
      <c r="B378" s="17" t="s">
        <v>7</v>
      </c>
      <c r="C378" s="16" t="s">
        <v>272</v>
      </c>
      <c r="D378" s="16" t="s">
        <v>5</v>
      </c>
      <c r="E378" s="16" t="s">
        <v>4</v>
      </c>
      <c r="F378" s="16" t="s">
        <v>3</v>
      </c>
      <c r="G378" s="15">
        <v>45047</v>
      </c>
      <c r="H378" s="15">
        <v>45230</v>
      </c>
      <c r="I378" s="14">
        <v>75600</v>
      </c>
      <c r="J378" s="14">
        <v>6422.28</v>
      </c>
      <c r="K378" s="14">
        <v>0</v>
      </c>
      <c r="L378" s="14">
        <v>2169.7199999999998</v>
      </c>
      <c r="M378" s="14">
        <f>I378*7.1%</f>
        <v>5367.5999999999995</v>
      </c>
      <c r="N378" s="14">
        <f>I378*1.15%</f>
        <v>869.4</v>
      </c>
      <c r="O378" s="14">
        <v>2298.2399999999998</v>
      </c>
      <c r="P378" s="14">
        <f>I378*7.09%</f>
        <v>5360.04</v>
      </c>
      <c r="Q378" s="14">
        <v>0</v>
      </c>
      <c r="R378" s="14">
        <f>L378+M378+N378+O378+P378</f>
        <v>16065</v>
      </c>
      <c r="S378" s="14">
        <v>0</v>
      </c>
      <c r="T378" s="14">
        <f>+L378+O378+Q378+S378+J378+K378</f>
        <v>10890.239999999998</v>
      </c>
      <c r="U378" s="14">
        <f>+P378+N378+M378</f>
        <v>11597.039999999999</v>
      </c>
      <c r="V378" s="14">
        <f>+I378-T378</f>
        <v>64709.760000000002</v>
      </c>
      <c r="W378" s="54">
        <f>+V380-AJ378</f>
        <v>-17914.739999999998</v>
      </c>
      <c r="X378" t="s">
        <v>184</v>
      </c>
      <c r="Y378" t="s">
        <v>5</v>
      </c>
      <c r="Z378" t="s">
        <v>1210</v>
      </c>
      <c r="AA378">
        <v>34</v>
      </c>
      <c r="AB378" s="9">
        <v>35280</v>
      </c>
      <c r="AC378">
        <v>0</v>
      </c>
      <c r="AD378" s="9">
        <v>35280</v>
      </c>
      <c r="AE378" s="9">
        <v>1012.54</v>
      </c>
      <c r="AF378">
        <v>0</v>
      </c>
      <c r="AG378" s="9">
        <v>1072.51</v>
      </c>
      <c r="AH378">
        <v>0</v>
      </c>
      <c r="AI378" s="9">
        <v>2085.0500000000002</v>
      </c>
      <c r="AJ378" s="9">
        <v>33194.949999999997</v>
      </c>
      <c r="AK378" s="54">
        <f>+T378-AW378</f>
        <v>0</v>
      </c>
      <c r="AL378" t="s">
        <v>272</v>
      </c>
      <c r="AM378" t="s">
        <v>5</v>
      </c>
      <c r="AN378" t="s">
        <v>1193</v>
      </c>
      <c r="AO378">
        <v>342</v>
      </c>
      <c r="AP378" s="9">
        <v>75600</v>
      </c>
      <c r="AQ378">
        <v>0</v>
      </c>
      <c r="AR378" s="9">
        <v>75600</v>
      </c>
      <c r="AS378" s="9">
        <v>2169.7199999999998</v>
      </c>
      <c r="AT378" s="9">
        <v>6422.28</v>
      </c>
      <c r="AU378" s="9">
        <v>2298.2399999999998</v>
      </c>
      <c r="AV378">
        <v>0</v>
      </c>
      <c r="AW378" s="9">
        <v>10890.24</v>
      </c>
      <c r="AX378" s="9">
        <v>64709.760000000002</v>
      </c>
    </row>
    <row r="379" spans="1:50" s="6" customFormat="1" ht="12" customHeight="1" x14ac:dyDescent="0.25">
      <c r="A379" s="18">
        <f>1+A378</f>
        <v>359</v>
      </c>
      <c r="B379" s="17" t="s">
        <v>7</v>
      </c>
      <c r="C379" s="16" t="s">
        <v>271</v>
      </c>
      <c r="D379" s="16" t="s">
        <v>5</v>
      </c>
      <c r="E379" s="16" t="s">
        <v>4</v>
      </c>
      <c r="F379" s="16" t="s">
        <v>3</v>
      </c>
      <c r="G379" s="15">
        <v>45047</v>
      </c>
      <c r="H379" s="15">
        <v>45230</v>
      </c>
      <c r="I379" s="14">
        <v>30160</v>
      </c>
      <c r="J379" s="14">
        <v>0</v>
      </c>
      <c r="K379" s="14">
        <v>0</v>
      </c>
      <c r="L379" s="14">
        <v>865.59</v>
      </c>
      <c r="M379" s="14">
        <f>I379*7.1%</f>
        <v>2141.3599999999997</v>
      </c>
      <c r="N379" s="14">
        <f>I379*1.15%</f>
        <v>346.84</v>
      </c>
      <c r="O379" s="14">
        <v>916.86</v>
      </c>
      <c r="P379" s="14">
        <f>I379*7.09%</f>
        <v>2138.3440000000001</v>
      </c>
      <c r="Q379" s="14">
        <v>0</v>
      </c>
      <c r="R379" s="14">
        <f>L379+M379+N379+O379+P379</f>
        <v>6408.9939999999997</v>
      </c>
      <c r="S379" s="14">
        <v>0</v>
      </c>
      <c r="T379" s="14">
        <f>+L379+O379+Q379+S379+J379+K379</f>
        <v>1782.45</v>
      </c>
      <c r="U379" s="14">
        <f>+P379+N379+M379</f>
        <v>4626.5439999999999</v>
      </c>
      <c r="V379" s="14">
        <f>+I379-T379</f>
        <v>28377.55</v>
      </c>
      <c r="W379" s="54">
        <f>+V381-AJ379</f>
        <v>-7188.4699999999975</v>
      </c>
      <c r="X379" t="s">
        <v>166</v>
      </c>
      <c r="Y379" t="s">
        <v>5</v>
      </c>
      <c r="Z379" t="s">
        <v>1107</v>
      </c>
      <c r="AA379">
        <v>69</v>
      </c>
      <c r="AB379" s="9">
        <v>37800</v>
      </c>
      <c r="AC379">
        <v>0</v>
      </c>
      <c r="AD379" s="9">
        <v>37800</v>
      </c>
      <c r="AE379" s="9">
        <v>1084.8599999999999</v>
      </c>
      <c r="AF379">
        <v>0</v>
      </c>
      <c r="AG379" s="9">
        <v>1149.1199999999999</v>
      </c>
      <c r="AH379">
        <v>0</v>
      </c>
      <c r="AI379" s="9">
        <v>2233.98</v>
      </c>
      <c r="AJ379" s="9">
        <v>35566.019999999997</v>
      </c>
      <c r="AK379" s="54">
        <f>+T379-AW379</f>
        <v>0</v>
      </c>
      <c r="AL379" t="s">
        <v>271</v>
      </c>
      <c r="AM379" t="s">
        <v>5</v>
      </c>
      <c r="AN379" t="s">
        <v>1203</v>
      </c>
      <c r="AO379">
        <v>346</v>
      </c>
      <c r="AP379" s="9">
        <v>30160</v>
      </c>
      <c r="AQ379">
        <v>0</v>
      </c>
      <c r="AR379" s="9">
        <v>30160</v>
      </c>
      <c r="AS379">
        <v>865.59</v>
      </c>
      <c r="AT379">
        <v>0</v>
      </c>
      <c r="AU379">
        <v>916.86</v>
      </c>
      <c r="AV379">
        <v>0</v>
      </c>
      <c r="AW379" s="9">
        <v>1782.45</v>
      </c>
      <c r="AX379" s="9">
        <v>28377.55</v>
      </c>
    </row>
    <row r="380" spans="1:50" s="6" customFormat="1" ht="12" customHeight="1" x14ac:dyDescent="0.25">
      <c r="A380" s="18">
        <f>1+A379</f>
        <v>360</v>
      </c>
      <c r="B380" s="17" t="s">
        <v>7</v>
      </c>
      <c r="C380" s="16" t="s">
        <v>270</v>
      </c>
      <c r="D380" s="16" t="s">
        <v>5</v>
      </c>
      <c r="E380" s="16" t="s">
        <v>4</v>
      </c>
      <c r="F380" s="16" t="s">
        <v>3</v>
      </c>
      <c r="G380" s="15">
        <v>45047</v>
      </c>
      <c r="H380" s="15">
        <v>45230</v>
      </c>
      <c r="I380" s="14">
        <v>16240</v>
      </c>
      <c r="J380" s="14">
        <v>0</v>
      </c>
      <c r="K380" s="14">
        <v>0</v>
      </c>
      <c r="L380" s="14">
        <v>466.09</v>
      </c>
      <c r="M380" s="14">
        <f>I380*7.1%</f>
        <v>1153.04</v>
      </c>
      <c r="N380" s="14">
        <f>I380*1.15%</f>
        <v>186.76</v>
      </c>
      <c r="O380" s="14">
        <v>493.7</v>
      </c>
      <c r="P380" s="14">
        <f>I380*7.09%</f>
        <v>1151.4160000000002</v>
      </c>
      <c r="Q380" s="14">
        <v>0</v>
      </c>
      <c r="R380" s="14">
        <f>L380+M380+N380+O380+P380</f>
        <v>3451.0059999999999</v>
      </c>
      <c r="S380" s="14">
        <v>0</v>
      </c>
      <c r="T380" s="14">
        <f>+L380+O380+Q380+S380+J380+K380</f>
        <v>959.79</v>
      </c>
      <c r="U380" s="14">
        <f>+P380+N380+M380</f>
        <v>2491.2160000000003</v>
      </c>
      <c r="V380" s="14">
        <f>+I380-T380</f>
        <v>15280.21</v>
      </c>
      <c r="W380" s="54">
        <f>+V382-AJ380</f>
        <v>-75.260000000002037</v>
      </c>
      <c r="X380" t="s">
        <v>135</v>
      </c>
      <c r="Y380" t="s">
        <v>5</v>
      </c>
      <c r="Z380" t="s">
        <v>1209</v>
      </c>
      <c r="AA380">
        <v>113</v>
      </c>
      <c r="AB380" s="9">
        <v>30240</v>
      </c>
      <c r="AC380">
        <v>0</v>
      </c>
      <c r="AD380" s="9">
        <v>30240</v>
      </c>
      <c r="AE380">
        <v>867.89</v>
      </c>
      <c r="AF380">
        <v>0</v>
      </c>
      <c r="AG380">
        <v>919.3</v>
      </c>
      <c r="AH380">
        <v>0</v>
      </c>
      <c r="AI380" s="9">
        <v>1787.19</v>
      </c>
      <c r="AJ380" s="9">
        <v>28452.81</v>
      </c>
      <c r="AK380" s="54">
        <f>+T380-AW380</f>
        <v>0</v>
      </c>
      <c r="AL380" t="s">
        <v>270</v>
      </c>
      <c r="AM380" t="s">
        <v>5</v>
      </c>
      <c r="AN380" t="s">
        <v>877</v>
      </c>
      <c r="AO380">
        <v>362</v>
      </c>
      <c r="AP380" s="9">
        <v>16240</v>
      </c>
      <c r="AQ380">
        <v>0</v>
      </c>
      <c r="AR380" s="9">
        <v>16240</v>
      </c>
      <c r="AS380">
        <v>466.09</v>
      </c>
      <c r="AT380">
        <v>0</v>
      </c>
      <c r="AU380">
        <v>493.7</v>
      </c>
      <c r="AV380">
        <v>0</v>
      </c>
      <c r="AW380">
        <v>959.79</v>
      </c>
      <c r="AX380" s="9">
        <v>15280.21</v>
      </c>
    </row>
    <row r="381" spans="1:50" s="6" customFormat="1" ht="12" customHeight="1" x14ac:dyDescent="0.25">
      <c r="A381" s="18">
        <f>1+A380</f>
        <v>361</v>
      </c>
      <c r="B381" s="17" t="s">
        <v>7</v>
      </c>
      <c r="C381" s="16" t="s">
        <v>269</v>
      </c>
      <c r="D381" s="16" t="s">
        <v>5</v>
      </c>
      <c r="E381" s="16" t="s">
        <v>4</v>
      </c>
      <c r="F381" s="16" t="s">
        <v>3</v>
      </c>
      <c r="G381" s="15">
        <v>45047</v>
      </c>
      <c r="H381" s="15">
        <v>45230</v>
      </c>
      <c r="I381" s="14">
        <v>30160</v>
      </c>
      <c r="J381" s="14">
        <v>0</v>
      </c>
      <c r="K381" s="14">
        <v>0</v>
      </c>
      <c r="L381" s="14">
        <v>865.59</v>
      </c>
      <c r="M381" s="14">
        <f>I381*7.1%</f>
        <v>2141.3599999999997</v>
      </c>
      <c r="N381" s="14">
        <f>I381*1.15%</f>
        <v>346.84</v>
      </c>
      <c r="O381" s="14">
        <v>916.86</v>
      </c>
      <c r="P381" s="14">
        <f>I381*7.09%</f>
        <v>2138.3440000000001</v>
      </c>
      <c r="Q381" s="14">
        <v>0</v>
      </c>
      <c r="R381" s="14">
        <f>L381+M381+N381+O381+P381</f>
        <v>6408.9939999999997</v>
      </c>
      <c r="S381" s="14">
        <v>0</v>
      </c>
      <c r="T381" s="14">
        <f>+L381+O381+Q381+S381+J381+K381</f>
        <v>1782.45</v>
      </c>
      <c r="U381" s="14">
        <f>+P381+N381+M381</f>
        <v>4626.5439999999999</v>
      </c>
      <c r="V381" s="14">
        <f>+I381-T381</f>
        <v>28377.55</v>
      </c>
      <c r="W381" s="54">
        <f>+V383-AJ381</f>
        <v>-63260.72</v>
      </c>
      <c r="X381" t="s">
        <v>61</v>
      </c>
      <c r="Y381" t="s">
        <v>5</v>
      </c>
      <c r="Z381" t="s">
        <v>979</v>
      </c>
      <c r="AA381">
        <v>62</v>
      </c>
      <c r="AB381" s="9">
        <v>104400</v>
      </c>
      <c r="AC381">
        <v>0</v>
      </c>
      <c r="AD381" s="9">
        <v>104400</v>
      </c>
      <c r="AE381" s="9">
        <v>2996.28</v>
      </c>
      <c r="AF381" s="9">
        <v>13140.36</v>
      </c>
      <c r="AG381" s="9">
        <v>3173.76</v>
      </c>
      <c r="AH381">
        <v>0</v>
      </c>
      <c r="AI381" s="9">
        <v>19310.400000000001</v>
      </c>
      <c r="AJ381" s="9">
        <v>85089.600000000006</v>
      </c>
      <c r="AK381" s="54">
        <f>+T381-AW381</f>
        <v>0</v>
      </c>
      <c r="AL381" t="s">
        <v>269</v>
      </c>
      <c r="AM381" t="s">
        <v>5</v>
      </c>
      <c r="AN381" t="s">
        <v>872</v>
      </c>
      <c r="AO381">
        <v>344</v>
      </c>
      <c r="AP381" s="9">
        <v>30160</v>
      </c>
      <c r="AQ381">
        <v>0</v>
      </c>
      <c r="AR381" s="9">
        <v>30160</v>
      </c>
      <c r="AS381">
        <v>865.59</v>
      </c>
      <c r="AT381">
        <v>0</v>
      </c>
      <c r="AU381">
        <v>916.86</v>
      </c>
      <c r="AV381">
        <v>0</v>
      </c>
      <c r="AW381" s="9">
        <v>1782.45</v>
      </c>
      <c r="AX381" s="9">
        <v>28377.55</v>
      </c>
    </row>
    <row r="382" spans="1:50" s="6" customFormat="1" ht="12" customHeight="1" x14ac:dyDescent="0.25">
      <c r="A382" s="18">
        <f>1+A381</f>
        <v>362</v>
      </c>
      <c r="B382" s="17" t="s">
        <v>7</v>
      </c>
      <c r="C382" s="16" t="s">
        <v>268</v>
      </c>
      <c r="D382" s="16" t="s">
        <v>5</v>
      </c>
      <c r="E382" s="16" t="s">
        <v>4</v>
      </c>
      <c r="F382" s="16" t="s">
        <v>3</v>
      </c>
      <c r="G382" s="15">
        <v>45047</v>
      </c>
      <c r="H382" s="15">
        <v>45230</v>
      </c>
      <c r="I382" s="14">
        <v>30160</v>
      </c>
      <c r="J382" s="14">
        <v>0</v>
      </c>
      <c r="K382" s="14">
        <v>0</v>
      </c>
      <c r="L382" s="14">
        <v>865.59</v>
      </c>
      <c r="M382" s="14">
        <f>I382*7.1%</f>
        <v>2141.3599999999997</v>
      </c>
      <c r="N382" s="14">
        <f>I382*1.15%</f>
        <v>346.84</v>
      </c>
      <c r="O382" s="14">
        <v>916.86</v>
      </c>
      <c r="P382" s="14">
        <f>I382*7.09%</f>
        <v>2138.3440000000001</v>
      </c>
      <c r="Q382" s="14">
        <v>0</v>
      </c>
      <c r="R382" s="14">
        <f>L382+M382+N382+O382+P382</f>
        <v>6408.9939999999997</v>
      </c>
      <c r="S382" s="14">
        <v>0</v>
      </c>
      <c r="T382" s="14">
        <f>+L382+O382+Q382+S382+J382+K382</f>
        <v>1782.45</v>
      </c>
      <c r="U382" s="14">
        <f>+P382+N382+M382</f>
        <v>4626.5439999999999</v>
      </c>
      <c r="V382" s="14">
        <f>+I382-T382</f>
        <v>28377.55</v>
      </c>
      <c r="W382" s="54">
        <f>+V382-AJ382</f>
        <v>-12814.619999999999</v>
      </c>
      <c r="X382" t="s">
        <v>643</v>
      </c>
      <c r="Y382" t="s">
        <v>104</v>
      </c>
      <c r="Z382" t="s">
        <v>777</v>
      </c>
      <c r="AA382">
        <v>10</v>
      </c>
      <c r="AB382" s="9">
        <v>45000</v>
      </c>
      <c r="AC382">
        <v>0</v>
      </c>
      <c r="AD382" s="9">
        <v>45000</v>
      </c>
      <c r="AE382" s="9">
        <v>1291.5</v>
      </c>
      <c r="AF382" s="9">
        <v>1148.33</v>
      </c>
      <c r="AG382" s="9">
        <v>1368</v>
      </c>
      <c r="AH382">
        <v>0</v>
      </c>
      <c r="AI382" s="9">
        <v>3807.83</v>
      </c>
      <c r="AJ382" s="9">
        <v>41192.17</v>
      </c>
      <c r="AK382" s="54">
        <f>+T382-AW382</f>
        <v>0</v>
      </c>
      <c r="AL382" t="s">
        <v>268</v>
      </c>
      <c r="AM382" t="s">
        <v>5</v>
      </c>
      <c r="AN382" t="s">
        <v>1257</v>
      </c>
      <c r="AO382">
        <v>328</v>
      </c>
      <c r="AP382" s="9">
        <v>30160</v>
      </c>
      <c r="AQ382">
        <v>0</v>
      </c>
      <c r="AR382" s="9">
        <v>30160</v>
      </c>
      <c r="AS382">
        <v>865.59</v>
      </c>
      <c r="AT382">
        <v>0</v>
      </c>
      <c r="AU382">
        <v>916.86</v>
      </c>
      <c r="AV382">
        <v>0</v>
      </c>
      <c r="AW382" s="9">
        <v>1782.45</v>
      </c>
      <c r="AX382" s="9">
        <v>28377.55</v>
      </c>
    </row>
    <row r="383" spans="1:50" s="6" customFormat="1" ht="12" customHeight="1" x14ac:dyDescent="0.25">
      <c r="A383" s="18">
        <f>1+A382</f>
        <v>363</v>
      </c>
      <c r="B383" s="17" t="s">
        <v>7</v>
      </c>
      <c r="C383" s="16" t="s">
        <v>267</v>
      </c>
      <c r="D383" s="16" t="s">
        <v>5</v>
      </c>
      <c r="E383" s="16" t="s">
        <v>4</v>
      </c>
      <c r="F383" s="16" t="s">
        <v>3</v>
      </c>
      <c r="G383" s="15">
        <v>45047</v>
      </c>
      <c r="H383" s="15">
        <v>45230</v>
      </c>
      <c r="I383" s="14">
        <v>23200</v>
      </c>
      <c r="J383" s="14">
        <v>0</v>
      </c>
      <c r="K383" s="14">
        <v>0</v>
      </c>
      <c r="L383" s="14">
        <v>665.84</v>
      </c>
      <c r="M383" s="14">
        <f>I383*7.1%</f>
        <v>1647.1999999999998</v>
      </c>
      <c r="N383" s="14">
        <f>I383*1.15%</f>
        <v>266.8</v>
      </c>
      <c r="O383" s="14">
        <v>705.28</v>
      </c>
      <c r="P383" s="14">
        <f>I383*7.09%</f>
        <v>1644.88</v>
      </c>
      <c r="Q383" s="14">
        <v>0</v>
      </c>
      <c r="R383" s="14">
        <f>L383+M383+N383+O383+P383</f>
        <v>4930</v>
      </c>
      <c r="S383" s="14">
        <v>0</v>
      </c>
      <c r="T383" s="14">
        <f>+L383+O383+Q383+S383+J383+K383</f>
        <v>1371.12</v>
      </c>
      <c r="U383" s="14">
        <f>+P383+N383+M383</f>
        <v>3558.88</v>
      </c>
      <c r="V383" s="14">
        <f>+I383-T383</f>
        <v>21828.880000000001</v>
      </c>
      <c r="W383" s="54">
        <f>+V383-AJ383</f>
        <v>-34902.039999999994</v>
      </c>
      <c r="X383" t="s">
        <v>638</v>
      </c>
      <c r="Y383" t="s">
        <v>636</v>
      </c>
      <c r="Z383" t="s">
        <v>831</v>
      </c>
      <c r="AA383">
        <v>24</v>
      </c>
      <c r="AB383" s="9">
        <v>65000</v>
      </c>
      <c r="AC383">
        <v>0</v>
      </c>
      <c r="AD383" s="9">
        <v>65000</v>
      </c>
      <c r="AE383" s="9">
        <v>1865.5</v>
      </c>
      <c r="AF383" s="9">
        <v>4427.58</v>
      </c>
      <c r="AG383" s="9">
        <v>1976</v>
      </c>
      <c r="AH383">
        <v>0</v>
      </c>
      <c r="AI383" s="9">
        <v>8269.08</v>
      </c>
      <c r="AJ383" s="9">
        <v>56730.92</v>
      </c>
      <c r="AK383" s="54">
        <f>+T383-AW383</f>
        <v>0</v>
      </c>
      <c r="AL383" t="s">
        <v>267</v>
      </c>
      <c r="AM383" t="s">
        <v>5</v>
      </c>
      <c r="AN383" t="s">
        <v>1051</v>
      </c>
      <c r="AO383">
        <v>360</v>
      </c>
      <c r="AP383" s="9">
        <v>23200</v>
      </c>
      <c r="AQ383">
        <v>0</v>
      </c>
      <c r="AR383" s="9">
        <v>23200</v>
      </c>
      <c r="AS383">
        <v>665.84</v>
      </c>
      <c r="AT383">
        <v>0</v>
      </c>
      <c r="AU383">
        <v>705.28</v>
      </c>
      <c r="AV383">
        <v>0</v>
      </c>
      <c r="AW383" s="9">
        <v>1371.12</v>
      </c>
      <c r="AX383" s="9">
        <v>21828.880000000001</v>
      </c>
    </row>
    <row r="384" spans="1:50" s="6" customFormat="1" ht="12" customHeight="1" x14ac:dyDescent="0.25">
      <c r="A384" s="18">
        <f>1+A383</f>
        <v>364</v>
      </c>
      <c r="B384" s="17" t="s">
        <v>7</v>
      </c>
      <c r="C384" s="16" t="s">
        <v>266</v>
      </c>
      <c r="D384" s="16" t="s">
        <v>5</v>
      </c>
      <c r="E384" s="16" t="s">
        <v>4</v>
      </c>
      <c r="F384" s="16" t="s">
        <v>3</v>
      </c>
      <c r="G384" s="15">
        <v>45047</v>
      </c>
      <c r="H384" s="15">
        <v>45230</v>
      </c>
      <c r="I384" s="14">
        <v>32480</v>
      </c>
      <c r="J384" s="14">
        <v>0</v>
      </c>
      <c r="K384" s="14">
        <v>0</v>
      </c>
      <c r="L384" s="14">
        <v>932.18</v>
      </c>
      <c r="M384" s="14">
        <f>I384*7.1%</f>
        <v>2306.08</v>
      </c>
      <c r="N384" s="14">
        <f>I384*1.15%</f>
        <v>373.52</v>
      </c>
      <c r="O384" s="14">
        <v>987.39</v>
      </c>
      <c r="P384" s="14">
        <f>I384*7.09%</f>
        <v>2302.8320000000003</v>
      </c>
      <c r="Q384" s="14">
        <v>0</v>
      </c>
      <c r="R384" s="14">
        <f>L384+M384+N384+O384+P384</f>
        <v>6902.0020000000004</v>
      </c>
      <c r="S384" s="14">
        <v>0</v>
      </c>
      <c r="T384" s="14">
        <f>+L384+O384+Q384+S384+J384+K384</f>
        <v>1919.57</v>
      </c>
      <c r="U384" s="14">
        <f>+P384+N384+M384</f>
        <v>4982.4320000000007</v>
      </c>
      <c r="V384" s="14">
        <f>+I384-T384</f>
        <v>30560.43</v>
      </c>
      <c r="W384" s="54">
        <f>+V384-AJ384</f>
        <v>-10631.739999999998</v>
      </c>
      <c r="X384" t="s">
        <v>612</v>
      </c>
      <c r="Y384" t="s">
        <v>384</v>
      </c>
      <c r="Z384" t="s">
        <v>824</v>
      </c>
      <c r="AA384">
        <v>5</v>
      </c>
      <c r="AB384" s="9">
        <v>45000</v>
      </c>
      <c r="AC384">
        <v>0</v>
      </c>
      <c r="AD384" s="9">
        <v>45000</v>
      </c>
      <c r="AE384" s="9">
        <v>1291.5</v>
      </c>
      <c r="AF384" s="9">
        <v>1148.33</v>
      </c>
      <c r="AG384" s="9">
        <v>1368</v>
      </c>
      <c r="AH384">
        <v>0</v>
      </c>
      <c r="AI384" s="9">
        <v>3807.83</v>
      </c>
      <c r="AJ384" s="9">
        <v>41192.17</v>
      </c>
      <c r="AK384" s="54">
        <f>+T384-AW384</f>
        <v>0</v>
      </c>
      <c r="AL384" t="s">
        <v>266</v>
      </c>
      <c r="AM384" t="s">
        <v>5</v>
      </c>
      <c r="AN384" t="s">
        <v>1275</v>
      </c>
      <c r="AO384">
        <v>332</v>
      </c>
      <c r="AP384" s="9">
        <v>32480</v>
      </c>
      <c r="AQ384">
        <v>0</v>
      </c>
      <c r="AR384" s="9">
        <v>32480</v>
      </c>
      <c r="AS384">
        <v>932.18</v>
      </c>
      <c r="AT384">
        <v>0</v>
      </c>
      <c r="AU384">
        <v>987.39</v>
      </c>
      <c r="AV384">
        <v>0</v>
      </c>
      <c r="AW384" s="9">
        <v>1919.57</v>
      </c>
      <c r="AX384" s="9">
        <v>30560.43</v>
      </c>
    </row>
    <row r="385" spans="1:50" s="6" customFormat="1" ht="12" customHeight="1" x14ac:dyDescent="0.25">
      <c r="A385" s="18">
        <f>1+A384</f>
        <v>365</v>
      </c>
      <c r="B385" s="17" t="s">
        <v>7</v>
      </c>
      <c r="C385" s="16" t="s">
        <v>265</v>
      </c>
      <c r="D385" s="16" t="s">
        <v>5</v>
      </c>
      <c r="E385" s="16" t="s">
        <v>4</v>
      </c>
      <c r="F385" s="16" t="s">
        <v>3</v>
      </c>
      <c r="G385" s="15">
        <v>45047</v>
      </c>
      <c r="H385" s="15">
        <v>45230</v>
      </c>
      <c r="I385" s="14">
        <v>20880</v>
      </c>
      <c r="J385" s="14">
        <v>0</v>
      </c>
      <c r="K385" s="14">
        <v>0</v>
      </c>
      <c r="L385" s="14">
        <v>599.26</v>
      </c>
      <c r="M385" s="14">
        <f>I385*7.1%</f>
        <v>1482.4799999999998</v>
      </c>
      <c r="N385" s="14">
        <f>I385*1.15%</f>
        <v>240.12</v>
      </c>
      <c r="O385" s="14">
        <v>634.75</v>
      </c>
      <c r="P385" s="14">
        <f>I385*7.09%</f>
        <v>1480.3920000000001</v>
      </c>
      <c r="Q385" s="14">
        <v>0</v>
      </c>
      <c r="R385" s="14">
        <f>L385+M385+N385+O385+P385</f>
        <v>4437.0019999999995</v>
      </c>
      <c r="S385" s="14">
        <v>0</v>
      </c>
      <c r="T385" s="14">
        <f>+L385+O385+Q385+S385+J385+K385</f>
        <v>1234.01</v>
      </c>
      <c r="U385" s="14">
        <f>+P385+N385+M385</f>
        <v>3202.9920000000002</v>
      </c>
      <c r="V385" s="14">
        <f>+I385-T385</f>
        <v>19645.990000000002</v>
      </c>
      <c r="W385" s="54">
        <f>+V385-AJ385</f>
        <v>-29543.829999999998</v>
      </c>
      <c r="X385" t="s">
        <v>571</v>
      </c>
      <c r="Y385" t="s">
        <v>570</v>
      </c>
      <c r="Z385" t="s">
        <v>802</v>
      </c>
      <c r="AA385">
        <v>5</v>
      </c>
      <c r="AB385" s="9">
        <v>55000</v>
      </c>
      <c r="AC385">
        <v>0</v>
      </c>
      <c r="AD385" s="9">
        <v>55000</v>
      </c>
      <c r="AE385" s="9">
        <v>1578.5</v>
      </c>
      <c r="AF385" s="9">
        <v>2559.6799999999998</v>
      </c>
      <c r="AG385" s="9">
        <v>1672</v>
      </c>
      <c r="AH385">
        <v>0</v>
      </c>
      <c r="AI385" s="9">
        <v>5810.18</v>
      </c>
      <c r="AJ385" s="9">
        <v>49189.82</v>
      </c>
      <c r="AK385" s="54">
        <f>+T385-AW385</f>
        <v>0</v>
      </c>
      <c r="AL385" t="s">
        <v>265</v>
      </c>
      <c r="AM385" t="s">
        <v>5</v>
      </c>
      <c r="AN385" t="s">
        <v>939</v>
      </c>
      <c r="AO385">
        <v>340</v>
      </c>
      <c r="AP385" s="9">
        <v>20880</v>
      </c>
      <c r="AQ385">
        <v>0</v>
      </c>
      <c r="AR385" s="9">
        <v>20880</v>
      </c>
      <c r="AS385">
        <v>599.26</v>
      </c>
      <c r="AT385">
        <v>0</v>
      </c>
      <c r="AU385">
        <v>634.75</v>
      </c>
      <c r="AV385">
        <v>0</v>
      </c>
      <c r="AW385" s="9">
        <v>1234.01</v>
      </c>
      <c r="AX385" s="9">
        <v>19645.990000000002</v>
      </c>
    </row>
    <row r="386" spans="1:50" s="6" customFormat="1" ht="12" customHeight="1" x14ac:dyDescent="0.25">
      <c r="A386" s="18">
        <f>1+A385</f>
        <v>366</v>
      </c>
      <c r="B386" s="17" t="s">
        <v>7</v>
      </c>
      <c r="C386" s="16" t="s">
        <v>264</v>
      </c>
      <c r="D386" s="16" t="s">
        <v>5</v>
      </c>
      <c r="E386" s="16" t="s">
        <v>4</v>
      </c>
      <c r="F386" s="16" t="s">
        <v>8</v>
      </c>
      <c r="G386" s="15">
        <v>45047</v>
      </c>
      <c r="H386" s="15">
        <v>45230</v>
      </c>
      <c r="I386" s="14">
        <v>12600</v>
      </c>
      <c r="J386" s="14">
        <v>0</v>
      </c>
      <c r="K386" s="14">
        <v>0</v>
      </c>
      <c r="L386" s="14">
        <v>361.62</v>
      </c>
      <c r="M386" s="14">
        <f>I386*7.1%</f>
        <v>894.59999999999991</v>
      </c>
      <c r="N386" s="14">
        <f>I386*1.15%</f>
        <v>144.9</v>
      </c>
      <c r="O386" s="14">
        <v>383.04</v>
      </c>
      <c r="P386" s="14">
        <f>I386*7.09%</f>
        <v>893.34</v>
      </c>
      <c r="Q386" s="14">
        <v>0</v>
      </c>
      <c r="R386" s="14">
        <f>L386+M386+N386+O386+P386</f>
        <v>2677.5</v>
      </c>
      <c r="S386" s="14">
        <v>0</v>
      </c>
      <c r="T386" s="14">
        <f>+L386+O386+Q386+S386+J386+K386</f>
        <v>744.66000000000008</v>
      </c>
      <c r="U386" s="14">
        <f>+P386+N386+M386</f>
        <v>1932.84</v>
      </c>
      <c r="V386" s="14">
        <f>+I386-T386</f>
        <v>11855.34</v>
      </c>
      <c r="W386" s="54">
        <f>+V387-AJ386</f>
        <v>18627.509999999998</v>
      </c>
      <c r="X386" s="75" t="s">
        <v>281</v>
      </c>
      <c r="Y386" s="75" t="s">
        <v>5</v>
      </c>
      <c r="Z386" s="75" t="s">
        <v>753</v>
      </c>
      <c r="AA386" s="75">
        <v>358</v>
      </c>
      <c r="AB386" s="76">
        <v>23200</v>
      </c>
      <c r="AC386" s="75">
        <v>0</v>
      </c>
      <c r="AD386" s="76">
        <v>23200</v>
      </c>
      <c r="AE386" s="75">
        <v>665.84</v>
      </c>
      <c r="AF386" s="75">
        <v>0</v>
      </c>
      <c r="AG386" s="75">
        <v>705.28</v>
      </c>
      <c r="AH386" s="75">
        <v>0</v>
      </c>
      <c r="AI386" s="76">
        <v>1371.12</v>
      </c>
      <c r="AJ386" s="76">
        <v>21828.880000000001</v>
      </c>
      <c r="AK386" s="54">
        <f>+T386-AW386</f>
        <v>0</v>
      </c>
      <c r="AL386" t="s">
        <v>264</v>
      </c>
      <c r="AM386" t="s">
        <v>5</v>
      </c>
      <c r="AN386" t="s">
        <v>924</v>
      </c>
      <c r="AO386">
        <v>322</v>
      </c>
      <c r="AP386" s="9">
        <v>12600</v>
      </c>
      <c r="AQ386">
        <v>0</v>
      </c>
      <c r="AR386" s="9">
        <v>12600</v>
      </c>
      <c r="AS386">
        <v>361.62</v>
      </c>
      <c r="AT386">
        <v>0</v>
      </c>
      <c r="AU386">
        <v>383.04</v>
      </c>
      <c r="AV386">
        <v>0</v>
      </c>
      <c r="AW386">
        <v>744.66</v>
      </c>
      <c r="AX386" s="9">
        <v>11855.34</v>
      </c>
    </row>
    <row r="387" spans="1:50" s="6" customFormat="1" ht="12" customHeight="1" x14ac:dyDescent="0.25">
      <c r="A387" s="18">
        <f>1+A386</f>
        <v>367</v>
      </c>
      <c r="B387" s="17" t="s">
        <v>7</v>
      </c>
      <c r="C387" s="16" t="s">
        <v>263</v>
      </c>
      <c r="D387" s="16" t="s">
        <v>5</v>
      </c>
      <c r="E387" s="16" t="s">
        <v>4</v>
      </c>
      <c r="F387" s="16" t="s">
        <v>8</v>
      </c>
      <c r="G387" s="15">
        <v>45047</v>
      </c>
      <c r="H387" s="15">
        <v>45230</v>
      </c>
      <c r="I387" s="14">
        <v>44080</v>
      </c>
      <c r="J387" s="14">
        <v>1018.48</v>
      </c>
      <c r="K387" s="14">
        <v>0</v>
      </c>
      <c r="L387" s="14">
        <v>1265.0999999999999</v>
      </c>
      <c r="M387" s="14">
        <f>I387*7.1%</f>
        <v>3129.68</v>
      </c>
      <c r="N387" s="14">
        <f>I387*1.15%</f>
        <v>506.92</v>
      </c>
      <c r="O387" s="14">
        <v>1340.03</v>
      </c>
      <c r="P387" s="14">
        <f>I387*7.09%</f>
        <v>3125.2720000000004</v>
      </c>
      <c r="Q387" s="14">
        <v>0</v>
      </c>
      <c r="R387" s="14">
        <f>L387+M387+N387+O387+P387</f>
        <v>9367.0020000000004</v>
      </c>
      <c r="S387" s="14">
        <v>0</v>
      </c>
      <c r="T387" s="14">
        <f>+L387+O387+Q387+S387+J387+K387</f>
        <v>3623.61</v>
      </c>
      <c r="U387" s="14">
        <f>+P387+N387+M387</f>
        <v>6761.8720000000003</v>
      </c>
      <c r="V387" s="14">
        <f>+I387-T387</f>
        <v>40456.39</v>
      </c>
      <c r="W387" s="54">
        <f>+V388-AJ387</f>
        <v>-4967.95</v>
      </c>
      <c r="X387" t="s">
        <v>489</v>
      </c>
      <c r="Y387" t="s">
        <v>5</v>
      </c>
      <c r="Z387" t="s">
        <v>1220</v>
      </c>
      <c r="AA387">
        <v>140</v>
      </c>
      <c r="AB387" s="9">
        <v>5280</v>
      </c>
      <c r="AC387">
        <v>0</v>
      </c>
      <c r="AD387" s="9">
        <v>5280</v>
      </c>
      <c r="AE387">
        <v>151.54</v>
      </c>
      <c r="AF387">
        <v>0</v>
      </c>
      <c r="AG387">
        <v>160.51</v>
      </c>
      <c r="AH387">
        <v>0</v>
      </c>
      <c r="AI387">
        <v>312.05</v>
      </c>
      <c r="AJ387" s="9">
        <v>4967.95</v>
      </c>
      <c r="AK387" s="54">
        <f>+T387-AW387</f>
        <v>0</v>
      </c>
      <c r="AL387" t="s">
        <v>263</v>
      </c>
      <c r="AM387" t="s">
        <v>5</v>
      </c>
      <c r="AN387" t="s">
        <v>958</v>
      </c>
      <c r="AO387">
        <v>336</v>
      </c>
      <c r="AP387" s="9">
        <v>44080</v>
      </c>
      <c r="AQ387">
        <v>0</v>
      </c>
      <c r="AR387" s="9">
        <v>44080</v>
      </c>
      <c r="AS387" s="9">
        <v>1265.0999999999999</v>
      </c>
      <c r="AT387" s="9">
        <v>1018.48</v>
      </c>
      <c r="AU387" s="9">
        <v>1340.03</v>
      </c>
      <c r="AV387">
        <v>0</v>
      </c>
      <c r="AW387" s="9">
        <v>3623.61</v>
      </c>
      <c r="AX387" s="9">
        <v>40456.39</v>
      </c>
    </row>
    <row r="388" spans="1:50" s="6" customFormat="1" ht="12" customHeight="1" x14ac:dyDescent="0.25">
      <c r="A388" s="22"/>
      <c r="B388" s="23" t="s">
        <v>262</v>
      </c>
      <c r="C388" s="22"/>
      <c r="D388" s="22"/>
      <c r="E388" s="22"/>
      <c r="F388" s="22"/>
      <c r="G388" s="21"/>
      <c r="H388" s="25"/>
      <c r="I388" s="24"/>
      <c r="J388" s="24"/>
      <c r="K388" s="24"/>
      <c r="L388" s="19"/>
      <c r="M388" s="19"/>
      <c r="N388" s="19"/>
      <c r="O388" s="19"/>
      <c r="P388" s="19"/>
      <c r="Q388" s="24"/>
      <c r="R388" s="19"/>
      <c r="S388" s="24"/>
      <c r="T388" s="19"/>
      <c r="U388" s="19"/>
      <c r="V388" s="19"/>
      <c r="W388" s="54">
        <f>+V389-AJ388</f>
        <v>21075.73</v>
      </c>
      <c r="X388" t="s">
        <v>9</v>
      </c>
      <c r="Y388" t="s">
        <v>5</v>
      </c>
      <c r="Z388" t="s">
        <v>970</v>
      </c>
      <c r="AA388">
        <v>198</v>
      </c>
      <c r="AB388" s="9">
        <v>22400</v>
      </c>
      <c r="AC388">
        <v>0</v>
      </c>
      <c r="AD388" s="9">
        <v>22400</v>
      </c>
      <c r="AE388">
        <v>642.88</v>
      </c>
      <c r="AF388">
        <v>0</v>
      </c>
      <c r="AG388">
        <v>680.96</v>
      </c>
      <c r="AH388">
        <v>0</v>
      </c>
      <c r="AI388" s="9">
        <v>1323.84</v>
      </c>
      <c r="AJ388" s="9">
        <v>21076.16</v>
      </c>
      <c r="AK388" s="54">
        <f>+T388-AW388</f>
        <v>0</v>
      </c>
    </row>
    <row r="389" spans="1:50" s="6" customFormat="1" ht="15" customHeight="1" x14ac:dyDescent="0.25">
      <c r="A389" s="18">
        <f>1+A387</f>
        <v>368</v>
      </c>
      <c r="B389" s="17" t="s">
        <v>109</v>
      </c>
      <c r="C389" s="16" t="s">
        <v>261</v>
      </c>
      <c r="D389" s="16" t="s">
        <v>110</v>
      </c>
      <c r="E389" s="16" t="s">
        <v>4</v>
      </c>
      <c r="F389" s="16" t="s">
        <v>3</v>
      </c>
      <c r="G389" s="15">
        <v>45078</v>
      </c>
      <c r="H389" s="15">
        <v>45260</v>
      </c>
      <c r="I389" s="14">
        <v>46200</v>
      </c>
      <c r="J389" s="14">
        <v>1317.69</v>
      </c>
      <c r="K389" s="14">
        <v>0</v>
      </c>
      <c r="L389" s="14">
        <v>1325.94</v>
      </c>
      <c r="M389" s="14">
        <f>I389*7.1%</f>
        <v>3280.2</v>
      </c>
      <c r="N389" s="14">
        <f>I389*1.15%</f>
        <v>531.29999999999995</v>
      </c>
      <c r="O389" s="14">
        <v>1404.48</v>
      </c>
      <c r="P389" s="14">
        <f>I389*7.09%</f>
        <v>3275.5800000000004</v>
      </c>
      <c r="Q389" s="14">
        <v>0</v>
      </c>
      <c r="R389" s="14">
        <f>L389+M389+N389+O389+P389</f>
        <v>9817.5</v>
      </c>
      <c r="S389" s="14">
        <v>0</v>
      </c>
      <c r="T389" s="14">
        <f>+L389+O389+Q389+S389+J389+K389</f>
        <v>4048.11</v>
      </c>
      <c r="U389" s="14">
        <f>+P389+N389+M389</f>
        <v>7087.08</v>
      </c>
      <c r="V389" s="14">
        <f>+I389-T389</f>
        <v>42151.89</v>
      </c>
      <c r="W389" s="54">
        <f>+V391-AJ389</f>
        <v>13097.319999999992</v>
      </c>
      <c r="X389" s="73" t="s">
        <v>175</v>
      </c>
      <c r="Y389" s="73" t="s">
        <v>5</v>
      </c>
      <c r="Z389" s="73" t="s">
        <v>1216</v>
      </c>
      <c r="AA389" s="73">
        <v>52</v>
      </c>
      <c r="AB389" s="74">
        <v>57600</v>
      </c>
      <c r="AC389" s="73">
        <v>0</v>
      </c>
      <c r="AD389" s="74">
        <v>57600</v>
      </c>
      <c r="AE389" s="74">
        <v>1653.12</v>
      </c>
      <c r="AF389" s="74">
        <v>3035.04</v>
      </c>
      <c r="AG389" s="74">
        <v>1751.04</v>
      </c>
      <c r="AH389" s="73">
        <v>0</v>
      </c>
      <c r="AI389" s="74">
        <v>6439.2</v>
      </c>
      <c r="AJ389" s="74">
        <v>51160.800000000003</v>
      </c>
      <c r="AK389" s="54">
        <f>+T389-AW389</f>
        <v>0</v>
      </c>
      <c r="AL389" t="s">
        <v>261</v>
      </c>
      <c r="AM389" t="s">
        <v>110</v>
      </c>
      <c r="AN389" t="s">
        <v>788</v>
      </c>
      <c r="AO389">
        <v>1</v>
      </c>
      <c r="AP389" s="9">
        <v>46200</v>
      </c>
      <c r="AQ389">
        <v>0</v>
      </c>
      <c r="AR389" s="9">
        <v>46200</v>
      </c>
      <c r="AS389" s="9">
        <v>1325.94</v>
      </c>
      <c r="AT389" s="9">
        <v>1317.69</v>
      </c>
      <c r="AU389" s="9">
        <v>1404.48</v>
      </c>
      <c r="AV389">
        <v>0</v>
      </c>
      <c r="AW389" s="9">
        <v>4048.11</v>
      </c>
      <c r="AX389" s="9">
        <v>42151.89</v>
      </c>
    </row>
    <row r="390" spans="1:50" s="6" customFormat="1" ht="15" x14ac:dyDescent="0.25">
      <c r="A390" s="18">
        <f>1+A389</f>
        <v>369</v>
      </c>
      <c r="B390" s="17" t="s">
        <v>109</v>
      </c>
      <c r="C390" s="16" t="s">
        <v>260</v>
      </c>
      <c r="D390" s="16" t="s">
        <v>259</v>
      </c>
      <c r="E390" s="16" t="s">
        <v>4</v>
      </c>
      <c r="F390" s="16" t="s">
        <v>8</v>
      </c>
      <c r="G390" s="15">
        <v>45078</v>
      </c>
      <c r="H390" s="15">
        <v>45260</v>
      </c>
      <c r="I390" s="70">
        <v>65000</v>
      </c>
      <c r="J390" s="14">
        <v>4427.58</v>
      </c>
      <c r="K390" s="14">
        <v>0</v>
      </c>
      <c r="L390" s="14">
        <v>1865.5</v>
      </c>
      <c r="M390" s="14">
        <f>I390*7.1%</f>
        <v>4615</v>
      </c>
      <c r="N390" s="14">
        <f>I390*1.15%</f>
        <v>747.5</v>
      </c>
      <c r="O390" s="14">
        <v>1976</v>
      </c>
      <c r="P390" s="14">
        <f>I390*7.09%</f>
        <v>4608.5</v>
      </c>
      <c r="Q390" s="14">
        <v>0</v>
      </c>
      <c r="R390" s="14">
        <f>L390+M390+N390+O390+P390</f>
        <v>13812.5</v>
      </c>
      <c r="S390" s="14">
        <v>0</v>
      </c>
      <c r="T390" s="14">
        <f>+L390+O390+Q390+S390+J390+K390</f>
        <v>8269.08</v>
      </c>
      <c r="U390" s="14">
        <f>+P390+N390+M390</f>
        <v>9971</v>
      </c>
      <c r="V390" s="14">
        <f>+I390-T390</f>
        <v>56730.92</v>
      </c>
      <c r="W390" s="54">
        <f>+V391-AJ390</f>
        <v>23065.949999999997</v>
      </c>
      <c r="X390" t="s">
        <v>254</v>
      </c>
      <c r="Y390" t="s">
        <v>539</v>
      </c>
      <c r="Z390" t="s">
        <v>791</v>
      </c>
      <c r="AA390">
        <v>1</v>
      </c>
      <c r="AB390" s="9">
        <v>45000</v>
      </c>
      <c r="AC390">
        <v>0</v>
      </c>
      <c r="AD390" s="9">
        <v>45000</v>
      </c>
      <c r="AE390" s="9">
        <v>1291.5</v>
      </c>
      <c r="AF390" s="9">
        <v>1148.33</v>
      </c>
      <c r="AG390" s="9">
        <v>1368</v>
      </c>
      <c r="AH390">
        <v>0</v>
      </c>
      <c r="AI390" s="9">
        <v>3807.83</v>
      </c>
      <c r="AJ390" s="9">
        <v>41192.17</v>
      </c>
      <c r="AK390" s="54">
        <f>+T390-AW390</f>
        <v>0</v>
      </c>
      <c r="AL390" t="s">
        <v>260</v>
      </c>
      <c r="AM390" t="s">
        <v>259</v>
      </c>
      <c r="AN390" t="s">
        <v>790</v>
      </c>
      <c r="AO390">
        <v>1</v>
      </c>
      <c r="AP390" s="9">
        <v>65000</v>
      </c>
      <c r="AQ390">
        <v>0</v>
      </c>
      <c r="AR390" s="9">
        <v>65000</v>
      </c>
      <c r="AS390" s="9">
        <v>1865.5</v>
      </c>
      <c r="AT390" s="9">
        <v>4427.58</v>
      </c>
      <c r="AU390" s="9">
        <v>1976</v>
      </c>
      <c r="AV390">
        <v>0</v>
      </c>
      <c r="AW390" s="9">
        <v>8269.08</v>
      </c>
      <c r="AX390" s="9">
        <v>56730.92</v>
      </c>
    </row>
    <row r="391" spans="1:50" s="6" customFormat="1" ht="15" x14ac:dyDescent="0.25">
      <c r="A391" s="18">
        <f>1+A390</f>
        <v>370</v>
      </c>
      <c r="B391" s="17" t="s">
        <v>258</v>
      </c>
      <c r="C391" s="16" t="s">
        <v>257</v>
      </c>
      <c r="D391" s="16" t="s">
        <v>725</v>
      </c>
      <c r="E391" s="16" t="s">
        <v>4</v>
      </c>
      <c r="F391" s="16" t="s">
        <v>8</v>
      </c>
      <c r="G391" s="15">
        <v>45078</v>
      </c>
      <c r="H391" s="15">
        <v>45260</v>
      </c>
      <c r="I391" s="14">
        <v>75000</v>
      </c>
      <c r="J391" s="14">
        <v>6309.38</v>
      </c>
      <c r="K391" s="14">
        <v>0</v>
      </c>
      <c r="L391" s="14">
        <v>2152.5</v>
      </c>
      <c r="M391" s="14">
        <f>I391*7.1%</f>
        <v>5324.9999999999991</v>
      </c>
      <c r="N391" s="14">
        <f>I391*1.15%</f>
        <v>862.5</v>
      </c>
      <c r="O391" s="14">
        <v>2280</v>
      </c>
      <c r="P391" s="14">
        <f>I391*7.09%</f>
        <v>5317.5</v>
      </c>
      <c r="Q391" s="14">
        <v>0</v>
      </c>
      <c r="R391" s="14">
        <f>L391+M391+N391+O391+P391</f>
        <v>15937.5</v>
      </c>
      <c r="S391" s="14">
        <v>0</v>
      </c>
      <c r="T391" s="14">
        <f>+L391+O391+Q391+S391+J391+K391</f>
        <v>10741.880000000001</v>
      </c>
      <c r="U391" s="14">
        <f>+P391+N391+M391</f>
        <v>11505</v>
      </c>
      <c r="V391" s="14">
        <f>+I391-T391</f>
        <v>64258.119999999995</v>
      </c>
      <c r="W391" s="54">
        <f>+V392-AJ391</f>
        <v>21014.799999999996</v>
      </c>
      <c r="X391" t="s">
        <v>433</v>
      </c>
      <c r="Y391" t="s">
        <v>5</v>
      </c>
      <c r="Z391" t="s">
        <v>1112</v>
      </c>
      <c r="AA391">
        <v>60</v>
      </c>
      <c r="AB391" s="9">
        <v>34800</v>
      </c>
      <c r="AC391">
        <v>0</v>
      </c>
      <c r="AD391" s="9">
        <v>34800</v>
      </c>
      <c r="AE391">
        <v>998.76</v>
      </c>
      <c r="AF391">
        <v>0</v>
      </c>
      <c r="AG391" s="9">
        <v>1057.92</v>
      </c>
      <c r="AH391">
        <v>0</v>
      </c>
      <c r="AI391" s="9">
        <v>2056.6799999999998</v>
      </c>
      <c r="AJ391" s="9">
        <v>32743.32</v>
      </c>
      <c r="AK391" s="54">
        <f>+T391-AW391</f>
        <v>0</v>
      </c>
      <c r="AL391" t="s">
        <v>257</v>
      </c>
      <c r="AM391" t="s">
        <v>725</v>
      </c>
      <c r="AN391" t="s">
        <v>789</v>
      </c>
      <c r="AO391">
        <v>2</v>
      </c>
      <c r="AP391" s="9">
        <v>75000</v>
      </c>
      <c r="AQ391">
        <v>0</v>
      </c>
      <c r="AR391" s="9">
        <v>75000</v>
      </c>
      <c r="AS391" s="9">
        <v>2152.5</v>
      </c>
      <c r="AT391" s="9">
        <v>6309.38</v>
      </c>
      <c r="AU391" s="9">
        <v>2280</v>
      </c>
      <c r="AV391">
        <v>0</v>
      </c>
      <c r="AW391" s="9">
        <v>10741.88</v>
      </c>
      <c r="AX391" s="9">
        <v>64258.12</v>
      </c>
    </row>
    <row r="392" spans="1:50" s="6" customFormat="1" ht="15" x14ac:dyDescent="0.25">
      <c r="A392" s="18">
        <f>1+A391</f>
        <v>371</v>
      </c>
      <c r="B392" s="17" t="s">
        <v>256</v>
      </c>
      <c r="C392" s="16" t="s">
        <v>255</v>
      </c>
      <c r="D392" s="16" t="s">
        <v>813</v>
      </c>
      <c r="E392" s="16" t="s">
        <v>4</v>
      </c>
      <c r="F392" s="16" t="s">
        <v>8</v>
      </c>
      <c r="G392" s="15">
        <v>45170</v>
      </c>
      <c r="H392" s="15">
        <v>45351</v>
      </c>
      <c r="I392" s="14">
        <v>75000</v>
      </c>
      <c r="J392" s="14">
        <v>6309.38</v>
      </c>
      <c r="K392" s="14">
        <v>0</v>
      </c>
      <c r="L392" s="14">
        <v>2152.5</v>
      </c>
      <c r="M392" s="14">
        <f>I392*7.1%</f>
        <v>5324.9999999999991</v>
      </c>
      <c r="N392" s="14">
        <f>I392*1.15%</f>
        <v>862.5</v>
      </c>
      <c r="O392" s="14">
        <v>2280</v>
      </c>
      <c r="P392" s="14">
        <f>I392*7.09%</f>
        <v>5317.5</v>
      </c>
      <c r="Q392" s="14">
        <v>0</v>
      </c>
      <c r="R392" s="14">
        <f>L392+M392+N392+O392+P392</f>
        <v>15937.5</v>
      </c>
      <c r="S392" s="14">
        <v>10500</v>
      </c>
      <c r="T392" s="14">
        <f>+L392+O392+Q392+S392+J392+K392</f>
        <v>21241.88</v>
      </c>
      <c r="U392" s="14">
        <f>+P392+N392+M392</f>
        <v>11505</v>
      </c>
      <c r="V392" s="14">
        <f>+I392-T392</f>
        <v>53758.119999999995</v>
      </c>
      <c r="W392" s="54">
        <f>+V393-AJ392</f>
        <v>-6238.1699999999983</v>
      </c>
      <c r="X392" t="s">
        <v>408</v>
      </c>
      <c r="Y392" t="s">
        <v>5</v>
      </c>
      <c r="Z392" t="s">
        <v>1252</v>
      </c>
      <c r="AA392">
        <v>155</v>
      </c>
      <c r="AB392" s="9">
        <v>52800</v>
      </c>
      <c r="AC392">
        <v>0</v>
      </c>
      <c r="AD392" s="9">
        <v>52800</v>
      </c>
      <c r="AE392" s="9">
        <v>1515.36</v>
      </c>
      <c r="AF392" s="9">
        <v>2249.1799999999998</v>
      </c>
      <c r="AG392" s="9">
        <v>1605.12</v>
      </c>
      <c r="AH392">
        <v>0</v>
      </c>
      <c r="AI392" s="9">
        <v>5369.66</v>
      </c>
      <c r="AJ392" s="9">
        <v>47430.34</v>
      </c>
      <c r="AK392" s="54">
        <f>+T392-AW392</f>
        <v>0</v>
      </c>
      <c r="AL392" t="s">
        <v>255</v>
      </c>
      <c r="AM392" t="s">
        <v>813</v>
      </c>
      <c r="AN392" t="s">
        <v>814</v>
      </c>
      <c r="AO392">
        <v>1</v>
      </c>
      <c r="AP392" s="9">
        <v>75000</v>
      </c>
      <c r="AQ392">
        <v>0</v>
      </c>
      <c r="AR392" s="9">
        <v>75000</v>
      </c>
      <c r="AS392" s="9">
        <v>2152.5</v>
      </c>
      <c r="AT392" s="9">
        <v>6309.38</v>
      </c>
      <c r="AU392" s="9">
        <v>2280</v>
      </c>
      <c r="AV392" s="9">
        <v>10500</v>
      </c>
      <c r="AW392" s="9">
        <v>21241.88</v>
      </c>
      <c r="AX392" s="9">
        <v>53758.12</v>
      </c>
    </row>
    <row r="393" spans="1:50" s="6" customFormat="1" ht="15" x14ac:dyDescent="0.25">
      <c r="A393" s="18">
        <f>1+A392</f>
        <v>372</v>
      </c>
      <c r="B393" s="17" t="s">
        <v>106</v>
      </c>
      <c r="C393" s="16" t="s">
        <v>254</v>
      </c>
      <c r="D393" s="16" t="s">
        <v>539</v>
      </c>
      <c r="E393" s="16" t="s">
        <v>4</v>
      </c>
      <c r="F393" s="16" t="s">
        <v>3</v>
      </c>
      <c r="G393" s="15">
        <v>45078</v>
      </c>
      <c r="H393" s="15">
        <v>45260</v>
      </c>
      <c r="I393" s="14">
        <v>45000</v>
      </c>
      <c r="J393" s="14">
        <v>1148.33</v>
      </c>
      <c r="K393" s="14">
        <v>0</v>
      </c>
      <c r="L393" s="14">
        <v>1291.5</v>
      </c>
      <c r="M393" s="14">
        <f>I393*7.1%</f>
        <v>3194.9999999999995</v>
      </c>
      <c r="N393" s="14">
        <f>I393*1.15%</f>
        <v>517.5</v>
      </c>
      <c r="O393" s="14">
        <v>1368</v>
      </c>
      <c r="P393" s="14">
        <f>I393*7.09%</f>
        <v>3190.5</v>
      </c>
      <c r="Q393" s="14">
        <v>0</v>
      </c>
      <c r="R393" s="14">
        <f>L393+M393+N393+O393+P393</f>
        <v>9562.5</v>
      </c>
      <c r="S393" s="14">
        <v>0</v>
      </c>
      <c r="T393" s="14">
        <f>+L393+O393+Q393+S393+J393+K393</f>
        <v>3807.83</v>
      </c>
      <c r="U393" s="14">
        <f>+P393+N393+M393</f>
        <v>6903</v>
      </c>
      <c r="V393" s="14">
        <f>+I393-T393</f>
        <v>41192.17</v>
      </c>
      <c r="W393" s="54">
        <f>+V393-AJ393</f>
        <v>-51377.59</v>
      </c>
      <c r="X393" t="s">
        <v>386</v>
      </c>
      <c r="Y393" t="s">
        <v>708</v>
      </c>
      <c r="Z393" t="s">
        <v>709</v>
      </c>
      <c r="AA393">
        <v>33</v>
      </c>
      <c r="AB393" s="9">
        <v>115000</v>
      </c>
      <c r="AC393">
        <v>0</v>
      </c>
      <c r="AD393" s="9">
        <v>115000</v>
      </c>
      <c r="AE393" s="9">
        <v>3300.5</v>
      </c>
      <c r="AF393" s="9">
        <v>15633.74</v>
      </c>
      <c r="AG393" s="9">
        <v>3496</v>
      </c>
      <c r="AH393">
        <v>0</v>
      </c>
      <c r="AI393" s="9">
        <v>22430.240000000002</v>
      </c>
      <c r="AJ393" s="9">
        <v>92569.76</v>
      </c>
      <c r="AK393" s="54">
        <f>+T393-AW393</f>
        <v>0</v>
      </c>
      <c r="AL393" t="s">
        <v>254</v>
      </c>
      <c r="AM393" t="s">
        <v>539</v>
      </c>
      <c r="AN393" t="s">
        <v>791</v>
      </c>
      <c r="AO393">
        <v>1</v>
      </c>
      <c r="AP393" s="9">
        <v>45000</v>
      </c>
      <c r="AQ393">
        <v>0</v>
      </c>
      <c r="AR393" s="9">
        <v>45000</v>
      </c>
      <c r="AS393" s="9">
        <v>1291.5</v>
      </c>
      <c r="AT393" s="9">
        <v>1148.33</v>
      </c>
      <c r="AU393" s="9">
        <v>1368</v>
      </c>
      <c r="AV393">
        <v>0</v>
      </c>
      <c r="AW393" s="9">
        <v>3807.83</v>
      </c>
      <c r="AX393" s="9">
        <v>41192.17</v>
      </c>
    </row>
    <row r="394" spans="1:50" s="6" customFormat="1" ht="15" x14ac:dyDescent="0.25">
      <c r="A394" s="18">
        <f>1+A393</f>
        <v>373</v>
      </c>
      <c r="B394" s="17" t="s">
        <v>7</v>
      </c>
      <c r="C394" s="16" t="s">
        <v>253</v>
      </c>
      <c r="D394" s="16" t="s">
        <v>5</v>
      </c>
      <c r="E394" s="16" t="s">
        <v>4</v>
      </c>
      <c r="F394" s="16" t="s">
        <v>3</v>
      </c>
      <c r="G394" s="15">
        <v>45078</v>
      </c>
      <c r="H394" s="15">
        <v>45260</v>
      </c>
      <c r="I394" s="14">
        <v>95120</v>
      </c>
      <c r="J394" s="14">
        <v>10957.47</v>
      </c>
      <c r="K394" s="14">
        <v>0</v>
      </c>
      <c r="L394" s="14">
        <v>2729.94</v>
      </c>
      <c r="M394" s="14">
        <f>I394*7.1%</f>
        <v>6753.5199999999995</v>
      </c>
      <c r="N394" s="14">
        <f>I394*1.15%</f>
        <v>1093.8799999999999</v>
      </c>
      <c r="O394" s="14">
        <v>2891.65</v>
      </c>
      <c r="P394" s="14">
        <f>I394*7.09%</f>
        <v>6744.0080000000007</v>
      </c>
      <c r="Q394" s="14">
        <v>0</v>
      </c>
      <c r="R394" s="14">
        <f>L394+M394+N394+O394+P394</f>
        <v>20212.998</v>
      </c>
      <c r="S394" s="14">
        <v>0</v>
      </c>
      <c r="T394" s="14">
        <f>+L394+O394+Q394+S394+J394+K394</f>
        <v>16579.059999999998</v>
      </c>
      <c r="U394" s="14">
        <f>+P394+N394+M394</f>
        <v>14591.407999999999</v>
      </c>
      <c r="V394" s="14">
        <f>+I394-T394</f>
        <v>78540.94</v>
      </c>
      <c r="W394" s="54">
        <f>+V394-AJ394</f>
        <v>21810.020000000004</v>
      </c>
      <c r="X394" t="s">
        <v>656</v>
      </c>
      <c r="Y394" t="s">
        <v>655</v>
      </c>
      <c r="Z394" t="s">
        <v>780</v>
      </c>
      <c r="AA394">
        <v>9</v>
      </c>
      <c r="AB394" s="9">
        <v>65000</v>
      </c>
      <c r="AC394">
        <v>0</v>
      </c>
      <c r="AD394" s="9">
        <v>65000</v>
      </c>
      <c r="AE394" s="9">
        <v>1865.5</v>
      </c>
      <c r="AF394" s="9">
        <v>4427.58</v>
      </c>
      <c r="AG394" s="9">
        <v>1976</v>
      </c>
      <c r="AH394">
        <v>0</v>
      </c>
      <c r="AI394" s="9">
        <v>8269.08</v>
      </c>
      <c r="AJ394" s="9">
        <v>56730.92</v>
      </c>
      <c r="AK394" s="54">
        <f>+T394-AW394</f>
        <v>0</v>
      </c>
      <c r="AL394" t="s">
        <v>253</v>
      </c>
      <c r="AM394" t="s">
        <v>5</v>
      </c>
      <c r="AN394" t="s">
        <v>896</v>
      </c>
      <c r="AO394">
        <v>7</v>
      </c>
      <c r="AP394" s="9">
        <v>95120</v>
      </c>
      <c r="AQ394">
        <v>0</v>
      </c>
      <c r="AR394" s="9">
        <v>95120</v>
      </c>
      <c r="AS394" s="9">
        <v>2729.94</v>
      </c>
      <c r="AT394" s="9">
        <v>10957.47</v>
      </c>
      <c r="AU394" s="9">
        <v>2891.65</v>
      </c>
      <c r="AV394">
        <v>0</v>
      </c>
      <c r="AW394" s="9">
        <v>16579.060000000001</v>
      </c>
      <c r="AX394" s="9">
        <v>78540.94</v>
      </c>
    </row>
    <row r="395" spans="1:50" s="6" customFormat="1" ht="15" x14ac:dyDescent="0.25">
      <c r="A395" s="18">
        <f>1+A394</f>
        <v>374</v>
      </c>
      <c r="B395" s="17" t="s">
        <v>7</v>
      </c>
      <c r="C395" s="16" t="s">
        <v>252</v>
      </c>
      <c r="D395" s="16" t="s">
        <v>5</v>
      </c>
      <c r="E395" s="16" t="s">
        <v>4</v>
      </c>
      <c r="F395" s="16" t="s">
        <v>8</v>
      </c>
      <c r="G395" s="15">
        <v>45078</v>
      </c>
      <c r="H395" s="15">
        <v>45260</v>
      </c>
      <c r="I395" s="14">
        <v>64960</v>
      </c>
      <c r="J395" s="14">
        <v>4420.05</v>
      </c>
      <c r="K395" s="14">
        <v>0</v>
      </c>
      <c r="L395" s="14">
        <v>1864.35</v>
      </c>
      <c r="M395" s="14">
        <f>I395*7.1%</f>
        <v>4612.16</v>
      </c>
      <c r="N395" s="14">
        <f>I395*1.15%</f>
        <v>747.04</v>
      </c>
      <c r="O395" s="14">
        <v>1974.78</v>
      </c>
      <c r="P395" s="14">
        <f>I395*7.09%</f>
        <v>4605.6640000000007</v>
      </c>
      <c r="Q395" s="14">
        <v>0</v>
      </c>
      <c r="R395" s="14">
        <f>L395+M395+N395+O395+P395</f>
        <v>13803.994000000001</v>
      </c>
      <c r="S395" s="14"/>
      <c r="T395" s="14">
        <f>+L395+O395+Q395+S395+J395+K395</f>
        <v>8259.18</v>
      </c>
      <c r="U395" s="14">
        <f>+P395+N395+M395</f>
        <v>9964.8640000000014</v>
      </c>
      <c r="V395" s="14">
        <f>+I395-T395</f>
        <v>56700.82</v>
      </c>
      <c r="W395" s="54">
        <f>+V395-AJ395</f>
        <v>-64095.939999999995</v>
      </c>
      <c r="X395" t="s">
        <v>546</v>
      </c>
      <c r="Y395" t="s">
        <v>754</v>
      </c>
      <c r="Z395" t="s">
        <v>755</v>
      </c>
      <c r="AA395">
        <v>15</v>
      </c>
      <c r="AB395" s="9">
        <v>155000</v>
      </c>
      <c r="AC395">
        <v>0</v>
      </c>
      <c r="AD395" s="9">
        <v>155000</v>
      </c>
      <c r="AE395" s="9">
        <v>4448.5</v>
      </c>
      <c r="AF395" s="9">
        <v>25042.74</v>
      </c>
      <c r="AG395" s="9">
        <v>4712</v>
      </c>
      <c r="AH395">
        <v>0</v>
      </c>
      <c r="AI395" s="9">
        <v>34203.24</v>
      </c>
      <c r="AJ395" s="9">
        <v>120796.76</v>
      </c>
      <c r="AK395" s="54">
        <f>+T395-AW395</f>
        <v>0</v>
      </c>
      <c r="AL395" t="s">
        <v>252</v>
      </c>
      <c r="AM395" t="s">
        <v>5</v>
      </c>
      <c r="AN395" t="s">
        <v>1055</v>
      </c>
      <c r="AO395">
        <v>11</v>
      </c>
      <c r="AP395" s="9">
        <v>64960</v>
      </c>
      <c r="AQ395">
        <v>0</v>
      </c>
      <c r="AR395" s="9">
        <v>64960</v>
      </c>
      <c r="AS395" s="9">
        <v>1864.35</v>
      </c>
      <c r="AT395" s="9">
        <v>4420.05</v>
      </c>
      <c r="AU395" s="9">
        <v>1974.78</v>
      </c>
      <c r="AV395">
        <v>0</v>
      </c>
      <c r="AW395" s="9">
        <v>8259.18</v>
      </c>
      <c r="AX395" s="9">
        <v>56700.82</v>
      </c>
    </row>
    <row r="396" spans="1:50" s="6" customFormat="1" ht="15" x14ac:dyDescent="0.25">
      <c r="A396" s="18">
        <f>1+A395</f>
        <v>375</v>
      </c>
      <c r="B396" s="17" t="s">
        <v>7</v>
      </c>
      <c r="C396" s="16" t="s">
        <v>251</v>
      </c>
      <c r="D396" s="16" t="s">
        <v>5</v>
      </c>
      <c r="E396" s="16" t="s">
        <v>4</v>
      </c>
      <c r="F396" s="16" t="s">
        <v>8</v>
      </c>
      <c r="G396" s="15">
        <v>45078</v>
      </c>
      <c r="H396" s="15">
        <v>45260</v>
      </c>
      <c r="I396" s="14">
        <v>97440</v>
      </c>
      <c r="J396" s="14">
        <v>11503.19</v>
      </c>
      <c r="K396" s="14">
        <v>0</v>
      </c>
      <c r="L396" s="14">
        <v>2796.53</v>
      </c>
      <c r="M396" s="14">
        <f>I396*7.1%</f>
        <v>6918.24</v>
      </c>
      <c r="N396" s="14">
        <f>I396*1.15%</f>
        <v>1120.56</v>
      </c>
      <c r="O396" s="14">
        <v>2962.18</v>
      </c>
      <c r="P396" s="14">
        <f>I396*7.09%</f>
        <v>6908.4960000000001</v>
      </c>
      <c r="Q396" s="14">
        <v>0</v>
      </c>
      <c r="R396" s="14">
        <f>L396+M396+N396+O396+P396</f>
        <v>20706.006000000001</v>
      </c>
      <c r="S396" s="14">
        <v>0</v>
      </c>
      <c r="T396" s="14">
        <f>+L396+O396+Q396+S396+J396+K396</f>
        <v>17261.900000000001</v>
      </c>
      <c r="U396" s="14">
        <f>+P396+N396+M396</f>
        <v>14947.296</v>
      </c>
      <c r="V396" s="14">
        <f>+I396-T396</f>
        <v>80178.100000000006</v>
      </c>
      <c r="W396" s="54">
        <f>+V396-AJ396</f>
        <v>21730.980000000003</v>
      </c>
      <c r="X396" t="s">
        <v>531</v>
      </c>
      <c r="Y396" t="s">
        <v>5</v>
      </c>
      <c r="Z396" t="s">
        <v>941</v>
      </c>
      <c r="AA396">
        <v>11</v>
      </c>
      <c r="AB396" s="9">
        <v>67280</v>
      </c>
      <c r="AC396">
        <v>0</v>
      </c>
      <c r="AD396" s="9">
        <v>67280</v>
      </c>
      <c r="AE396" s="9">
        <v>1930.94</v>
      </c>
      <c r="AF396" s="9">
        <v>4856.63</v>
      </c>
      <c r="AG396" s="9">
        <v>2045.31</v>
      </c>
      <c r="AH396">
        <v>0</v>
      </c>
      <c r="AI396" s="9">
        <v>8832.8799999999992</v>
      </c>
      <c r="AJ396" s="9">
        <v>58447.12</v>
      </c>
      <c r="AK396" s="54">
        <f>+T396-AW396</f>
        <v>0</v>
      </c>
      <c r="AL396" t="s">
        <v>251</v>
      </c>
      <c r="AM396" t="s">
        <v>5</v>
      </c>
      <c r="AN396" t="s">
        <v>1079</v>
      </c>
      <c r="AO396">
        <v>12</v>
      </c>
      <c r="AP396" s="9">
        <v>97440</v>
      </c>
      <c r="AQ396">
        <v>0</v>
      </c>
      <c r="AR396" s="9">
        <v>97440</v>
      </c>
      <c r="AS396" s="9">
        <v>2796.53</v>
      </c>
      <c r="AT396" s="9">
        <v>11503.19</v>
      </c>
      <c r="AU396" s="9">
        <v>2962.18</v>
      </c>
      <c r="AV396">
        <v>0</v>
      </c>
      <c r="AW396" s="9">
        <v>17261.900000000001</v>
      </c>
      <c r="AX396" s="9">
        <v>80178.100000000006</v>
      </c>
    </row>
    <row r="397" spans="1:50" s="6" customFormat="1" ht="15" x14ac:dyDescent="0.25">
      <c r="A397" s="18">
        <f>1+A396</f>
        <v>376</v>
      </c>
      <c r="B397" s="17" t="s">
        <v>7</v>
      </c>
      <c r="C397" s="16" t="s">
        <v>250</v>
      </c>
      <c r="D397" s="16" t="s">
        <v>5</v>
      </c>
      <c r="E397" s="16" t="s">
        <v>4</v>
      </c>
      <c r="F397" s="16" t="s">
        <v>3</v>
      </c>
      <c r="G397" s="15">
        <v>45078</v>
      </c>
      <c r="H397" s="15">
        <v>45260</v>
      </c>
      <c r="I397" s="14">
        <v>22400</v>
      </c>
      <c r="J397" s="14">
        <v>0</v>
      </c>
      <c r="K397" s="14">
        <v>0</v>
      </c>
      <c r="L397" s="14">
        <v>642.88</v>
      </c>
      <c r="M397" s="14">
        <f>I397*7.1%</f>
        <v>1590.3999999999999</v>
      </c>
      <c r="N397" s="14">
        <f>I397*1.15%</f>
        <v>257.60000000000002</v>
      </c>
      <c r="O397" s="14">
        <v>680.96</v>
      </c>
      <c r="P397" s="14">
        <f>I397*7.09%</f>
        <v>1588.16</v>
      </c>
      <c r="Q397" s="14">
        <f>1512.45+65</f>
        <v>1577.45</v>
      </c>
      <c r="R397" s="14">
        <f>L397+M397+N397+O397+P397</f>
        <v>4760</v>
      </c>
      <c r="S397" s="14">
        <v>0</v>
      </c>
      <c r="T397" s="14">
        <f>+L397+O397+Q397+S397+J397+K397</f>
        <v>2901.29</v>
      </c>
      <c r="U397" s="14">
        <f>+P397+N397+M397</f>
        <v>3436.16</v>
      </c>
      <c r="V397" s="14">
        <f>+I397-T397</f>
        <v>19498.71</v>
      </c>
      <c r="W397" s="54">
        <f>+V398-AJ397</f>
        <v>20787.089999999997</v>
      </c>
      <c r="X397" t="s">
        <v>528</v>
      </c>
      <c r="Y397" t="s">
        <v>5</v>
      </c>
      <c r="Z397" t="s">
        <v>942</v>
      </c>
      <c r="AA397">
        <v>15</v>
      </c>
      <c r="AB397" s="9">
        <v>38400</v>
      </c>
      <c r="AC397">
        <v>0</v>
      </c>
      <c r="AD397" s="9">
        <v>38400</v>
      </c>
      <c r="AE397" s="9">
        <v>1102.08</v>
      </c>
      <c r="AF397">
        <v>216.83</v>
      </c>
      <c r="AG397" s="9">
        <v>1167.3599999999999</v>
      </c>
      <c r="AH397">
        <v>0</v>
      </c>
      <c r="AI397" s="9">
        <v>2486.27</v>
      </c>
      <c r="AJ397" s="9">
        <v>35913.730000000003</v>
      </c>
      <c r="AK397" s="54">
        <f>+T397-AW397</f>
        <v>0</v>
      </c>
      <c r="AL397" t="s">
        <v>250</v>
      </c>
      <c r="AM397" t="s">
        <v>5</v>
      </c>
      <c r="AN397" t="s">
        <v>1270</v>
      </c>
      <c r="AO397">
        <v>13</v>
      </c>
      <c r="AP397" s="9">
        <v>22400</v>
      </c>
      <c r="AQ397">
        <v>0</v>
      </c>
      <c r="AR397" s="9">
        <v>22400</v>
      </c>
      <c r="AS397">
        <v>642.88</v>
      </c>
      <c r="AT397">
        <v>0</v>
      </c>
      <c r="AU397">
        <v>680.96</v>
      </c>
      <c r="AV397" s="9">
        <v>1577.45</v>
      </c>
      <c r="AW397" s="9">
        <v>2901.29</v>
      </c>
      <c r="AX397" s="9">
        <v>19498.71</v>
      </c>
    </row>
    <row r="398" spans="1:50" s="6" customFormat="1" ht="15" x14ac:dyDescent="0.25">
      <c r="A398" s="18">
        <f>1+A397</f>
        <v>377</v>
      </c>
      <c r="B398" s="17" t="s">
        <v>7</v>
      </c>
      <c r="C398" s="16" t="s">
        <v>249</v>
      </c>
      <c r="D398" s="16" t="s">
        <v>5</v>
      </c>
      <c r="E398" s="16" t="s">
        <v>4</v>
      </c>
      <c r="F398" s="16" t="s">
        <v>8</v>
      </c>
      <c r="G398" s="15">
        <v>45078</v>
      </c>
      <c r="H398" s="15">
        <v>45260</v>
      </c>
      <c r="I398" s="14">
        <v>64960</v>
      </c>
      <c r="J398" s="14">
        <v>4420.05</v>
      </c>
      <c r="K398" s="14">
        <v>0</v>
      </c>
      <c r="L398" s="14">
        <v>1864.35</v>
      </c>
      <c r="M398" s="14">
        <f>I398*7.1%</f>
        <v>4612.16</v>
      </c>
      <c r="N398" s="14">
        <f>I398*1.15%</f>
        <v>747.04</v>
      </c>
      <c r="O398" s="14">
        <v>1974.78</v>
      </c>
      <c r="P398" s="14">
        <f>I398*7.09%</f>
        <v>4605.6640000000007</v>
      </c>
      <c r="Q398" s="14">
        <v>0</v>
      </c>
      <c r="R398" s="14">
        <f>L398+M398+N398+O398+P398</f>
        <v>13803.994000000001</v>
      </c>
      <c r="S398" s="14"/>
      <c r="T398" s="14">
        <f>+L398+O398+Q398+S398+J398+K398</f>
        <v>8259.18</v>
      </c>
      <c r="U398" s="14">
        <f>+P398+N398+M398</f>
        <v>9964.8640000000014</v>
      </c>
      <c r="V398" s="14">
        <f>+I398-T398</f>
        <v>56700.82</v>
      </c>
      <c r="W398" s="54">
        <f>+V399-AJ398</f>
        <v>-1505.4399999999987</v>
      </c>
      <c r="X398" t="s">
        <v>484</v>
      </c>
      <c r="Y398" t="s">
        <v>5</v>
      </c>
      <c r="Z398" t="s">
        <v>895</v>
      </c>
      <c r="AA398">
        <v>166</v>
      </c>
      <c r="AB398" s="9">
        <v>24000</v>
      </c>
      <c r="AC398">
        <v>0</v>
      </c>
      <c r="AD398" s="9">
        <v>24000</v>
      </c>
      <c r="AE398">
        <v>688.8</v>
      </c>
      <c r="AF398">
        <v>0</v>
      </c>
      <c r="AG398">
        <v>729.6</v>
      </c>
      <c r="AH398">
        <v>0</v>
      </c>
      <c r="AI398" s="9">
        <v>1418.4</v>
      </c>
      <c r="AJ398" s="9">
        <v>22581.599999999999</v>
      </c>
      <c r="AK398" s="54">
        <f>+T398-AW398</f>
        <v>0</v>
      </c>
      <c r="AL398" t="s">
        <v>249</v>
      </c>
      <c r="AM398" t="s">
        <v>5</v>
      </c>
      <c r="AN398" t="s">
        <v>1058</v>
      </c>
      <c r="AO398">
        <v>15</v>
      </c>
      <c r="AP398" s="9">
        <v>64960</v>
      </c>
      <c r="AQ398">
        <v>0</v>
      </c>
      <c r="AR398" s="9">
        <v>64960</v>
      </c>
      <c r="AS398" s="9">
        <v>1864.35</v>
      </c>
      <c r="AT398" s="9">
        <v>4420.05</v>
      </c>
      <c r="AU398" s="9">
        <v>1974.78</v>
      </c>
      <c r="AV398">
        <v>0</v>
      </c>
      <c r="AW398" s="9">
        <v>8259.18</v>
      </c>
      <c r="AX398" s="9">
        <v>56700.82</v>
      </c>
    </row>
    <row r="399" spans="1:50" s="6" customFormat="1" ht="15" x14ac:dyDescent="0.25">
      <c r="A399" s="18">
        <f>1+A398</f>
        <v>378</v>
      </c>
      <c r="B399" s="17" t="s">
        <v>7</v>
      </c>
      <c r="C399" s="16" t="s">
        <v>248</v>
      </c>
      <c r="D399" s="16" t="s">
        <v>5</v>
      </c>
      <c r="E399" s="16" t="s">
        <v>4</v>
      </c>
      <c r="F399" s="16" t="s">
        <v>3</v>
      </c>
      <c r="G399" s="15">
        <v>45078</v>
      </c>
      <c r="H399" s="15">
        <v>45260</v>
      </c>
      <c r="I399" s="14">
        <v>22400</v>
      </c>
      <c r="J399" s="14">
        <v>0</v>
      </c>
      <c r="K399" s="14">
        <v>0</v>
      </c>
      <c r="L399" s="14">
        <v>642.88</v>
      </c>
      <c r="M399" s="14">
        <f>I399*7.1%</f>
        <v>1590.3999999999999</v>
      </c>
      <c r="N399" s="14">
        <f>I399*1.15%</f>
        <v>257.60000000000002</v>
      </c>
      <c r="O399" s="14">
        <v>680.96</v>
      </c>
      <c r="P399" s="14">
        <f>I399*7.09%</f>
        <v>1588.16</v>
      </c>
      <c r="Q399" s="14">
        <v>0</v>
      </c>
      <c r="R399" s="14">
        <f>L399+M399+N399+O399+P399</f>
        <v>4760</v>
      </c>
      <c r="S399" s="14">
        <v>0</v>
      </c>
      <c r="T399" s="14">
        <f>+L399+O399+Q399+S399+J399+K399</f>
        <v>1323.8400000000001</v>
      </c>
      <c r="U399" s="14">
        <f>+P399+N399+M399</f>
        <v>3436.16</v>
      </c>
      <c r="V399" s="14">
        <f>+I399-T399</f>
        <v>21076.16</v>
      </c>
      <c r="W399" s="54">
        <f>+V400-AJ399</f>
        <v>18718.559999999998</v>
      </c>
      <c r="X399" t="s">
        <v>445</v>
      </c>
      <c r="Y399" t="s">
        <v>5</v>
      </c>
      <c r="Z399" t="s">
        <v>1086</v>
      </c>
      <c r="AA399">
        <v>41</v>
      </c>
      <c r="AB399" s="9">
        <v>34800</v>
      </c>
      <c r="AC399">
        <v>0</v>
      </c>
      <c r="AD399" s="9">
        <v>34800</v>
      </c>
      <c r="AE399">
        <v>998.76</v>
      </c>
      <c r="AF399">
        <v>0</v>
      </c>
      <c r="AG399" s="9">
        <v>1057.92</v>
      </c>
      <c r="AH399">
        <v>0</v>
      </c>
      <c r="AI399" s="9">
        <v>2056.6799999999998</v>
      </c>
      <c r="AJ399" s="9">
        <v>32743.32</v>
      </c>
      <c r="AK399" s="54">
        <f>+T399-AW399</f>
        <v>0</v>
      </c>
      <c r="AL399" t="s">
        <v>248</v>
      </c>
      <c r="AM399" t="s">
        <v>5</v>
      </c>
      <c r="AN399" t="s">
        <v>960</v>
      </c>
      <c r="AO399">
        <v>18</v>
      </c>
      <c r="AP399" s="9">
        <v>22400</v>
      </c>
      <c r="AQ399">
        <v>0</v>
      </c>
      <c r="AR399" s="9">
        <v>22400</v>
      </c>
      <c r="AS399">
        <v>642.88</v>
      </c>
      <c r="AT399">
        <v>0</v>
      </c>
      <c r="AU399">
        <v>680.96</v>
      </c>
      <c r="AV399">
        <v>0</v>
      </c>
      <c r="AW399" s="9">
        <v>1323.84</v>
      </c>
      <c r="AX399" s="9">
        <v>21076.16</v>
      </c>
    </row>
    <row r="400" spans="1:50" s="6" customFormat="1" ht="15" x14ac:dyDescent="0.25">
      <c r="A400" s="18">
        <f>1+A399</f>
        <v>379</v>
      </c>
      <c r="B400" s="17" t="s">
        <v>7</v>
      </c>
      <c r="C400" s="16" t="s">
        <v>247</v>
      </c>
      <c r="D400" s="16" t="s">
        <v>5</v>
      </c>
      <c r="E400" s="16" t="s">
        <v>4</v>
      </c>
      <c r="F400" s="16" t="s">
        <v>8</v>
      </c>
      <c r="G400" s="15">
        <v>45078</v>
      </c>
      <c r="H400" s="15">
        <v>45260</v>
      </c>
      <c r="I400" s="14">
        <v>58000</v>
      </c>
      <c r="J400" s="14">
        <v>3110.32</v>
      </c>
      <c r="K400" s="14">
        <v>0</v>
      </c>
      <c r="L400" s="14">
        <v>1664.6</v>
      </c>
      <c r="M400" s="14">
        <f>I400*7.1%</f>
        <v>4118</v>
      </c>
      <c r="N400" s="14">
        <f>I400*1.15%</f>
        <v>667</v>
      </c>
      <c r="O400" s="14">
        <v>1763.2</v>
      </c>
      <c r="P400" s="14">
        <f>I400*7.09%</f>
        <v>4112.2</v>
      </c>
      <c r="Q400" s="14">
        <v>0</v>
      </c>
      <c r="R400" s="14">
        <f>L400+M400+N400+O400+P400</f>
        <v>12325</v>
      </c>
      <c r="S400" s="14">
        <v>0</v>
      </c>
      <c r="T400" s="14">
        <f>+L400+O400+Q400+S400+J400+K400</f>
        <v>6538.1200000000008</v>
      </c>
      <c r="U400" s="14">
        <f>+P400+N400+M400</f>
        <v>8897.2000000000007</v>
      </c>
      <c r="V400" s="14">
        <f>+I400-T400</f>
        <v>51461.88</v>
      </c>
      <c r="W400" s="54">
        <f>+V401-AJ400</f>
        <v>15280.210000000001</v>
      </c>
      <c r="X400" t="s">
        <v>398</v>
      </c>
      <c r="Y400" t="s">
        <v>5</v>
      </c>
      <c r="Z400" t="s">
        <v>868</v>
      </c>
      <c r="AA400">
        <v>189</v>
      </c>
      <c r="AB400" s="9">
        <v>6960</v>
      </c>
      <c r="AC400">
        <v>0</v>
      </c>
      <c r="AD400" s="9">
        <v>6960</v>
      </c>
      <c r="AE400">
        <v>199.75</v>
      </c>
      <c r="AF400">
        <v>0</v>
      </c>
      <c r="AG400">
        <v>211.58</v>
      </c>
      <c r="AH400">
        <v>0</v>
      </c>
      <c r="AI400">
        <v>411.33</v>
      </c>
      <c r="AJ400" s="9">
        <v>6548.67</v>
      </c>
      <c r="AK400" s="54">
        <f>+T400-AW400</f>
        <v>0</v>
      </c>
      <c r="AL400" t="s">
        <v>247</v>
      </c>
      <c r="AM400" t="s">
        <v>5</v>
      </c>
      <c r="AN400" t="s">
        <v>1280</v>
      </c>
      <c r="AO400">
        <v>20</v>
      </c>
      <c r="AP400" s="9">
        <v>58000</v>
      </c>
      <c r="AQ400">
        <v>0</v>
      </c>
      <c r="AR400" s="9">
        <v>58000</v>
      </c>
      <c r="AS400" s="9">
        <v>1664.6</v>
      </c>
      <c r="AT400" s="9">
        <v>3110.32</v>
      </c>
      <c r="AU400" s="9">
        <v>1763.2</v>
      </c>
      <c r="AV400">
        <v>0</v>
      </c>
      <c r="AW400" s="9">
        <v>6538.12</v>
      </c>
      <c r="AX400" s="9">
        <v>51461.88</v>
      </c>
    </row>
    <row r="401" spans="1:50" s="6" customFormat="1" ht="15" x14ac:dyDescent="0.25">
      <c r="A401" s="18">
        <f>1+A400</f>
        <v>380</v>
      </c>
      <c r="B401" s="17" t="s">
        <v>7</v>
      </c>
      <c r="C401" s="16" t="s">
        <v>246</v>
      </c>
      <c r="D401" s="16" t="s">
        <v>5</v>
      </c>
      <c r="E401" s="16" t="s">
        <v>4</v>
      </c>
      <c r="F401" s="16" t="s">
        <v>3</v>
      </c>
      <c r="G401" s="15">
        <v>45078</v>
      </c>
      <c r="H401" s="15">
        <v>45260</v>
      </c>
      <c r="I401" s="14">
        <v>23200</v>
      </c>
      <c r="J401" s="14">
        <v>0</v>
      </c>
      <c r="K401" s="14">
        <v>0</v>
      </c>
      <c r="L401" s="14">
        <v>665.84</v>
      </c>
      <c r="M401" s="14">
        <f>I401*7.1%</f>
        <v>1647.1999999999998</v>
      </c>
      <c r="N401" s="14">
        <f>I401*1.15%</f>
        <v>266.8</v>
      </c>
      <c r="O401" s="14">
        <v>705.28</v>
      </c>
      <c r="P401" s="14">
        <f>I401*7.09%</f>
        <v>1644.88</v>
      </c>
      <c r="Q401" s="14">
        <v>0</v>
      </c>
      <c r="R401" s="14">
        <f>L401+M401+N401+O401+P401</f>
        <v>4930</v>
      </c>
      <c r="S401" s="14">
        <v>0</v>
      </c>
      <c r="T401" s="14">
        <f>+L401+O401+Q401+S401+J401+K401</f>
        <v>1371.12</v>
      </c>
      <c r="U401" s="14">
        <f>+P401+N401+M401</f>
        <v>3558.88</v>
      </c>
      <c r="V401" s="14">
        <f>+I401-T401</f>
        <v>21828.880000000001</v>
      </c>
      <c r="W401" s="54">
        <f>+V402-AJ401</f>
        <v>9727.8800000000047</v>
      </c>
      <c r="X401" t="s">
        <v>329</v>
      </c>
      <c r="Y401" t="s">
        <v>5</v>
      </c>
      <c r="Z401" t="s">
        <v>962</v>
      </c>
      <c r="AA401">
        <v>17</v>
      </c>
      <c r="AB401" s="9">
        <v>71920</v>
      </c>
      <c r="AC401">
        <v>0</v>
      </c>
      <c r="AD401" s="9">
        <v>71920</v>
      </c>
      <c r="AE401" s="9">
        <v>2064.1</v>
      </c>
      <c r="AF401">
        <v>0</v>
      </c>
      <c r="AG401" s="9">
        <v>2186.37</v>
      </c>
      <c r="AH401" s="9">
        <v>13711.36</v>
      </c>
      <c r="AI401" s="9">
        <v>17961.830000000002</v>
      </c>
      <c r="AJ401" s="9">
        <v>53958.17</v>
      </c>
      <c r="AK401" s="54">
        <f>+T401-AW401</f>
        <v>0</v>
      </c>
      <c r="AL401" t="s">
        <v>246</v>
      </c>
      <c r="AM401" t="s">
        <v>5</v>
      </c>
      <c r="AN401" t="s">
        <v>1310</v>
      </c>
      <c r="AO401">
        <v>23</v>
      </c>
      <c r="AP401" s="9">
        <v>23200</v>
      </c>
      <c r="AQ401">
        <v>0</v>
      </c>
      <c r="AR401" s="9">
        <v>23200</v>
      </c>
      <c r="AS401">
        <v>665.84</v>
      </c>
      <c r="AT401">
        <v>0</v>
      </c>
      <c r="AU401">
        <v>705.28</v>
      </c>
      <c r="AV401">
        <v>0</v>
      </c>
      <c r="AW401" s="9">
        <v>1371.12</v>
      </c>
      <c r="AX401" s="9">
        <v>21828.880000000001</v>
      </c>
    </row>
    <row r="402" spans="1:50" s="6" customFormat="1" ht="15" x14ac:dyDescent="0.25">
      <c r="A402" s="18">
        <f>1+A401</f>
        <v>381</v>
      </c>
      <c r="B402" s="17" t="s">
        <v>7</v>
      </c>
      <c r="C402" s="16" t="s">
        <v>245</v>
      </c>
      <c r="D402" s="16" t="s">
        <v>5</v>
      </c>
      <c r="E402" s="16" t="s">
        <v>4</v>
      </c>
      <c r="F402" s="16" t="s">
        <v>3</v>
      </c>
      <c r="G402" s="15">
        <v>45078</v>
      </c>
      <c r="H402" s="15">
        <v>45260</v>
      </c>
      <c r="I402" s="14">
        <v>74240</v>
      </c>
      <c r="J402" s="14">
        <v>6166.36</v>
      </c>
      <c r="K402" s="14">
        <v>0</v>
      </c>
      <c r="L402" s="14">
        <v>2130.69</v>
      </c>
      <c r="M402" s="14">
        <f>I402*7.1%</f>
        <v>5271.04</v>
      </c>
      <c r="N402" s="14">
        <f>I402*1.15%</f>
        <v>853.76</v>
      </c>
      <c r="O402" s="14">
        <v>2256.9</v>
      </c>
      <c r="P402" s="14">
        <f>I402*7.09%</f>
        <v>5263.616</v>
      </c>
      <c r="Q402" s="14">
        <v>0</v>
      </c>
      <c r="R402" s="14">
        <f>L402+M402+N402+O402+P402</f>
        <v>15776.005999999999</v>
      </c>
      <c r="S402" s="14">
        <v>0</v>
      </c>
      <c r="T402" s="14">
        <f>+L402+O402+Q402+S402+J402+K402</f>
        <v>10553.95</v>
      </c>
      <c r="U402" s="14">
        <f>+P402+N402+M402</f>
        <v>11388.416000000001</v>
      </c>
      <c r="V402" s="14">
        <f>+I402-T402</f>
        <v>63686.05</v>
      </c>
      <c r="W402" s="54">
        <f>+V403-AJ402</f>
        <v>-44937.39</v>
      </c>
      <c r="X402" t="s">
        <v>323</v>
      </c>
      <c r="Y402" t="s">
        <v>5</v>
      </c>
      <c r="Z402" t="s">
        <v>916</v>
      </c>
      <c r="AA402">
        <v>12</v>
      </c>
      <c r="AB402" s="9">
        <v>76560</v>
      </c>
      <c r="AC402">
        <v>0</v>
      </c>
      <c r="AD402" s="9">
        <v>76560</v>
      </c>
      <c r="AE402" s="9">
        <v>2197.27</v>
      </c>
      <c r="AF402">
        <v>0</v>
      </c>
      <c r="AG402" s="9">
        <v>2327.42</v>
      </c>
      <c r="AH402">
        <v>0</v>
      </c>
      <c r="AI402" s="9">
        <v>4524.6899999999996</v>
      </c>
      <c r="AJ402" s="9">
        <v>72035.31</v>
      </c>
      <c r="AK402" s="54">
        <f>+T402-AW402</f>
        <v>0</v>
      </c>
      <c r="AL402" t="s">
        <v>245</v>
      </c>
      <c r="AM402" t="s">
        <v>5</v>
      </c>
      <c r="AN402" t="s">
        <v>900</v>
      </c>
      <c r="AO402">
        <v>25</v>
      </c>
      <c r="AP402" s="9">
        <v>74240</v>
      </c>
      <c r="AQ402">
        <v>0</v>
      </c>
      <c r="AR402" s="9">
        <v>74240</v>
      </c>
      <c r="AS402" s="9">
        <v>2130.69</v>
      </c>
      <c r="AT402" s="9">
        <v>6166.36</v>
      </c>
      <c r="AU402" s="9">
        <v>2256.9</v>
      </c>
      <c r="AV402">
        <v>0</v>
      </c>
      <c r="AW402" s="9">
        <v>10553.95</v>
      </c>
      <c r="AX402" s="9">
        <v>63686.05</v>
      </c>
    </row>
    <row r="403" spans="1:50" s="6" customFormat="1" ht="15" x14ac:dyDescent="0.25">
      <c r="A403" s="18">
        <f>1+A402</f>
        <v>382</v>
      </c>
      <c r="B403" s="17" t="s">
        <v>7</v>
      </c>
      <c r="C403" s="16" t="s">
        <v>244</v>
      </c>
      <c r="D403" s="16" t="s">
        <v>5</v>
      </c>
      <c r="E403" s="16" t="s">
        <v>4</v>
      </c>
      <c r="F403" s="16" t="s">
        <v>8</v>
      </c>
      <c r="G403" s="15">
        <v>45078</v>
      </c>
      <c r="H403" s="15">
        <v>45260</v>
      </c>
      <c r="I403" s="14">
        <v>28800</v>
      </c>
      <c r="J403" s="14">
        <v>0</v>
      </c>
      <c r="K403" s="14">
        <v>0</v>
      </c>
      <c r="L403" s="14">
        <v>826.56</v>
      </c>
      <c r="M403" s="14">
        <f>I403*7.1%</f>
        <v>2044.7999999999997</v>
      </c>
      <c r="N403" s="14">
        <f>I403*1.15%</f>
        <v>331.2</v>
      </c>
      <c r="O403" s="14">
        <v>875.52</v>
      </c>
      <c r="P403" s="14">
        <f>I403*7.09%</f>
        <v>2041.92</v>
      </c>
      <c r="Q403" s="14">
        <v>0</v>
      </c>
      <c r="R403" s="14">
        <f>L403+M403+N403+O403+P403</f>
        <v>6120</v>
      </c>
      <c r="S403" s="14">
        <v>0</v>
      </c>
      <c r="T403" s="14">
        <f>+L403+O403+Q403+S403+J403+K403</f>
        <v>1702.08</v>
      </c>
      <c r="U403" s="14">
        <f>+P403+N403+M403</f>
        <v>4417.92</v>
      </c>
      <c r="V403" s="14">
        <f>+I403-T403</f>
        <v>27097.919999999998</v>
      </c>
      <c r="W403" s="54">
        <f>+V404-AJ403</f>
        <v>70693.83</v>
      </c>
      <c r="X403" t="s">
        <v>318</v>
      </c>
      <c r="Y403" t="s">
        <v>5</v>
      </c>
      <c r="Z403" t="s">
        <v>954</v>
      </c>
      <c r="AA403">
        <v>203</v>
      </c>
      <c r="AB403" s="9">
        <v>12600</v>
      </c>
      <c r="AC403">
        <v>0</v>
      </c>
      <c r="AD403" s="9">
        <v>12600</v>
      </c>
      <c r="AE403">
        <v>361.62</v>
      </c>
      <c r="AF403">
        <v>0</v>
      </c>
      <c r="AG403">
        <v>383.04</v>
      </c>
      <c r="AH403">
        <v>0</v>
      </c>
      <c r="AI403">
        <v>744.66</v>
      </c>
      <c r="AJ403" s="9">
        <v>11855.34</v>
      </c>
      <c r="AK403" s="54">
        <f>+T403-AW403</f>
        <v>0</v>
      </c>
      <c r="AL403" t="s">
        <v>244</v>
      </c>
      <c r="AM403" t="s">
        <v>5</v>
      </c>
      <c r="AN403" t="s">
        <v>1293</v>
      </c>
      <c r="AO403">
        <v>26</v>
      </c>
      <c r="AP403" s="9">
        <v>28800</v>
      </c>
      <c r="AQ403">
        <v>0</v>
      </c>
      <c r="AR403" s="9">
        <v>28800</v>
      </c>
      <c r="AS403">
        <v>826.56</v>
      </c>
      <c r="AT403">
        <v>0</v>
      </c>
      <c r="AU403">
        <v>875.52</v>
      </c>
      <c r="AV403">
        <v>0</v>
      </c>
      <c r="AW403" s="9">
        <v>1702.08</v>
      </c>
      <c r="AX403" s="9">
        <v>27097.919999999998</v>
      </c>
    </row>
    <row r="404" spans="1:50" s="6" customFormat="1" ht="15" x14ac:dyDescent="0.25">
      <c r="A404" s="18">
        <f>1+A403</f>
        <v>383</v>
      </c>
      <c r="B404" s="17" t="s">
        <v>7</v>
      </c>
      <c r="C404" s="16" t="s">
        <v>243</v>
      </c>
      <c r="D404" s="16" t="s">
        <v>5</v>
      </c>
      <c r="E404" s="16" t="s">
        <v>4</v>
      </c>
      <c r="F404" s="16" t="s">
        <v>8</v>
      </c>
      <c r="G404" s="15">
        <v>45078</v>
      </c>
      <c r="H404" s="15">
        <v>45260</v>
      </c>
      <c r="I404" s="14">
        <v>100800</v>
      </c>
      <c r="J404" s="14">
        <v>12293.55</v>
      </c>
      <c r="K404" s="14">
        <v>0</v>
      </c>
      <c r="L404" s="14">
        <v>2892.96</v>
      </c>
      <c r="M404" s="14">
        <f>I404*7.1%</f>
        <v>7156.7999999999993</v>
      </c>
      <c r="N404" s="14">
        <f>I404*1.15%</f>
        <v>1159.2</v>
      </c>
      <c r="O404" s="14">
        <v>3064.32</v>
      </c>
      <c r="P404" s="14">
        <f>I404*7.09%</f>
        <v>7146.72</v>
      </c>
      <c r="Q404" s="14">
        <v>0</v>
      </c>
      <c r="R404" s="14">
        <f>L404+M404+N404+O404+P404</f>
        <v>21420</v>
      </c>
      <c r="S404" s="14">
        <v>0</v>
      </c>
      <c r="T404" s="14">
        <f>+L404+O404+Q404+S404+J404+K404</f>
        <v>18250.830000000002</v>
      </c>
      <c r="U404" s="14">
        <f>+P404+N404+M404</f>
        <v>15462.72</v>
      </c>
      <c r="V404" s="14">
        <f>+I404-T404</f>
        <v>82549.17</v>
      </c>
      <c r="W404" s="54">
        <f>+V405-AJ404</f>
        <v>41347.590000000004</v>
      </c>
      <c r="X404" t="s">
        <v>315</v>
      </c>
      <c r="Y404" t="s">
        <v>5</v>
      </c>
      <c r="Z404" t="s">
        <v>969</v>
      </c>
      <c r="AA404">
        <v>215</v>
      </c>
      <c r="AB404" s="9">
        <v>40000</v>
      </c>
      <c r="AC404">
        <v>0</v>
      </c>
      <c r="AD404" s="9">
        <v>40000</v>
      </c>
      <c r="AE404" s="9">
        <v>1148</v>
      </c>
      <c r="AF404">
        <v>442.65</v>
      </c>
      <c r="AG404" s="9">
        <v>1216</v>
      </c>
      <c r="AH404">
        <v>0</v>
      </c>
      <c r="AI404" s="9">
        <v>2806.65</v>
      </c>
      <c r="AJ404" s="9">
        <v>37193.35</v>
      </c>
      <c r="AK404" s="54">
        <f>+T404-AW404</f>
        <v>0</v>
      </c>
      <c r="AL404" t="s">
        <v>243</v>
      </c>
      <c r="AM404" t="s">
        <v>5</v>
      </c>
      <c r="AN404" t="s">
        <v>1059</v>
      </c>
      <c r="AO404">
        <v>27</v>
      </c>
      <c r="AP404" s="9">
        <v>100800</v>
      </c>
      <c r="AQ404">
        <v>0</v>
      </c>
      <c r="AR404" s="9">
        <v>100800</v>
      </c>
      <c r="AS404" s="9">
        <v>2892.96</v>
      </c>
      <c r="AT404" s="9">
        <v>12293.55</v>
      </c>
      <c r="AU404" s="9">
        <v>3064.32</v>
      </c>
      <c r="AV404">
        <v>0</v>
      </c>
      <c r="AW404" s="9">
        <v>18250.830000000002</v>
      </c>
      <c r="AX404" s="9">
        <v>82549.17</v>
      </c>
    </row>
    <row r="405" spans="1:50" s="6" customFormat="1" ht="15" x14ac:dyDescent="0.25">
      <c r="A405" s="18">
        <f>1+A404</f>
        <v>384</v>
      </c>
      <c r="B405" s="17" t="s">
        <v>7</v>
      </c>
      <c r="C405" s="16" t="s">
        <v>242</v>
      </c>
      <c r="D405" s="16" t="s">
        <v>5</v>
      </c>
      <c r="E405" s="16" t="s">
        <v>4</v>
      </c>
      <c r="F405" s="16" t="s">
        <v>8</v>
      </c>
      <c r="G405" s="15">
        <v>45078</v>
      </c>
      <c r="H405" s="15">
        <v>45260</v>
      </c>
      <c r="I405" s="14">
        <v>95120</v>
      </c>
      <c r="J405" s="14">
        <v>10957.47</v>
      </c>
      <c r="K405" s="14">
        <v>0</v>
      </c>
      <c r="L405" s="14">
        <v>2729.94</v>
      </c>
      <c r="M405" s="14">
        <f>I405*7.1%</f>
        <v>6753.5199999999995</v>
      </c>
      <c r="N405" s="14">
        <f>I405*1.15%</f>
        <v>1093.8799999999999</v>
      </c>
      <c r="O405" s="14">
        <v>2891.65</v>
      </c>
      <c r="P405" s="14">
        <f>I405*7.09%</f>
        <v>6744.0080000000007</v>
      </c>
      <c r="Q405" s="14">
        <v>0</v>
      </c>
      <c r="R405" s="14">
        <f>L405+M405+N405+O405+P405</f>
        <v>20212.998</v>
      </c>
      <c r="S405" s="14">
        <v>0</v>
      </c>
      <c r="T405" s="14">
        <f>+L405+O405+Q405+S405+J405+K405</f>
        <v>16579.059999999998</v>
      </c>
      <c r="U405" s="14">
        <f>+P405+N405+M405</f>
        <v>14591.407999999999</v>
      </c>
      <c r="V405" s="14">
        <f>+I405-T405</f>
        <v>78540.94</v>
      </c>
      <c r="W405" s="54">
        <f>+V406-AJ405</f>
        <v>22745.61</v>
      </c>
      <c r="X405" t="s">
        <v>273</v>
      </c>
      <c r="Y405" t="s">
        <v>5</v>
      </c>
      <c r="Z405" t="s">
        <v>938</v>
      </c>
      <c r="AA405">
        <v>334</v>
      </c>
      <c r="AB405" s="9">
        <v>32760</v>
      </c>
      <c r="AC405">
        <v>0</v>
      </c>
      <c r="AD405" s="9">
        <v>32760</v>
      </c>
      <c r="AE405">
        <v>940.21</v>
      </c>
      <c r="AF405">
        <v>0</v>
      </c>
      <c r="AG405">
        <v>995.9</v>
      </c>
      <c r="AH405">
        <v>0</v>
      </c>
      <c r="AI405" s="9">
        <v>1936.11</v>
      </c>
      <c r="AJ405" s="9">
        <v>30823.89</v>
      </c>
      <c r="AK405" s="54">
        <f>+T405-AW405</f>
        <v>0</v>
      </c>
      <c r="AL405" t="s">
        <v>242</v>
      </c>
      <c r="AM405" t="s">
        <v>5</v>
      </c>
      <c r="AN405" t="s">
        <v>1057</v>
      </c>
      <c r="AO405">
        <v>29</v>
      </c>
      <c r="AP405" s="9">
        <v>95120</v>
      </c>
      <c r="AQ405">
        <v>0</v>
      </c>
      <c r="AR405" s="9">
        <v>95120</v>
      </c>
      <c r="AS405" s="9">
        <v>2729.94</v>
      </c>
      <c r="AT405" s="9">
        <v>10957.47</v>
      </c>
      <c r="AU405" s="9">
        <v>2891.65</v>
      </c>
      <c r="AV405">
        <v>0</v>
      </c>
      <c r="AW405" s="9">
        <v>16579.060000000001</v>
      </c>
      <c r="AX405" s="9">
        <v>78540.94</v>
      </c>
    </row>
    <row r="406" spans="1:50" s="6" customFormat="1" ht="15" x14ac:dyDescent="0.25">
      <c r="A406" s="18">
        <f>1+A405</f>
        <v>385</v>
      </c>
      <c r="B406" s="17" t="s">
        <v>7</v>
      </c>
      <c r="C406" s="16" t="s">
        <v>241</v>
      </c>
      <c r="D406" s="16" t="s">
        <v>5</v>
      </c>
      <c r="E406" s="16" t="s">
        <v>4</v>
      </c>
      <c r="F406" s="16" t="s">
        <v>8</v>
      </c>
      <c r="G406" s="15">
        <v>45078</v>
      </c>
      <c r="H406" s="15">
        <v>45260</v>
      </c>
      <c r="I406" s="14">
        <v>60800</v>
      </c>
      <c r="J406" s="14">
        <v>3637.22</v>
      </c>
      <c r="K406" s="14">
        <v>0</v>
      </c>
      <c r="L406" s="14">
        <v>1744.96</v>
      </c>
      <c r="M406" s="14">
        <f>I406*7.1%</f>
        <v>4316.7999999999993</v>
      </c>
      <c r="N406" s="14">
        <f>I406*1.15%</f>
        <v>699.19999999999993</v>
      </c>
      <c r="O406" s="14">
        <v>1848.32</v>
      </c>
      <c r="P406" s="14">
        <f>I406*7.09%</f>
        <v>4310.72</v>
      </c>
      <c r="Q406" s="14">
        <v>0</v>
      </c>
      <c r="R406" s="14">
        <f>L406+M406+N406+O406+P406</f>
        <v>12920</v>
      </c>
      <c r="S406" s="14">
        <v>0</v>
      </c>
      <c r="T406" s="14">
        <f>+L406+O406+Q406+S406+J406+K406</f>
        <v>7230.5</v>
      </c>
      <c r="U406" s="14">
        <f>+P406+N406+M406</f>
        <v>9326.7199999999993</v>
      </c>
      <c r="V406" s="14">
        <f>+I406-T406</f>
        <v>53569.5</v>
      </c>
      <c r="W406" s="54">
        <f>+V408-AJ406</f>
        <v>19194.30999999999</v>
      </c>
      <c r="X406" t="s">
        <v>195</v>
      </c>
      <c r="Y406" t="s">
        <v>768</v>
      </c>
      <c r="Z406" t="s">
        <v>796</v>
      </c>
      <c r="AA406">
        <v>2</v>
      </c>
      <c r="AB406" s="9">
        <v>75000</v>
      </c>
      <c r="AC406">
        <v>0</v>
      </c>
      <c r="AD406" s="9">
        <v>75000</v>
      </c>
      <c r="AE406" s="9">
        <v>2152.5</v>
      </c>
      <c r="AF406" s="9">
        <v>6309.38</v>
      </c>
      <c r="AG406" s="9">
        <v>2280</v>
      </c>
      <c r="AH406">
        <v>0</v>
      </c>
      <c r="AI406" s="9">
        <v>10741.88</v>
      </c>
      <c r="AJ406" s="9">
        <v>64258.12</v>
      </c>
      <c r="AK406" s="54">
        <f>+T406-AW406</f>
        <v>0</v>
      </c>
      <c r="AL406" t="s">
        <v>241</v>
      </c>
      <c r="AM406" t="s">
        <v>5</v>
      </c>
      <c r="AN406" t="s">
        <v>1330</v>
      </c>
      <c r="AO406">
        <v>32</v>
      </c>
      <c r="AP406" s="9">
        <v>60800</v>
      </c>
      <c r="AQ406">
        <v>0</v>
      </c>
      <c r="AR406" s="9">
        <v>60800</v>
      </c>
      <c r="AS406" s="9">
        <v>1744.96</v>
      </c>
      <c r="AT406" s="9">
        <v>3637.22</v>
      </c>
      <c r="AU406" s="9">
        <v>1848.32</v>
      </c>
      <c r="AV406">
        <v>0</v>
      </c>
      <c r="AW406" s="9">
        <v>7230.5</v>
      </c>
      <c r="AX406" s="9">
        <v>53569.5</v>
      </c>
    </row>
    <row r="407" spans="1:50" s="6" customFormat="1" ht="15" x14ac:dyDescent="0.25">
      <c r="A407" s="18">
        <f>1+A406</f>
        <v>386</v>
      </c>
      <c r="B407" s="17" t="s">
        <v>7</v>
      </c>
      <c r="C407" s="16" t="s">
        <v>240</v>
      </c>
      <c r="D407" s="16" t="s">
        <v>5</v>
      </c>
      <c r="E407" s="16" t="s">
        <v>4</v>
      </c>
      <c r="F407" s="16" t="s">
        <v>3</v>
      </c>
      <c r="G407" s="15">
        <v>45078</v>
      </c>
      <c r="H407" s="15">
        <v>45260</v>
      </c>
      <c r="I407" s="14">
        <v>22400</v>
      </c>
      <c r="J407" s="14">
        <v>0</v>
      </c>
      <c r="K407" s="14">
        <v>0</v>
      </c>
      <c r="L407" s="14">
        <v>642.88</v>
      </c>
      <c r="M407" s="14">
        <f>I407*7.1%</f>
        <v>1590.3999999999999</v>
      </c>
      <c r="N407" s="14">
        <f>I407*1.15%</f>
        <v>257.60000000000002</v>
      </c>
      <c r="O407" s="14">
        <v>680.96</v>
      </c>
      <c r="P407" s="14">
        <f>I407*7.09%</f>
        <v>1588.16</v>
      </c>
      <c r="Q407" s="14">
        <v>0</v>
      </c>
      <c r="R407" s="14">
        <f>L407+M407+N407+O407+P407</f>
        <v>4760</v>
      </c>
      <c r="S407" s="14">
        <v>0</v>
      </c>
      <c r="T407" s="14">
        <f>+L407+O407+Q407+S407+J407+K407</f>
        <v>1323.8400000000001</v>
      </c>
      <c r="U407" s="14">
        <f>+P407+N407+M407</f>
        <v>3436.16</v>
      </c>
      <c r="V407" s="14">
        <f>+I407-T407</f>
        <v>21076.16</v>
      </c>
      <c r="W407" s="54">
        <f>+V409-AJ407</f>
        <v>3034.9200000000055</v>
      </c>
      <c r="X407" t="s">
        <v>164</v>
      </c>
      <c r="Y407" t="s">
        <v>5</v>
      </c>
      <c r="Z407" t="s">
        <v>1104</v>
      </c>
      <c r="AA407">
        <v>71</v>
      </c>
      <c r="AB407" s="9">
        <v>37800</v>
      </c>
      <c r="AC407">
        <v>0</v>
      </c>
      <c r="AD407" s="9">
        <v>37800</v>
      </c>
      <c r="AE407" s="9">
        <v>1084.8599999999999</v>
      </c>
      <c r="AF407">
        <v>0</v>
      </c>
      <c r="AG407" s="9">
        <v>1149.1199999999999</v>
      </c>
      <c r="AH407">
        <v>0</v>
      </c>
      <c r="AI407" s="9">
        <v>2233.98</v>
      </c>
      <c r="AJ407" s="9">
        <v>35566.019999999997</v>
      </c>
      <c r="AK407" s="54">
        <f>+T407-AW407</f>
        <v>0</v>
      </c>
      <c r="AL407" t="s">
        <v>240</v>
      </c>
      <c r="AM407" t="s">
        <v>5</v>
      </c>
      <c r="AN407" t="s">
        <v>1283</v>
      </c>
      <c r="AO407">
        <v>35</v>
      </c>
      <c r="AP407" s="9">
        <v>22400</v>
      </c>
      <c r="AQ407">
        <v>0</v>
      </c>
      <c r="AR407" s="9">
        <v>22400</v>
      </c>
      <c r="AS407">
        <v>642.88</v>
      </c>
      <c r="AT407">
        <v>0</v>
      </c>
      <c r="AU407">
        <v>680.96</v>
      </c>
      <c r="AV407">
        <v>0</v>
      </c>
      <c r="AW407" s="9">
        <v>1323.84</v>
      </c>
      <c r="AX407" s="9">
        <v>21076.16</v>
      </c>
    </row>
    <row r="408" spans="1:50" s="6" customFormat="1" ht="15" x14ac:dyDescent="0.25">
      <c r="A408" s="18">
        <f>1+A407</f>
        <v>387</v>
      </c>
      <c r="B408" s="17" t="s">
        <v>7</v>
      </c>
      <c r="C408" s="16" t="s">
        <v>239</v>
      </c>
      <c r="D408" s="16" t="s">
        <v>5</v>
      </c>
      <c r="E408" s="16" t="s">
        <v>4</v>
      </c>
      <c r="F408" s="16" t="s">
        <v>8</v>
      </c>
      <c r="G408" s="15">
        <v>45078</v>
      </c>
      <c r="H408" s="15">
        <v>45260</v>
      </c>
      <c r="I408" s="14">
        <v>102080</v>
      </c>
      <c r="J408" s="14">
        <v>12594.64</v>
      </c>
      <c r="K408" s="14">
        <v>0</v>
      </c>
      <c r="L408" s="14">
        <v>2929.7</v>
      </c>
      <c r="M408" s="14">
        <f>I408*7.1%</f>
        <v>7247.6799999999994</v>
      </c>
      <c r="N408" s="14">
        <f>I408*1.15%</f>
        <v>1173.92</v>
      </c>
      <c r="O408" s="14">
        <v>3103.23</v>
      </c>
      <c r="P408" s="14">
        <f>I408*7.09%</f>
        <v>7237.4720000000007</v>
      </c>
      <c r="Q408" s="14">
        <v>0</v>
      </c>
      <c r="R408" s="14">
        <f>L408+M408+N408+O408+P408</f>
        <v>21692.002</v>
      </c>
      <c r="S408" s="14">
        <v>0</v>
      </c>
      <c r="T408" s="14">
        <f>+L408+O408+Q408+S408+J408+K408</f>
        <v>18627.57</v>
      </c>
      <c r="U408" s="14">
        <f>+P408+N408+M408</f>
        <v>15659.072</v>
      </c>
      <c r="V408" s="14">
        <f>+I408-T408</f>
        <v>83452.429999999993</v>
      </c>
      <c r="W408" s="54">
        <f>+V410-AJ408</f>
        <v>-31313.149999999998</v>
      </c>
      <c r="X408" t="s">
        <v>85</v>
      </c>
      <c r="Y408" t="s">
        <v>5</v>
      </c>
      <c r="Z408" t="s">
        <v>935</v>
      </c>
      <c r="AA408">
        <v>26</v>
      </c>
      <c r="AB408" s="9">
        <v>55680</v>
      </c>
      <c r="AC408">
        <v>0</v>
      </c>
      <c r="AD408" s="9">
        <v>55680</v>
      </c>
      <c r="AE408" s="9">
        <v>1598.02</v>
      </c>
      <c r="AF408">
        <v>0</v>
      </c>
      <c r="AG408" s="9">
        <v>1692.67</v>
      </c>
      <c r="AH408">
        <v>0</v>
      </c>
      <c r="AI408" s="9">
        <v>3290.69</v>
      </c>
      <c r="AJ408" s="9">
        <v>52389.31</v>
      </c>
      <c r="AK408" s="54">
        <f>+T408-AW408</f>
        <v>0</v>
      </c>
      <c r="AL408" t="s">
        <v>239</v>
      </c>
      <c r="AM408" t="s">
        <v>5</v>
      </c>
      <c r="AN408" t="s">
        <v>1054</v>
      </c>
      <c r="AO408">
        <v>39</v>
      </c>
      <c r="AP408" s="9">
        <v>102080</v>
      </c>
      <c r="AQ408">
        <v>0</v>
      </c>
      <c r="AR408" s="9">
        <v>102080</v>
      </c>
      <c r="AS408" s="9">
        <v>2929.7</v>
      </c>
      <c r="AT408" s="9">
        <v>12594.64</v>
      </c>
      <c r="AU408" s="9">
        <v>3103.23</v>
      </c>
      <c r="AV408">
        <v>0</v>
      </c>
      <c r="AW408" s="9">
        <v>18627.57</v>
      </c>
      <c r="AX408" s="9">
        <v>83452.429999999993</v>
      </c>
    </row>
    <row r="409" spans="1:50" s="6" customFormat="1" ht="15" x14ac:dyDescent="0.25">
      <c r="A409" s="18">
        <f>1+A408</f>
        <v>388</v>
      </c>
      <c r="B409" s="17" t="s">
        <v>7</v>
      </c>
      <c r="C409" s="16" t="s">
        <v>238</v>
      </c>
      <c r="D409" s="16" t="s">
        <v>5</v>
      </c>
      <c r="E409" s="16" t="s">
        <v>4</v>
      </c>
      <c r="F409" s="16" t="s">
        <v>3</v>
      </c>
      <c r="G409" s="15">
        <v>45078</v>
      </c>
      <c r="H409" s="15">
        <v>45260</v>
      </c>
      <c r="I409" s="14">
        <v>41760</v>
      </c>
      <c r="J409" s="14">
        <v>691.05</v>
      </c>
      <c r="K409" s="14">
        <v>0</v>
      </c>
      <c r="L409" s="14">
        <v>1198.51</v>
      </c>
      <c r="M409" s="14">
        <f>I409*7.1%</f>
        <v>2964.9599999999996</v>
      </c>
      <c r="N409" s="14">
        <f>I409*1.15%</f>
        <v>480.24</v>
      </c>
      <c r="O409" s="14">
        <v>1269.5</v>
      </c>
      <c r="P409" s="14">
        <f>I409*7.09%</f>
        <v>2960.7840000000001</v>
      </c>
      <c r="Q409" s="14">
        <v>0</v>
      </c>
      <c r="R409" s="14">
        <f>L409+M409+N409+O409+P409</f>
        <v>8873.9939999999988</v>
      </c>
      <c r="S409" s="14">
        <v>0</v>
      </c>
      <c r="T409" s="14">
        <f>+L409+O409+Q409+S409+J409+K409</f>
        <v>3159.0600000000004</v>
      </c>
      <c r="U409" s="14">
        <f>+P409+N409+M409</f>
        <v>6405.9840000000004</v>
      </c>
      <c r="V409" s="14">
        <f>+I409-T409</f>
        <v>38600.94</v>
      </c>
      <c r="W409" s="54">
        <f>+V411-AJ409</f>
        <v>18102.910000000003</v>
      </c>
      <c r="X409" t="s">
        <v>84</v>
      </c>
      <c r="Y409" t="s">
        <v>5</v>
      </c>
      <c r="Z409" t="s">
        <v>1050</v>
      </c>
      <c r="AA409">
        <v>28</v>
      </c>
      <c r="AB409" s="9">
        <v>18560</v>
      </c>
      <c r="AC409">
        <v>0</v>
      </c>
      <c r="AD409" s="9">
        <v>18560</v>
      </c>
      <c r="AE409">
        <v>532.66999999999996</v>
      </c>
      <c r="AF409">
        <v>0</v>
      </c>
      <c r="AG409">
        <v>564.22</v>
      </c>
      <c r="AH409">
        <v>0</v>
      </c>
      <c r="AI409" s="9">
        <v>1096.8900000000001</v>
      </c>
      <c r="AJ409" s="9">
        <v>17463.11</v>
      </c>
      <c r="AK409" s="54">
        <f>+T409-AW409</f>
        <v>0</v>
      </c>
      <c r="AL409" t="s">
        <v>238</v>
      </c>
      <c r="AM409" t="s">
        <v>5</v>
      </c>
      <c r="AN409" t="s">
        <v>1327</v>
      </c>
      <c r="AO409">
        <v>40</v>
      </c>
      <c r="AP409" s="9">
        <v>41760</v>
      </c>
      <c r="AQ409">
        <v>0</v>
      </c>
      <c r="AR409" s="9">
        <v>41760</v>
      </c>
      <c r="AS409" s="9">
        <v>1198.51</v>
      </c>
      <c r="AT409">
        <v>691.05</v>
      </c>
      <c r="AU409" s="9">
        <v>1269.5</v>
      </c>
      <c r="AV409">
        <v>0</v>
      </c>
      <c r="AW409" s="9">
        <v>3159.06</v>
      </c>
      <c r="AX409" s="9">
        <v>38600.94</v>
      </c>
    </row>
    <row r="410" spans="1:50" s="6" customFormat="1" ht="15" x14ac:dyDescent="0.25">
      <c r="A410" s="18">
        <f>1+A409</f>
        <v>389</v>
      </c>
      <c r="B410" s="17" t="s">
        <v>7</v>
      </c>
      <c r="C410" s="16" t="s">
        <v>237</v>
      </c>
      <c r="D410" s="16" t="s">
        <v>5</v>
      </c>
      <c r="E410" s="16" t="s">
        <v>4</v>
      </c>
      <c r="F410" s="16" t="s">
        <v>8</v>
      </c>
      <c r="G410" s="15">
        <v>45078</v>
      </c>
      <c r="H410" s="15">
        <v>45260</v>
      </c>
      <c r="I410" s="14">
        <v>22400</v>
      </c>
      <c r="J410" s="14">
        <v>0</v>
      </c>
      <c r="K410" s="14">
        <v>0</v>
      </c>
      <c r="L410" s="14">
        <v>642.88</v>
      </c>
      <c r="M410" s="14">
        <f>I410*7.1%</f>
        <v>1590.3999999999999</v>
      </c>
      <c r="N410" s="14">
        <f>I410*1.15%</f>
        <v>257.60000000000002</v>
      </c>
      <c r="O410" s="14">
        <v>680.96</v>
      </c>
      <c r="P410" s="14">
        <f>I410*7.09%</f>
        <v>1588.16</v>
      </c>
      <c r="Q410" s="14">
        <v>0</v>
      </c>
      <c r="R410" s="14">
        <f>L410+M410+N410+O410+P410</f>
        <v>4760</v>
      </c>
      <c r="S410" s="14">
        <v>0</v>
      </c>
      <c r="T410" s="14">
        <f>+L410+O410+Q410+S410+J410+K410</f>
        <v>1323.8400000000001</v>
      </c>
      <c r="U410" s="14">
        <f>+P410+N410+M410</f>
        <v>3436.16</v>
      </c>
      <c r="V410" s="14">
        <f>+I410-T410</f>
        <v>21076.16</v>
      </c>
      <c r="W410" s="54">
        <f>+V412-AJ410</f>
        <v>15280.21</v>
      </c>
      <c r="X410" t="s">
        <v>22</v>
      </c>
      <c r="Y410" t="s">
        <v>5</v>
      </c>
      <c r="Z410" t="s">
        <v>1228</v>
      </c>
      <c r="AA410">
        <v>154</v>
      </c>
      <c r="AB410" s="9">
        <v>18560</v>
      </c>
      <c r="AC410">
        <v>0</v>
      </c>
      <c r="AD410" s="9">
        <v>18560</v>
      </c>
      <c r="AE410">
        <v>532.66999999999996</v>
      </c>
      <c r="AF410">
        <v>0</v>
      </c>
      <c r="AG410">
        <v>564.22</v>
      </c>
      <c r="AH410">
        <v>0</v>
      </c>
      <c r="AI410" s="9">
        <v>1096.8900000000001</v>
      </c>
      <c r="AJ410" s="9">
        <v>17463.11</v>
      </c>
      <c r="AK410" s="54">
        <f>+T410-AW410</f>
        <v>0</v>
      </c>
      <c r="AL410" t="s">
        <v>237</v>
      </c>
      <c r="AM410" t="s">
        <v>5</v>
      </c>
      <c r="AN410" t="s">
        <v>1063</v>
      </c>
      <c r="AO410">
        <v>44</v>
      </c>
      <c r="AP410" s="9">
        <v>22400</v>
      </c>
      <c r="AQ410">
        <v>0</v>
      </c>
      <c r="AR410" s="9">
        <v>22400</v>
      </c>
      <c r="AS410">
        <v>642.88</v>
      </c>
      <c r="AT410">
        <v>0</v>
      </c>
      <c r="AU410">
        <v>680.96</v>
      </c>
      <c r="AV410">
        <v>0</v>
      </c>
      <c r="AW410" s="9">
        <v>1323.84</v>
      </c>
      <c r="AX410" s="9">
        <v>21076.16</v>
      </c>
    </row>
    <row r="411" spans="1:50" s="6" customFormat="1" ht="15" x14ac:dyDescent="0.25">
      <c r="A411" s="18">
        <f>1+A410</f>
        <v>390</v>
      </c>
      <c r="B411" s="17" t="s">
        <v>7</v>
      </c>
      <c r="C411" s="16" t="s">
        <v>236</v>
      </c>
      <c r="D411" s="16" t="s">
        <v>5</v>
      </c>
      <c r="E411" s="16" t="s">
        <v>4</v>
      </c>
      <c r="F411" s="16" t="s">
        <v>8</v>
      </c>
      <c r="G411" s="15">
        <v>45078</v>
      </c>
      <c r="H411" s="15">
        <v>45260</v>
      </c>
      <c r="I411" s="14">
        <v>37800</v>
      </c>
      <c r="J411" s="14">
        <v>0</v>
      </c>
      <c r="K411" s="14">
        <v>0</v>
      </c>
      <c r="L411" s="14">
        <v>1084.8599999999999</v>
      </c>
      <c r="M411" s="14">
        <f>I411*7.1%</f>
        <v>2683.7999999999997</v>
      </c>
      <c r="N411" s="14">
        <f>I411*1.15%</f>
        <v>434.7</v>
      </c>
      <c r="O411" s="14">
        <v>1149.1199999999999</v>
      </c>
      <c r="P411" s="14">
        <f>I411*7.09%</f>
        <v>2680.02</v>
      </c>
      <c r="Q411" s="14">
        <v>0</v>
      </c>
      <c r="R411" s="14">
        <f>L411+M411+N411+O411+P411</f>
        <v>8032.5</v>
      </c>
      <c r="S411" s="14">
        <v>0</v>
      </c>
      <c r="T411" s="14">
        <f>+L411+O411+Q411+S411+J411+K411</f>
        <v>2233.9799999999996</v>
      </c>
      <c r="U411" s="14">
        <f>+P411+N411+M411</f>
        <v>5798.5199999999995</v>
      </c>
      <c r="V411" s="14">
        <f>+I411-T411</f>
        <v>35566.020000000004</v>
      </c>
      <c r="W411" s="54">
        <f>+V411-AJ411</f>
        <v>-57003.739999999991</v>
      </c>
      <c r="X411" t="s">
        <v>662</v>
      </c>
      <c r="Y411" t="s">
        <v>717</v>
      </c>
      <c r="Z411" t="s">
        <v>718</v>
      </c>
      <c r="AA411">
        <v>8</v>
      </c>
      <c r="AB411" s="9">
        <v>115000</v>
      </c>
      <c r="AC411">
        <v>0</v>
      </c>
      <c r="AD411" s="9">
        <v>115000</v>
      </c>
      <c r="AE411" s="9">
        <v>3300.5</v>
      </c>
      <c r="AF411" s="9">
        <v>15633.74</v>
      </c>
      <c r="AG411" s="9">
        <v>3496</v>
      </c>
      <c r="AH411">
        <v>0</v>
      </c>
      <c r="AI411" s="9">
        <v>22430.240000000002</v>
      </c>
      <c r="AJ411" s="9">
        <v>92569.76</v>
      </c>
      <c r="AK411" s="54">
        <f>+T411-AW411</f>
        <v>0</v>
      </c>
      <c r="AL411" t="s">
        <v>236</v>
      </c>
      <c r="AM411" t="s">
        <v>5</v>
      </c>
      <c r="AN411" t="s">
        <v>1056</v>
      </c>
      <c r="AO411">
        <v>45</v>
      </c>
      <c r="AP411" s="9">
        <v>37800</v>
      </c>
      <c r="AQ411">
        <v>0</v>
      </c>
      <c r="AR411" s="9">
        <v>37800</v>
      </c>
      <c r="AS411" s="9">
        <v>1084.8599999999999</v>
      </c>
      <c r="AT411">
        <v>0</v>
      </c>
      <c r="AU411" s="9">
        <v>1149.1199999999999</v>
      </c>
      <c r="AV411">
        <v>0</v>
      </c>
      <c r="AW411" s="9">
        <v>2233.98</v>
      </c>
      <c r="AX411" s="9">
        <v>35566.019999999997</v>
      </c>
    </row>
    <row r="412" spans="1:50" s="6" customFormat="1" ht="15" x14ac:dyDescent="0.25">
      <c r="A412" s="18">
        <f>1+A411</f>
        <v>391</v>
      </c>
      <c r="B412" s="17" t="s">
        <v>7</v>
      </c>
      <c r="C412" s="16" t="s">
        <v>235</v>
      </c>
      <c r="D412" s="16" t="s">
        <v>5</v>
      </c>
      <c r="E412" s="16" t="s">
        <v>4</v>
      </c>
      <c r="F412" s="16" t="s">
        <v>3</v>
      </c>
      <c r="G412" s="15">
        <v>45078</v>
      </c>
      <c r="H412" s="15">
        <v>45260</v>
      </c>
      <c r="I412" s="14">
        <v>34800</v>
      </c>
      <c r="J412" s="14">
        <v>0</v>
      </c>
      <c r="K412" s="14">
        <v>0</v>
      </c>
      <c r="L412" s="14">
        <v>998.76</v>
      </c>
      <c r="M412" s="14">
        <f>I412*7.1%</f>
        <v>2470.7999999999997</v>
      </c>
      <c r="N412" s="14">
        <f>I412*1.15%</f>
        <v>400.2</v>
      </c>
      <c r="O412" s="14">
        <v>1057.92</v>
      </c>
      <c r="P412" s="14">
        <f>I412*7.09%</f>
        <v>2467.3200000000002</v>
      </c>
      <c r="Q412" s="14">
        <v>0</v>
      </c>
      <c r="R412" s="14">
        <f>L412+M412+N412+O412+P412</f>
        <v>7395</v>
      </c>
      <c r="S412" s="14">
        <v>0</v>
      </c>
      <c r="T412" s="14">
        <f>+L412+O412+Q412+S412+J412+K412</f>
        <v>2056.6800000000003</v>
      </c>
      <c r="U412" s="14">
        <f>+P412+N412+M412</f>
        <v>5338.32</v>
      </c>
      <c r="V412" s="14">
        <f>+I412-T412</f>
        <v>32743.32</v>
      </c>
      <c r="W412" s="54">
        <f>+V412-AJ412</f>
        <v>-8448.8499999999985</v>
      </c>
      <c r="X412" t="s">
        <v>576</v>
      </c>
      <c r="Y412" t="s">
        <v>714</v>
      </c>
      <c r="Z412" t="s">
        <v>715</v>
      </c>
      <c r="AA412">
        <v>4</v>
      </c>
      <c r="AB412" s="9">
        <v>45000</v>
      </c>
      <c r="AC412">
        <v>0</v>
      </c>
      <c r="AD412" s="9">
        <v>45000</v>
      </c>
      <c r="AE412" s="9">
        <v>1291.5</v>
      </c>
      <c r="AF412" s="9">
        <v>1148.33</v>
      </c>
      <c r="AG412" s="9">
        <v>1368</v>
      </c>
      <c r="AH412">
        <v>0</v>
      </c>
      <c r="AI412" s="9">
        <v>3807.83</v>
      </c>
      <c r="AJ412" s="9">
        <v>41192.17</v>
      </c>
      <c r="AK412" s="54">
        <f>+T412-AW412</f>
        <v>0</v>
      </c>
      <c r="AL412" t="s">
        <v>235</v>
      </c>
      <c r="AM412" t="s">
        <v>5</v>
      </c>
      <c r="AN412" t="s">
        <v>1074</v>
      </c>
      <c r="AO412">
        <v>46</v>
      </c>
      <c r="AP412" s="9">
        <v>34800</v>
      </c>
      <c r="AQ412">
        <v>0</v>
      </c>
      <c r="AR412" s="9">
        <v>34800</v>
      </c>
      <c r="AS412">
        <v>998.76</v>
      </c>
      <c r="AT412">
        <v>0</v>
      </c>
      <c r="AU412" s="9">
        <v>1057.92</v>
      </c>
      <c r="AV412">
        <v>0</v>
      </c>
      <c r="AW412" s="9">
        <v>2056.6799999999998</v>
      </c>
      <c r="AX412" s="9">
        <v>32743.32</v>
      </c>
    </row>
    <row r="413" spans="1:50" s="6" customFormat="1" ht="15" x14ac:dyDescent="0.25">
      <c r="A413" s="18">
        <f>1+A412</f>
        <v>392</v>
      </c>
      <c r="B413" s="17" t="s">
        <v>7</v>
      </c>
      <c r="C413" s="16" t="s">
        <v>234</v>
      </c>
      <c r="D413" s="16" t="s">
        <v>5</v>
      </c>
      <c r="E413" s="16" t="s">
        <v>4</v>
      </c>
      <c r="F413" s="16" t="s">
        <v>3</v>
      </c>
      <c r="G413" s="15">
        <v>45078</v>
      </c>
      <c r="H413" s="15">
        <v>45260</v>
      </c>
      <c r="I413" s="14">
        <v>34800</v>
      </c>
      <c r="J413" s="14">
        <v>0</v>
      </c>
      <c r="K413" s="14">
        <v>0</v>
      </c>
      <c r="L413" s="14">
        <v>998.76</v>
      </c>
      <c r="M413" s="14">
        <f>I413*7.1%</f>
        <v>2470.7999999999997</v>
      </c>
      <c r="N413" s="14">
        <f>I413*1.15%</f>
        <v>400.2</v>
      </c>
      <c r="O413" s="14">
        <v>1057.92</v>
      </c>
      <c r="P413" s="14">
        <f>I413*7.09%</f>
        <v>2467.3200000000002</v>
      </c>
      <c r="Q413" s="14">
        <v>0</v>
      </c>
      <c r="R413" s="14">
        <f>L413+M413+N413+O413+P413</f>
        <v>7395</v>
      </c>
      <c r="S413" s="14">
        <v>0</v>
      </c>
      <c r="T413" s="14">
        <f>+L413+O413+Q413+S413+J413+K413</f>
        <v>2056.6800000000003</v>
      </c>
      <c r="U413" s="14">
        <f>+P413+N413+M413</f>
        <v>5338.32</v>
      </c>
      <c r="V413" s="14">
        <f>+I413-T413</f>
        <v>32743.32</v>
      </c>
      <c r="W413" s="54">
        <f>+V414-AJ413</f>
        <v>15280.21</v>
      </c>
      <c r="X413" t="s">
        <v>506</v>
      </c>
      <c r="Y413" t="s">
        <v>5</v>
      </c>
      <c r="Z413" t="s">
        <v>918</v>
      </c>
      <c r="AA413">
        <v>65</v>
      </c>
      <c r="AB413" s="9">
        <v>18560</v>
      </c>
      <c r="AC413">
        <v>0</v>
      </c>
      <c r="AD413" s="9">
        <v>18560</v>
      </c>
      <c r="AE413">
        <v>532.66999999999996</v>
      </c>
      <c r="AF413">
        <v>0</v>
      </c>
      <c r="AG413">
        <v>564.22</v>
      </c>
      <c r="AH413">
        <v>0</v>
      </c>
      <c r="AI413" s="9">
        <v>1096.8900000000001</v>
      </c>
      <c r="AJ413" s="9">
        <v>17463.11</v>
      </c>
      <c r="AK413" s="54">
        <f>+T413-AW413</f>
        <v>0</v>
      </c>
      <c r="AL413" t="s">
        <v>234</v>
      </c>
      <c r="AM413" t="s">
        <v>5</v>
      </c>
      <c r="AN413" t="s">
        <v>1076</v>
      </c>
      <c r="AO413">
        <v>47</v>
      </c>
      <c r="AP413" s="9">
        <v>34800</v>
      </c>
      <c r="AQ413">
        <v>0</v>
      </c>
      <c r="AR413" s="9">
        <v>34800</v>
      </c>
      <c r="AS413">
        <v>998.76</v>
      </c>
      <c r="AT413">
        <v>0</v>
      </c>
      <c r="AU413" s="9">
        <v>1057.92</v>
      </c>
      <c r="AV413">
        <v>0</v>
      </c>
      <c r="AW413" s="9">
        <v>2056.6799999999998</v>
      </c>
      <c r="AX413" s="9">
        <v>32743.32</v>
      </c>
    </row>
    <row r="414" spans="1:50" s="6" customFormat="1" ht="15" x14ac:dyDescent="0.25">
      <c r="A414" s="18">
        <f>1+A413</f>
        <v>393</v>
      </c>
      <c r="B414" s="17" t="s">
        <v>7</v>
      </c>
      <c r="C414" s="16" t="s">
        <v>233</v>
      </c>
      <c r="D414" s="16" t="s">
        <v>5</v>
      </c>
      <c r="E414" s="16" t="s">
        <v>4</v>
      </c>
      <c r="F414" s="16" t="s">
        <v>8</v>
      </c>
      <c r="G414" s="15">
        <v>45078</v>
      </c>
      <c r="H414" s="15">
        <v>45260</v>
      </c>
      <c r="I414" s="14">
        <v>34800</v>
      </c>
      <c r="J414" s="14">
        <v>0</v>
      </c>
      <c r="K414" s="14">
        <v>0</v>
      </c>
      <c r="L414" s="14">
        <v>998.76</v>
      </c>
      <c r="M414" s="14">
        <f>I414*7.1%</f>
        <v>2470.7999999999997</v>
      </c>
      <c r="N414" s="14">
        <f>I414*1.15%</f>
        <v>400.2</v>
      </c>
      <c r="O414" s="14">
        <v>1057.92</v>
      </c>
      <c r="P414" s="14">
        <f>I414*7.09%</f>
        <v>2467.3200000000002</v>
      </c>
      <c r="Q414" s="14">
        <v>0</v>
      </c>
      <c r="R414" s="14">
        <f>L414+M414+N414+O414+P414</f>
        <v>7395</v>
      </c>
      <c r="S414" s="14">
        <v>0</v>
      </c>
      <c r="T414" s="14">
        <f>+L414+O414+Q414+S414+J414+K414</f>
        <v>2056.6800000000003</v>
      </c>
      <c r="U414" s="14">
        <f>+P414+N414+M414</f>
        <v>5338.32</v>
      </c>
      <c r="V414" s="14">
        <f>+I414-T414</f>
        <v>32743.32</v>
      </c>
      <c r="W414" s="54">
        <f>+V415-AJ414</f>
        <v>17367.3</v>
      </c>
      <c r="X414" t="s">
        <v>494</v>
      </c>
      <c r="Y414" t="s">
        <v>5</v>
      </c>
      <c r="Z414" t="s">
        <v>908</v>
      </c>
      <c r="AA414">
        <v>121</v>
      </c>
      <c r="AB414" s="9">
        <v>24000</v>
      </c>
      <c r="AC414">
        <v>0</v>
      </c>
      <c r="AD414" s="9">
        <v>24000</v>
      </c>
      <c r="AE414">
        <v>688.8</v>
      </c>
      <c r="AF414">
        <v>0</v>
      </c>
      <c r="AG414">
        <v>729.6</v>
      </c>
      <c r="AH414" s="9">
        <v>7205.58</v>
      </c>
      <c r="AI414" s="9">
        <v>8623.98</v>
      </c>
      <c r="AJ414" s="9">
        <v>15376.02</v>
      </c>
      <c r="AK414" s="54">
        <f>+T414-AW414</f>
        <v>0</v>
      </c>
      <c r="AL414" t="s">
        <v>233</v>
      </c>
      <c r="AM414" t="s">
        <v>5</v>
      </c>
      <c r="AN414" t="s">
        <v>1182</v>
      </c>
      <c r="AO414">
        <v>48</v>
      </c>
      <c r="AP414" s="9">
        <v>34800</v>
      </c>
      <c r="AQ414">
        <v>0</v>
      </c>
      <c r="AR414" s="9">
        <v>34800</v>
      </c>
      <c r="AS414">
        <v>998.76</v>
      </c>
      <c r="AT414">
        <v>0</v>
      </c>
      <c r="AU414" s="9">
        <v>1057.92</v>
      </c>
      <c r="AV414">
        <v>0</v>
      </c>
      <c r="AW414" s="9">
        <v>2056.6799999999998</v>
      </c>
      <c r="AX414" s="9">
        <v>32743.32</v>
      </c>
    </row>
    <row r="415" spans="1:50" s="6" customFormat="1" ht="15" x14ac:dyDescent="0.25">
      <c r="A415" s="18">
        <f>1+A414</f>
        <v>394</v>
      </c>
      <c r="B415" s="17" t="s">
        <v>7</v>
      </c>
      <c r="C415" s="16" t="s">
        <v>232</v>
      </c>
      <c r="D415" s="16" t="s">
        <v>5</v>
      </c>
      <c r="E415" s="16" t="s">
        <v>4</v>
      </c>
      <c r="F415" s="16" t="s">
        <v>3</v>
      </c>
      <c r="G415" s="15">
        <v>45078</v>
      </c>
      <c r="H415" s="15">
        <v>45260</v>
      </c>
      <c r="I415" s="14">
        <v>34800</v>
      </c>
      <c r="J415" s="14">
        <v>0</v>
      </c>
      <c r="K415" s="14">
        <v>0</v>
      </c>
      <c r="L415" s="14">
        <v>998.76</v>
      </c>
      <c r="M415" s="14">
        <f>I415*7.1%</f>
        <v>2470.7999999999997</v>
      </c>
      <c r="N415" s="14">
        <f>I415*1.15%</f>
        <v>400.2</v>
      </c>
      <c r="O415" s="14">
        <v>1057.92</v>
      </c>
      <c r="P415" s="14">
        <f>I415*7.09%</f>
        <v>2467.3200000000002</v>
      </c>
      <c r="Q415" s="14">
        <v>0</v>
      </c>
      <c r="R415" s="14">
        <f>L415+M415+N415+O415+P415</f>
        <v>7395</v>
      </c>
      <c r="S415" s="14">
        <v>0</v>
      </c>
      <c r="T415" s="14">
        <f>+L415+O415+Q415+S415+J415+K415</f>
        <v>2056.6800000000003</v>
      </c>
      <c r="U415" s="14">
        <f>+P415+N415+M415</f>
        <v>5338.32</v>
      </c>
      <c r="V415" s="14">
        <f>+I415-T415</f>
        <v>32743.32</v>
      </c>
      <c r="W415" s="54">
        <f>+V416-AJ415</f>
        <v>-27450.120000000003</v>
      </c>
      <c r="X415" t="s">
        <v>415</v>
      </c>
      <c r="Y415" t="s">
        <v>5</v>
      </c>
      <c r="Z415" t="s">
        <v>932</v>
      </c>
      <c r="AA415">
        <v>127</v>
      </c>
      <c r="AB415" s="9">
        <v>69600</v>
      </c>
      <c r="AC415">
        <v>0</v>
      </c>
      <c r="AD415" s="9">
        <v>69600</v>
      </c>
      <c r="AE415" s="9">
        <v>1997.52</v>
      </c>
      <c r="AF415" s="9">
        <v>5293.2</v>
      </c>
      <c r="AG415" s="9">
        <v>2115.84</v>
      </c>
      <c r="AH415">
        <v>0</v>
      </c>
      <c r="AI415" s="9">
        <v>9406.56</v>
      </c>
      <c r="AJ415" s="9">
        <v>60193.440000000002</v>
      </c>
      <c r="AK415" s="54">
        <f>+T415-AW415</f>
        <v>0</v>
      </c>
      <c r="AL415" t="s">
        <v>232</v>
      </c>
      <c r="AM415" t="s">
        <v>5</v>
      </c>
      <c r="AN415" t="s">
        <v>1069</v>
      </c>
      <c r="AO415">
        <v>50</v>
      </c>
      <c r="AP415" s="9">
        <v>34800</v>
      </c>
      <c r="AQ415">
        <v>0</v>
      </c>
      <c r="AR415" s="9">
        <v>34800</v>
      </c>
      <c r="AS415">
        <v>998.76</v>
      </c>
      <c r="AT415">
        <v>0</v>
      </c>
      <c r="AU415" s="9">
        <v>1057.92</v>
      </c>
      <c r="AV415">
        <v>0</v>
      </c>
      <c r="AW415" s="9">
        <v>2056.6799999999998</v>
      </c>
      <c r="AX415" s="9">
        <v>32743.32</v>
      </c>
    </row>
    <row r="416" spans="1:50" s="6" customFormat="1" ht="15" x14ac:dyDescent="0.25">
      <c r="A416" s="18">
        <f>1+A415</f>
        <v>395</v>
      </c>
      <c r="B416" s="17" t="s">
        <v>7</v>
      </c>
      <c r="C416" s="16" t="s">
        <v>231</v>
      </c>
      <c r="D416" s="16" t="s">
        <v>5</v>
      </c>
      <c r="E416" s="16" t="s">
        <v>4</v>
      </c>
      <c r="F416" s="16" t="s">
        <v>8</v>
      </c>
      <c r="G416" s="15">
        <v>45078</v>
      </c>
      <c r="H416" s="15">
        <v>45260</v>
      </c>
      <c r="I416" s="14">
        <v>34800</v>
      </c>
      <c r="J416" s="14">
        <v>0</v>
      </c>
      <c r="K416" s="14">
        <v>0</v>
      </c>
      <c r="L416" s="14">
        <v>998.76</v>
      </c>
      <c r="M416" s="14">
        <f>I416*7.1%</f>
        <v>2470.7999999999997</v>
      </c>
      <c r="N416" s="14">
        <f>I416*1.15%</f>
        <v>400.2</v>
      </c>
      <c r="O416" s="14">
        <v>1057.92</v>
      </c>
      <c r="P416" s="14">
        <f>I416*7.09%</f>
        <v>2467.3200000000002</v>
      </c>
      <c r="Q416" s="14">
        <v>0</v>
      </c>
      <c r="R416" s="14">
        <f>L416+M416+N416+O416+P416</f>
        <v>7395</v>
      </c>
      <c r="S416" s="14">
        <v>0</v>
      </c>
      <c r="T416" s="14">
        <f>+L416+O416+Q416+S416+J416+K416</f>
        <v>2056.6800000000003</v>
      </c>
      <c r="U416" s="14">
        <f>+P416+N416+M416</f>
        <v>5338.32</v>
      </c>
      <c r="V416" s="14">
        <f>+I416-T416</f>
        <v>32743.32</v>
      </c>
      <c r="W416" s="54">
        <f>+V417-AJ416</f>
        <v>-21468.800000000003</v>
      </c>
      <c r="X416" t="s">
        <v>382</v>
      </c>
      <c r="Y416" t="s">
        <v>768</v>
      </c>
      <c r="Z416" t="s">
        <v>769</v>
      </c>
      <c r="AA416">
        <v>1</v>
      </c>
      <c r="AB416" s="9">
        <v>75000</v>
      </c>
      <c r="AC416">
        <v>0</v>
      </c>
      <c r="AD416" s="9">
        <v>75000</v>
      </c>
      <c r="AE416" s="9">
        <v>2152.5</v>
      </c>
      <c r="AF416" s="9">
        <v>6309.38</v>
      </c>
      <c r="AG416" s="9">
        <v>2280</v>
      </c>
      <c r="AH416" s="9">
        <v>10046</v>
      </c>
      <c r="AI416" s="9">
        <v>20787.88</v>
      </c>
      <c r="AJ416" s="9">
        <v>54212.12</v>
      </c>
      <c r="AK416" s="54">
        <f>+T416-AW416</f>
        <v>0</v>
      </c>
      <c r="AL416" t="s">
        <v>231</v>
      </c>
      <c r="AM416" t="s">
        <v>5</v>
      </c>
      <c r="AN416" t="s">
        <v>1066</v>
      </c>
      <c r="AO416">
        <v>52</v>
      </c>
      <c r="AP416" s="9">
        <v>34800</v>
      </c>
      <c r="AQ416">
        <v>0</v>
      </c>
      <c r="AR416" s="9">
        <v>34800</v>
      </c>
      <c r="AS416">
        <v>998.76</v>
      </c>
      <c r="AT416">
        <v>0</v>
      </c>
      <c r="AU416" s="9">
        <v>1057.92</v>
      </c>
      <c r="AV416">
        <v>0</v>
      </c>
      <c r="AW416" s="9">
        <v>2056.6799999999998</v>
      </c>
      <c r="AX416" s="9">
        <v>32743.32</v>
      </c>
    </row>
    <row r="417" spans="1:50" s="6" customFormat="1" ht="15" x14ac:dyDescent="0.25">
      <c r="A417" s="18">
        <f>1+A416</f>
        <v>396</v>
      </c>
      <c r="B417" s="17" t="s">
        <v>7</v>
      </c>
      <c r="C417" s="16" t="s">
        <v>230</v>
      </c>
      <c r="D417" s="16" t="s">
        <v>5</v>
      </c>
      <c r="E417" s="16" t="s">
        <v>4</v>
      </c>
      <c r="F417" s="16" t="s">
        <v>3</v>
      </c>
      <c r="G417" s="15">
        <v>45078</v>
      </c>
      <c r="H417" s="15">
        <v>45260</v>
      </c>
      <c r="I417" s="14">
        <v>34800</v>
      </c>
      <c r="J417" s="14">
        <v>0</v>
      </c>
      <c r="K417" s="14">
        <v>0</v>
      </c>
      <c r="L417" s="14">
        <v>998.76</v>
      </c>
      <c r="M417" s="14">
        <f>I417*7.1%</f>
        <v>2470.7999999999997</v>
      </c>
      <c r="N417" s="14">
        <f>I417*1.15%</f>
        <v>400.2</v>
      </c>
      <c r="O417" s="14">
        <v>1057.92</v>
      </c>
      <c r="P417" s="14">
        <f>I417*7.09%</f>
        <v>2467.3200000000002</v>
      </c>
      <c r="Q417" s="14">
        <v>0</v>
      </c>
      <c r="R417" s="14">
        <f>L417+M417+N417+O417+P417</f>
        <v>7395</v>
      </c>
      <c r="S417" s="14">
        <v>0</v>
      </c>
      <c r="T417" s="14">
        <f>+L417+O417+Q417+S417+J417+K417</f>
        <v>2056.6800000000003</v>
      </c>
      <c r="U417" s="14">
        <f>+P417+N417+M417</f>
        <v>5338.32</v>
      </c>
      <c r="V417" s="14">
        <f>+I417-T417</f>
        <v>32743.32</v>
      </c>
      <c r="W417" s="54">
        <f>+V418-AJ417</f>
        <v>19645.989999999998</v>
      </c>
      <c r="X417" t="s">
        <v>373</v>
      </c>
      <c r="Y417" t="s">
        <v>5</v>
      </c>
      <c r="Z417" t="s">
        <v>913</v>
      </c>
      <c r="AA417">
        <v>12</v>
      </c>
      <c r="AB417" s="9">
        <v>13920</v>
      </c>
      <c r="AC417">
        <v>0</v>
      </c>
      <c r="AD417" s="9">
        <v>13920</v>
      </c>
      <c r="AE417">
        <v>399.5</v>
      </c>
      <c r="AF417">
        <v>0</v>
      </c>
      <c r="AG417">
        <v>423.17</v>
      </c>
      <c r="AH417">
        <v>0</v>
      </c>
      <c r="AI417">
        <v>822.67</v>
      </c>
      <c r="AJ417" s="9">
        <v>13097.33</v>
      </c>
      <c r="AK417" s="54">
        <f>+T417-AW417</f>
        <v>0</v>
      </c>
      <c r="AL417" t="s">
        <v>230</v>
      </c>
      <c r="AM417" t="s">
        <v>5</v>
      </c>
      <c r="AN417" t="s">
        <v>867</v>
      </c>
      <c r="AO417">
        <v>53</v>
      </c>
      <c r="AP417" s="9">
        <v>34800</v>
      </c>
      <c r="AQ417">
        <v>0</v>
      </c>
      <c r="AR417" s="9">
        <v>34800</v>
      </c>
      <c r="AS417">
        <v>998.76</v>
      </c>
      <c r="AT417">
        <v>0</v>
      </c>
      <c r="AU417" s="9">
        <v>1057.92</v>
      </c>
      <c r="AV417">
        <v>0</v>
      </c>
      <c r="AW417" s="9">
        <v>2056.6799999999998</v>
      </c>
      <c r="AX417" s="9">
        <v>32743.32</v>
      </c>
    </row>
    <row r="418" spans="1:50" s="6" customFormat="1" ht="15" x14ac:dyDescent="0.25">
      <c r="A418" s="18">
        <f>1+A417</f>
        <v>397</v>
      </c>
      <c r="B418" s="17" t="s">
        <v>7</v>
      </c>
      <c r="C418" s="16" t="s">
        <v>229</v>
      </c>
      <c r="D418" s="16" t="s">
        <v>5</v>
      </c>
      <c r="E418" s="16" t="s">
        <v>4</v>
      </c>
      <c r="F418" s="16" t="s">
        <v>3</v>
      </c>
      <c r="G418" s="15">
        <v>45078</v>
      </c>
      <c r="H418" s="15">
        <v>45260</v>
      </c>
      <c r="I418" s="14">
        <v>34800</v>
      </c>
      <c r="J418" s="14">
        <v>0</v>
      </c>
      <c r="K418" s="14">
        <v>0</v>
      </c>
      <c r="L418" s="14">
        <v>998.76</v>
      </c>
      <c r="M418" s="14">
        <f>I418*7.1%</f>
        <v>2470.7999999999997</v>
      </c>
      <c r="N418" s="14">
        <f>I418*1.15%</f>
        <v>400.2</v>
      </c>
      <c r="O418" s="14">
        <v>1057.92</v>
      </c>
      <c r="P418" s="14">
        <f>I418*7.09%</f>
        <v>2467.3200000000002</v>
      </c>
      <c r="Q418" s="14">
        <v>0</v>
      </c>
      <c r="R418" s="14">
        <f>L418+M418+N418+O418+P418</f>
        <v>7395</v>
      </c>
      <c r="S418" s="14">
        <v>0</v>
      </c>
      <c r="T418" s="14">
        <f>+L418+O418+Q418+S418+J418+K418</f>
        <v>2056.6800000000003</v>
      </c>
      <c r="U418" s="14">
        <f>+P418+N418+M418</f>
        <v>5338.32</v>
      </c>
      <c r="V418" s="14">
        <f>+I418-T418</f>
        <v>32743.32</v>
      </c>
      <c r="W418" s="54">
        <f>+V419-AJ418</f>
        <v>-42523.280000000006</v>
      </c>
      <c r="X418" t="s">
        <v>358</v>
      </c>
      <c r="Y418" t="s">
        <v>5</v>
      </c>
      <c r="Z418" t="s">
        <v>1200</v>
      </c>
      <c r="AA418">
        <v>52</v>
      </c>
      <c r="AB418" s="9">
        <v>90480</v>
      </c>
      <c r="AC418">
        <v>0</v>
      </c>
      <c r="AD418" s="9">
        <v>90480</v>
      </c>
      <c r="AE418" s="9">
        <v>2596.7800000000002</v>
      </c>
      <c r="AF418" s="9">
        <v>9866.0300000000007</v>
      </c>
      <c r="AG418" s="9">
        <v>2750.59</v>
      </c>
      <c r="AH418">
        <v>0</v>
      </c>
      <c r="AI418" s="9">
        <v>15213.4</v>
      </c>
      <c r="AJ418" s="9">
        <v>75266.600000000006</v>
      </c>
      <c r="AK418" s="54">
        <f>+T418-AW418</f>
        <v>0</v>
      </c>
      <c r="AL418" t="s">
        <v>229</v>
      </c>
      <c r="AM418" t="s">
        <v>5</v>
      </c>
      <c r="AN418" t="s">
        <v>1062</v>
      </c>
      <c r="AO418">
        <v>54</v>
      </c>
      <c r="AP418" s="9">
        <v>34800</v>
      </c>
      <c r="AQ418">
        <v>0</v>
      </c>
      <c r="AR418" s="9">
        <v>34800</v>
      </c>
      <c r="AS418">
        <v>998.76</v>
      </c>
      <c r="AT418">
        <v>0</v>
      </c>
      <c r="AU418" s="9">
        <v>1057.92</v>
      </c>
      <c r="AV418">
        <v>0</v>
      </c>
      <c r="AW418" s="9">
        <v>2056.6799999999998</v>
      </c>
      <c r="AX418" s="9">
        <v>32743.32</v>
      </c>
    </row>
    <row r="419" spans="1:50" s="6" customFormat="1" ht="15" x14ac:dyDescent="0.25">
      <c r="A419" s="18">
        <f>1+A418</f>
        <v>398</v>
      </c>
      <c r="B419" s="17" t="s">
        <v>7</v>
      </c>
      <c r="C419" s="16" t="s">
        <v>228</v>
      </c>
      <c r="D419" s="16" t="s">
        <v>5</v>
      </c>
      <c r="E419" s="16" t="s">
        <v>4</v>
      </c>
      <c r="F419" s="16" t="s">
        <v>3</v>
      </c>
      <c r="G419" s="15">
        <v>45078</v>
      </c>
      <c r="H419" s="15">
        <v>45260</v>
      </c>
      <c r="I419" s="14">
        <v>34800</v>
      </c>
      <c r="J419" s="14">
        <v>0</v>
      </c>
      <c r="K419" s="14">
        <v>0</v>
      </c>
      <c r="L419" s="14">
        <v>998.76</v>
      </c>
      <c r="M419" s="14">
        <f>I419*7.1%</f>
        <v>2470.7999999999997</v>
      </c>
      <c r="N419" s="14">
        <f>I419*1.15%</f>
        <v>400.2</v>
      </c>
      <c r="O419" s="14">
        <v>1057.92</v>
      </c>
      <c r="P419" s="14">
        <f>I419*7.09%</f>
        <v>2467.3200000000002</v>
      </c>
      <c r="Q419" s="14">
        <v>0</v>
      </c>
      <c r="R419" s="14">
        <f>L419+M419+N419+O419+P419</f>
        <v>7395</v>
      </c>
      <c r="S419" s="14">
        <v>0</v>
      </c>
      <c r="T419" s="14">
        <f>+L419+O419+Q419+S419+J419+K419</f>
        <v>2056.6800000000003</v>
      </c>
      <c r="U419" s="14">
        <f>+P419+N419+M419</f>
        <v>5338.32</v>
      </c>
      <c r="V419" s="14">
        <f>+I419-T419</f>
        <v>32743.32</v>
      </c>
      <c r="W419" s="54">
        <f>+V420-AJ419</f>
        <v>-33622.410000000003</v>
      </c>
      <c r="X419" t="s">
        <v>351</v>
      </c>
      <c r="Y419" t="s">
        <v>5</v>
      </c>
      <c r="Z419" t="s">
        <v>1284</v>
      </c>
      <c r="AA419">
        <v>60</v>
      </c>
      <c r="AB419" s="9">
        <v>72000</v>
      </c>
      <c r="AC419">
        <v>0</v>
      </c>
      <c r="AD419" s="9">
        <v>72000</v>
      </c>
      <c r="AE419" s="9">
        <v>2066.4</v>
      </c>
      <c r="AF419" s="9">
        <v>5744.84</v>
      </c>
      <c r="AG419" s="9">
        <v>2188.8000000000002</v>
      </c>
      <c r="AH419">
        <v>0</v>
      </c>
      <c r="AI419" s="9">
        <v>10000.040000000001</v>
      </c>
      <c r="AJ419" s="9">
        <v>61999.96</v>
      </c>
      <c r="AK419" s="54">
        <f>+T419-AW419</f>
        <v>0</v>
      </c>
      <c r="AL419" t="s">
        <v>228</v>
      </c>
      <c r="AM419" t="s">
        <v>5</v>
      </c>
      <c r="AN419" t="s">
        <v>1201</v>
      </c>
      <c r="AO419">
        <v>55</v>
      </c>
      <c r="AP419" s="9">
        <v>34800</v>
      </c>
      <c r="AQ419">
        <v>0</v>
      </c>
      <c r="AR419" s="9">
        <v>34800</v>
      </c>
      <c r="AS419">
        <v>998.76</v>
      </c>
      <c r="AT419">
        <v>0</v>
      </c>
      <c r="AU419" s="9">
        <v>1057.92</v>
      </c>
      <c r="AV419">
        <v>0</v>
      </c>
      <c r="AW419" s="9">
        <v>2056.6799999999998</v>
      </c>
      <c r="AX419" s="9">
        <v>32743.32</v>
      </c>
    </row>
    <row r="420" spans="1:50" s="6" customFormat="1" ht="15" x14ac:dyDescent="0.25">
      <c r="A420" s="18">
        <f>1+A419</f>
        <v>399</v>
      </c>
      <c r="B420" s="17" t="s">
        <v>7</v>
      </c>
      <c r="C420" s="16" t="s">
        <v>227</v>
      </c>
      <c r="D420" s="16" t="s">
        <v>5</v>
      </c>
      <c r="E420" s="16" t="s">
        <v>4</v>
      </c>
      <c r="F420" s="16" t="s">
        <v>8</v>
      </c>
      <c r="G420" s="15">
        <v>45078</v>
      </c>
      <c r="H420" s="15">
        <v>45260</v>
      </c>
      <c r="I420" s="14">
        <v>30160</v>
      </c>
      <c r="J420" s="14">
        <v>0</v>
      </c>
      <c r="K420" s="14">
        <v>0</v>
      </c>
      <c r="L420" s="14">
        <v>865.59</v>
      </c>
      <c r="M420" s="14">
        <f>I420*7.1%</f>
        <v>2141.3599999999997</v>
      </c>
      <c r="N420" s="14">
        <f>I420*1.15%</f>
        <v>346.84</v>
      </c>
      <c r="O420" s="14">
        <v>916.86</v>
      </c>
      <c r="P420" s="14">
        <f>I420*7.09%</f>
        <v>2138.3440000000001</v>
      </c>
      <c r="Q420" s="14">
        <v>0</v>
      </c>
      <c r="R420" s="14">
        <f>L420+M420+N420+O420+P420</f>
        <v>6408.9939999999997</v>
      </c>
      <c r="S420" s="14">
        <v>0</v>
      </c>
      <c r="T420" s="14">
        <f>+L420+O420+Q420+S420+J420+K420</f>
        <v>1782.45</v>
      </c>
      <c r="U420" s="14">
        <f>+P420+N420+M420</f>
        <v>4626.5439999999999</v>
      </c>
      <c r="V420" s="14">
        <f>+I420-T420</f>
        <v>28377.55</v>
      </c>
      <c r="W420" s="54">
        <f>+V421-AJ420</f>
        <v>20887.98</v>
      </c>
      <c r="X420" t="s">
        <v>319</v>
      </c>
      <c r="Y420" t="s">
        <v>5</v>
      </c>
      <c r="Z420" t="s">
        <v>810</v>
      </c>
      <c r="AA420">
        <v>199</v>
      </c>
      <c r="AB420" s="9">
        <v>12600</v>
      </c>
      <c r="AC420">
        <v>0</v>
      </c>
      <c r="AD420" s="9">
        <v>12600</v>
      </c>
      <c r="AE420">
        <v>361.62</v>
      </c>
      <c r="AF420">
        <v>0</v>
      </c>
      <c r="AG420">
        <v>383.04</v>
      </c>
      <c r="AH420">
        <v>0</v>
      </c>
      <c r="AI420">
        <v>744.66</v>
      </c>
      <c r="AJ420" s="9">
        <v>11855.34</v>
      </c>
      <c r="AK420" s="54">
        <f>+T420-AW420</f>
        <v>0</v>
      </c>
      <c r="AL420" t="s">
        <v>227</v>
      </c>
      <c r="AM420" t="s">
        <v>5</v>
      </c>
      <c r="AN420" t="s">
        <v>1065</v>
      </c>
      <c r="AO420">
        <v>56</v>
      </c>
      <c r="AP420" s="9">
        <v>30160</v>
      </c>
      <c r="AQ420">
        <v>0</v>
      </c>
      <c r="AR420" s="9">
        <v>30160</v>
      </c>
      <c r="AS420">
        <v>865.59</v>
      </c>
      <c r="AT420">
        <v>0</v>
      </c>
      <c r="AU420">
        <v>916.86</v>
      </c>
      <c r="AV420">
        <v>0</v>
      </c>
      <c r="AW420" s="9">
        <v>1782.45</v>
      </c>
      <c r="AX420" s="9">
        <v>28377.55</v>
      </c>
    </row>
    <row r="421" spans="1:50" s="6" customFormat="1" ht="15" x14ac:dyDescent="0.25">
      <c r="A421" s="18">
        <f>1+A420</f>
        <v>400</v>
      </c>
      <c r="B421" s="17" t="s">
        <v>7</v>
      </c>
      <c r="C421" s="16" t="s">
        <v>226</v>
      </c>
      <c r="D421" s="16" t="s">
        <v>5</v>
      </c>
      <c r="E421" s="16" t="s">
        <v>4</v>
      </c>
      <c r="F421" s="16" t="s">
        <v>3</v>
      </c>
      <c r="G421" s="15">
        <v>45078</v>
      </c>
      <c r="H421" s="15">
        <v>45260</v>
      </c>
      <c r="I421" s="14">
        <v>34800</v>
      </c>
      <c r="J421" s="14">
        <v>0</v>
      </c>
      <c r="K421" s="14">
        <v>0</v>
      </c>
      <c r="L421" s="14">
        <v>998.76</v>
      </c>
      <c r="M421" s="14">
        <f>I421*7.1%</f>
        <v>2470.7999999999997</v>
      </c>
      <c r="N421" s="14">
        <f>I421*1.15%</f>
        <v>400.2</v>
      </c>
      <c r="O421" s="14">
        <v>1057.92</v>
      </c>
      <c r="P421" s="14">
        <f>I421*7.09%</f>
        <v>2467.3200000000002</v>
      </c>
      <c r="Q421" s="14">
        <v>0</v>
      </c>
      <c r="R421" s="14">
        <f>L421+M421+N421+O421+P421</f>
        <v>7395</v>
      </c>
      <c r="S421" s="14">
        <v>0</v>
      </c>
      <c r="T421" s="14">
        <f>+L421+O421+Q421+S421+J421+K421</f>
        <v>2056.6800000000003</v>
      </c>
      <c r="U421" s="14">
        <f>+P421+N421+M421</f>
        <v>5338.32</v>
      </c>
      <c r="V421" s="14">
        <f>+I421-T421</f>
        <v>32743.32</v>
      </c>
      <c r="W421" s="54">
        <f>+V422-AJ421</f>
        <v>-2822.6999999999971</v>
      </c>
      <c r="X421" t="s">
        <v>236</v>
      </c>
      <c r="Y421" t="s">
        <v>5</v>
      </c>
      <c r="Z421" t="s">
        <v>1056</v>
      </c>
      <c r="AA421">
        <v>45</v>
      </c>
      <c r="AB421" s="9">
        <v>37800</v>
      </c>
      <c r="AC421">
        <v>0</v>
      </c>
      <c r="AD421" s="9">
        <v>37800</v>
      </c>
      <c r="AE421" s="9">
        <v>1084.8599999999999</v>
      </c>
      <c r="AF421">
        <v>0</v>
      </c>
      <c r="AG421" s="9">
        <v>1149.1199999999999</v>
      </c>
      <c r="AH421">
        <v>0</v>
      </c>
      <c r="AI421" s="9">
        <v>2233.98</v>
      </c>
      <c r="AJ421" s="9">
        <v>35566.019999999997</v>
      </c>
      <c r="AK421" s="54">
        <f>+T421-AW421</f>
        <v>0</v>
      </c>
      <c r="AL421" t="s">
        <v>226</v>
      </c>
      <c r="AM421" t="s">
        <v>5</v>
      </c>
      <c r="AN421" t="s">
        <v>1075</v>
      </c>
      <c r="AO421">
        <v>57</v>
      </c>
      <c r="AP421" s="9">
        <v>34800</v>
      </c>
      <c r="AQ421">
        <v>0</v>
      </c>
      <c r="AR421" s="9">
        <v>34800</v>
      </c>
      <c r="AS421">
        <v>998.76</v>
      </c>
      <c r="AT421">
        <v>0</v>
      </c>
      <c r="AU421" s="9">
        <v>1057.92</v>
      </c>
      <c r="AV421">
        <v>0</v>
      </c>
      <c r="AW421" s="9">
        <v>2056.6799999999998</v>
      </c>
      <c r="AX421" s="9">
        <v>32743.32</v>
      </c>
    </row>
    <row r="422" spans="1:50" s="6" customFormat="1" ht="15" x14ac:dyDescent="0.25">
      <c r="A422" s="18">
        <f>1+A421</f>
        <v>401</v>
      </c>
      <c r="B422" s="17" t="s">
        <v>7</v>
      </c>
      <c r="C422" s="16" t="s">
        <v>225</v>
      </c>
      <c r="D422" s="16" t="s">
        <v>5</v>
      </c>
      <c r="E422" s="16" t="s">
        <v>4</v>
      </c>
      <c r="F422" s="16" t="s">
        <v>8</v>
      </c>
      <c r="G422" s="15">
        <v>45078</v>
      </c>
      <c r="H422" s="15">
        <v>45260</v>
      </c>
      <c r="I422" s="14">
        <v>34800</v>
      </c>
      <c r="J422" s="14">
        <v>0</v>
      </c>
      <c r="K422" s="14">
        <v>0</v>
      </c>
      <c r="L422" s="14">
        <v>998.76</v>
      </c>
      <c r="M422" s="14">
        <f>I422*7.1%</f>
        <v>2470.7999999999997</v>
      </c>
      <c r="N422" s="14">
        <f>I422*1.15%</f>
        <v>400.2</v>
      </c>
      <c r="O422" s="14">
        <v>1057.92</v>
      </c>
      <c r="P422" s="14">
        <f>I422*7.09%</f>
        <v>2467.3200000000002</v>
      </c>
      <c r="Q422" s="14">
        <v>0</v>
      </c>
      <c r="R422" s="14">
        <f>L422+M422+N422+O422+P422</f>
        <v>7395</v>
      </c>
      <c r="S422" s="14">
        <v>0</v>
      </c>
      <c r="T422" s="14">
        <f>+L422+O422+Q422+S422+J422+K422</f>
        <v>2056.6800000000003</v>
      </c>
      <c r="U422" s="14">
        <f>+P422+N422+M422</f>
        <v>5338.32</v>
      </c>
      <c r="V422" s="14">
        <f>+I422-T422</f>
        <v>32743.32</v>
      </c>
      <c r="W422" s="54">
        <f>+V424-AJ422</f>
        <v>-13097.329999999998</v>
      </c>
      <c r="X422" t="s">
        <v>173</v>
      </c>
      <c r="Y422" t="s">
        <v>5</v>
      </c>
      <c r="Z422" t="s">
        <v>1211</v>
      </c>
      <c r="AA422">
        <v>55</v>
      </c>
      <c r="AB422" s="9">
        <v>34800</v>
      </c>
      <c r="AC422">
        <v>0</v>
      </c>
      <c r="AD422" s="9">
        <v>34800</v>
      </c>
      <c r="AE422">
        <v>998.76</v>
      </c>
      <c r="AF422">
        <v>0</v>
      </c>
      <c r="AG422" s="9">
        <v>1057.92</v>
      </c>
      <c r="AH422">
        <v>0</v>
      </c>
      <c r="AI422" s="9">
        <v>2056.6799999999998</v>
      </c>
      <c r="AJ422" s="9">
        <v>32743.32</v>
      </c>
      <c r="AK422" s="54">
        <f>+T422-AW422</f>
        <v>0</v>
      </c>
      <c r="AL422" t="s">
        <v>225</v>
      </c>
      <c r="AM422" t="s">
        <v>5</v>
      </c>
      <c r="AN422" t="s">
        <v>1053</v>
      </c>
      <c r="AO422">
        <v>58</v>
      </c>
      <c r="AP422" s="9">
        <v>34800</v>
      </c>
      <c r="AQ422">
        <v>0</v>
      </c>
      <c r="AR422" s="9">
        <v>34800</v>
      </c>
      <c r="AS422">
        <v>998.76</v>
      </c>
      <c r="AT422">
        <v>0</v>
      </c>
      <c r="AU422" s="9">
        <v>1057.92</v>
      </c>
      <c r="AV422">
        <v>0</v>
      </c>
      <c r="AW422" s="9">
        <v>2056.6799999999998</v>
      </c>
      <c r="AX422" s="9">
        <v>32743.32</v>
      </c>
    </row>
    <row r="423" spans="1:50" s="6" customFormat="1" ht="15" x14ac:dyDescent="0.25">
      <c r="A423" s="18">
        <f>1+A422</f>
        <v>402</v>
      </c>
      <c r="B423" s="17" t="s">
        <v>7</v>
      </c>
      <c r="C423" s="16" t="s">
        <v>224</v>
      </c>
      <c r="D423" s="16" t="s">
        <v>5</v>
      </c>
      <c r="E423" s="16" t="s">
        <v>4</v>
      </c>
      <c r="F423" s="16" t="s">
        <v>8</v>
      </c>
      <c r="G423" s="15">
        <v>45078</v>
      </c>
      <c r="H423" s="15">
        <v>45260</v>
      </c>
      <c r="I423" s="14">
        <v>34800</v>
      </c>
      <c r="J423" s="14">
        <v>0</v>
      </c>
      <c r="K423" s="14">
        <v>0</v>
      </c>
      <c r="L423" s="14">
        <v>998.76</v>
      </c>
      <c r="M423" s="14">
        <f>I423*7.1%</f>
        <v>2470.7999999999997</v>
      </c>
      <c r="N423" s="14">
        <f>I423*1.15%</f>
        <v>400.2</v>
      </c>
      <c r="O423" s="14">
        <v>1057.92</v>
      </c>
      <c r="P423" s="14">
        <f>I423*7.09%</f>
        <v>2467.3200000000002</v>
      </c>
      <c r="Q423" s="14">
        <v>0</v>
      </c>
      <c r="R423" s="14">
        <f>L423+M423+N423+O423+P423</f>
        <v>7395</v>
      </c>
      <c r="S423" s="14">
        <v>0</v>
      </c>
      <c r="T423" s="14">
        <f>+L423+O423+Q423+S423+J423+K423</f>
        <v>2056.6800000000003</v>
      </c>
      <c r="U423" s="14">
        <f>+P423+N423+M423</f>
        <v>5338.32</v>
      </c>
      <c r="V423" s="14">
        <f>+I423-T423</f>
        <v>32743.32</v>
      </c>
      <c r="W423" s="54">
        <f>+V425-AJ423</f>
        <v>-30425.760000000009</v>
      </c>
      <c r="X423" t="s">
        <v>140</v>
      </c>
      <c r="Y423" t="s">
        <v>5</v>
      </c>
      <c r="Z423" t="s">
        <v>1097</v>
      </c>
      <c r="AA423">
        <v>105</v>
      </c>
      <c r="AB423" s="9">
        <v>81200</v>
      </c>
      <c r="AC423">
        <v>0</v>
      </c>
      <c r="AD423" s="9">
        <v>81200</v>
      </c>
      <c r="AE423" s="9">
        <v>2330.44</v>
      </c>
      <c r="AF423" s="9">
        <v>7288.78</v>
      </c>
      <c r="AG423" s="9">
        <v>2468.48</v>
      </c>
      <c r="AH423" s="9">
        <v>1577.45</v>
      </c>
      <c r="AI423" s="9">
        <v>13665.15</v>
      </c>
      <c r="AJ423" s="9">
        <v>67534.850000000006</v>
      </c>
      <c r="AK423" s="54">
        <f>+T423-AW423</f>
        <v>0</v>
      </c>
      <c r="AL423" t="s">
        <v>224</v>
      </c>
      <c r="AM423" t="s">
        <v>5</v>
      </c>
      <c r="AN423" t="s">
        <v>1077</v>
      </c>
      <c r="AO423">
        <v>59</v>
      </c>
      <c r="AP423" s="9">
        <v>34800</v>
      </c>
      <c r="AQ423">
        <v>0</v>
      </c>
      <c r="AR423" s="9">
        <v>34800</v>
      </c>
      <c r="AS423">
        <v>998.76</v>
      </c>
      <c r="AT423">
        <v>0</v>
      </c>
      <c r="AU423" s="9">
        <v>1057.92</v>
      </c>
      <c r="AV423">
        <v>0</v>
      </c>
      <c r="AW423" s="9">
        <v>2056.6799999999998</v>
      </c>
      <c r="AX423" s="9">
        <v>32743.32</v>
      </c>
    </row>
    <row r="424" spans="1:50" s="6" customFormat="1" ht="15" x14ac:dyDescent="0.25">
      <c r="A424" s="18">
        <f>1+A423</f>
        <v>403</v>
      </c>
      <c r="B424" s="17" t="s">
        <v>7</v>
      </c>
      <c r="C424" s="16" t="s">
        <v>223</v>
      </c>
      <c r="D424" s="16" t="s">
        <v>5</v>
      </c>
      <c r="E424" s="16" t="s">
        <v>4</v>
      </c>
      <c r="F424" s="16" t="s">
        <v>8</v>
      </c>
      <c r="G424" s="15">
        <v>45078</v>
      </c>
      <c r="H424" s="15">
        <v>45260</v>
      </c>
      <c r="I424" s="14">
        <v>20880</v>
      </c>
      <c r="J424" s="14">
        <v>0</v>
      </c>
      <c r="K424" s="14">
        <v>0</v>
      </c>
      <c r="L424" s="14">
        <v>599.26</v>
      </c>
      <c r="M424" s="14">
        <f>I424*7.1%</f>
        <v>1482.4799999999998</v>
      </c>
      <c r="N424" s="14">
        <f>I424*1.15%</f>
        <v>240.12</v>
      </c>
      <c r="O424" s="14">
        <v>634.75</v>
      </c>
      <c r="P424" s="14">
        <f>I424*7.09%</f>
        <v>1480.3920000000001</v>
      </c>
      <c r="Q424" s="14">
        <v>0</v>
      </c>
      <c r="R424" s="14">
        <f>L424+M424+N424+O424+P424</f>
        <v>4437.0019999999995</v>
      </c>
      <c r="S424" s="14">
        <v>0</v>
      </c>
      <c r="T424" s="14">
        <f>+L424+O424+Q424+S424+J424+K424</f>
        <v>1234.01</v>
      </c>
      <c r="U424" s="14">
        <f>+P424+N424+M424</f>
        <v>3202.9920000000002</v>
      </c>
      <c r="V424" s="14">
        <f>+I424-T424</f>
        <v>19645.990000000002</v>
      </c>
      <c r="W424" s="54">
        <f>+V426-AJ424</f>
        <v>-21828.879999999997</v>
      </c>
      <c r="X424" t="s">
        <v>76</v>
      </c>
      <c r="Y424" t="s">
        <v>5</v>
      </c>
      <c r="Z424" t="s">
        <v>1029</v>
      </c>
      <c r="AA424">
        <v>44</v>
      </c>
      <c r="AB424" s="9">
        <v>58000</v>
      </c>
      <c r="AC424">
        <v>0</v>
      </c>
      <c r="AD424" s="9">
        <v>58000</v>
      </c>
      <c r="AE424" s="9">
        <v>1664.6</v>
      </c>
      <c r="AF424">
        <v>0</v>
      </c>
      <c r="AG424" s="9">
        <v>1763.2</v>
      </c>
      <c r="AH424">
        <v>0</v>
      </c>
      <c r="AI424" s="9">
        <v>3427.8</v>
      </c>
      <c r="AJ424" s="9">
        <v>54572.2</v>
      </c>
      <c r="AK424" s="54">
        <f>+T424-AW424</f>
        <v>0</v>
      </c>
      <c r="AL424" t="s">
        <v>223</v>
      </c>
      <c r="AM424" t="s">
        <v>5</v>
      </c>
      <c r="AN424" t="s">
        <v>1060</v>
      </c>
      <c r="AO424">
        <v>60</v>
      </c>
      <c r="AP424" s="9">
        <v>20880</v>
      </c>
      <c r="AQ424">
        <v>0</v>
      </c>
      <c r="AR424" s="9">
        <v>20880</v>
      </c>
      <c r="AS424">
        <v>599.26</v>
      </c>
      <c r="AT424">
        <v>0</v>
      </c>
      <c r="AU424">
        <v>634.75</v>
      </c>
      <c r="AV424">
        <v>0</v>
      </c>
      <c r="AW424" s="9">
        <v>1234.01</v>
      </c>
      <c r="AX424" s="9">
        <v>19645.990000000002</v>
      </c>
    </row>
    <row r="425" spans="1:50" s="6" customFormat="1" ht="15" x14ac:dyDescent="0.25">
      <c r="A425" s="18">
        <f>1+A424</f>
        <v>404</v>
      </c>
      <c r="B425" s="17" t="s">
        <v>7</v>
      </c>
      <c r="C425" s="16" t="s">
        <v>222</v>
      </c>
      <c r="D425" s="16" t="s">
        <v>5</v>
      </c>
      <c r="E425" s="16" t="s">
        <v>4</v>
      </c>
      <c r="F425" s="16" t="s">
        <v>8</v>
      </c>
      <c r="G425" s="15">
        <v>45078</v>
      </c>
      <c r="H425" s="15">
        <v>45260</v>
      </c>
      <c r="I425" s="14">
        <v>39440</v>
      </c>
      <c r="J425" s="14">
        <v>0</v>
      </c>
      <c r="K425" s="14">
        <v>0</v>
      </c>
      <c r="L425" s="14">
        <v>1131.93</v>
      </c>
      <c r="M425" s="14">
        <f>I425*7.1%</f>
        <v>2800.24</v>
      </c>
      <c r="N425" s="14">
        <f>I425*1.15%</f>
        <v>453.56</v>
      </c>
      <c r="O425" s="14">
        <v>1198.98</v>
      </c>
      <c r="P425" s="14">
        <f>I425*7.09%</f>
        <v>2796.2960000000003</v>
      </c>
      <c r="Q425" s="14">
        <v>0</v>
      </c>
      <c r="R425" s="14">
        <f>L425+M425+N425+O425+P425</f>
        <v>8381.0060000000012</v>
      </c>
      <c r="S425" s="14">
        <v>0</v>
      </c>
      <c r="T425" s="14">
        <f>+L425+O425+Q425+S425+J425+K425</f>
        <v>2330.91</v>
      </c>
      <c r="U425" s="14">
        <f>+P425+N425+M425</f>
        <v>6050.0959999999995</v>
      </c>
      <c r="V425" s="14">
        <f>+I425-T425</f>
        <v>37109.089999999997</v>
      </c>
      <c r="W425" s="54">
        <f>+V426-AJ425</f>
        <v>4365.7700000000004</v>
      </c>
      <c r="X425" t="s">
        <v>227</v>
      </c>
      <c r="Y425" t="s">
        <v>5</v>
      </c>
      <c r="Z425" t="s">
        <v>1065</v>
      </c>
      <c r="AA425">
        <v>56</v>
      </c>
      <c r="AB425" s="9">
        <v>30160</v>
      </c>
      <c r="AC425">
        <v>0</v>
      </c>
      <c r="AD425" s="9">
        <v>30160</v>
      </c>
      <c r="AE425">
        <v>865.59</v>
      </c>
      <c r="AF425">
        <v>0</v>
      </c>
      <c r="AG425">
        <v>916.86</v>
      </c>
      <c r="AH425">
        <v>0</v>
      </c>
      <c r="AI425" s="9">
        <v>1782.45</v>
      </c>
      <c r="AJ425" s="9">
        <v>28377.55</v>
      </c>
      <c r="AK425" s="54">
        <f>+T425-AW425</f>
        <v>0</v>
      </c>
      <c r="AL425" t="s">
        <v>222</v>
      </c>
      <c r="AM425" t="s">
        <v>5</v>
      </c>
      <c r="AN425" t="s">
        <v>1267</v>
      </c>
      <c r="AO425">
        <v>64</v>
      </c>
      <c r="AP425" s="9">
        <v>39440</v>
      </c>
      <c r="AQ425">
        <v>0</v>
      </c>
      <c r="AR425" s="9">
        <v>39440</v>
      </c>
      <c r="AS425" s="9">
        <v>1131.93</v>
      </c>
      <c r="AT425">
        <v>0</v>
      </c>
      <c r="AU425" s="9">
        <v>1198.98</v>
      </c>
      <c r="AV425">
        <v>0</v>
      </c>
      <c r="AW425" s="9">
        <v>2330.91</v>
      </c>
      <c r="AX425" s="9">
        <v>37109.089999999997</v>
      </c>
    </row>
    <row r="426" spans="1:50" s="6" customFormat="1" ht="15" x14ac:dyDescent="0.25">
      <c r="A426" s="18">
        <f>1+A425</f>
        <v>405</v>
      </c>
      <c r="B426" s="17" t="s">
        <v>7</v>
      </c>
      <c r="C426" s="16" t="s">
        <v>221</v>
      </c>
      <c r="D426" s="16" t="s">
        <v>5</v>
      </c>
      <c r="E426" s="16" t="s">
        <v>4</v>
      </c>
      <c r="F426" s="16" t="s">
        <v>3</v>
      </c>
      <c r="G426" s="15">
        <v>45078</v>
      </c>
      <c r="H426" s="15">
        <v>45260</v>
      </c>
      <c r="I426" s="14">
        <v>34800</v>
      </c>
      <c r="J426" s="14">
        <v>0</v>
      </c>
      <c r="K426" s="14">
        <v>0</v>
      </c>
      <c r="L426" s="14">
        <v>998.76</v>
      </c>
      <c r="M426" s="14">
        <f>I426*7.1%</f>
        <v>2470.7999999999997</v>
      </c>
      <c r="N426" s="14">
        <f>I426*1.15%</f>
        <v>400.2</v>
      </c>
      <c r="O426" s="14">
        <v>1057.92</v>
      </c>
      <c r="P426" s="14">
        <f>I426*7.09%</f>
        <v>2467.3200000000002</v>
      </c>
      <c r="Q426" s="14">
        <v>0</v>
      </c>
      <c r="R426" s="14">
        <f>L426+M426+N426+O426+P426</f>
        <v>7395</v>
      </c>
      <c r="S426" s="14">
        <v>0</v>
      </c>
      <c r="T426" s="14">
        <f>+L426+O426+Q426+S426+J426+K426</f>
        <v>2056.6800000000003</v>
      </c>
      <c r="U426" s="14">
        <f>+P426+N426+M426</f>
        <v>5338.32</v>
      </c>
      <c r="V426" s="14">
        <f>+I426-T426</f>
        <v>32743.32</v>
      </c>
      <c r="W426" s="54">
        <f>+V427-AJ426</f>
        <v>24739.760000000002</v>
      </c>
      <c r="X426" t="s">
        <v>369</v>
      </c>
      <c r="Y426" t="s">
        <v>5</v>
      </c>
      <c r="Z426" t="s">
        <v>901</v>
      </c>
      <c r="AA426">
        <v>22</v>
      </c>
      <c r="AB426" s="9">
        <v>6960</v>
      </c>
      <c r="AC426">
        <v>0</v>
      </c>
      <c r="AD426" s="9">
        <v>6960</v>
      </c>
      <c r="AE426">
        <v>199.75</v>
      </c>
      <c r="AF426">
        <v>0</v>
      </c>
      <c r="AG426">
        <v>211.58</v>
      </c>
      <c r="AH426" s="9">
        <v>6448.67</v>
      </c>
      <c r="AI426" s="9">
        <v>6860</v>
      </c>
      <c r="AJ426">
        <v>100</v>
      </c>
      <c r="AK426" s="54">
        <f>+T426-AW426</f>
        <v>0</v>
      </c>
      <c r="AL426" t="s">
        <v>221</v>
      </c>
      <c r="AM426" t="s">
        <v>5</v>
      </c>
      <c r="AN426" t="s">
        <v>1072</v>
      </c>
      <c r="AO426">
        <v>66</v>
      </c>
      <c r="AP426" s="9">
        <v>34800</v>
      </c>
      <c r="AQ426">
        <v>0</v>
      </c>
      <c r="AR426" s="9">
        <v>34800</v>
      </c>
      <c r="AS426">
        <v>998.76</v>
      </c>
      <c r="AT426">
        <v>0</v>
      </c>
      <c r="AU426" s="9">
        <v>1057.92</v>
      </c>
      <c r="AV426">
        <v>0</v>
      </c>
      <c r="AW426" s="9">
        <v>2056.6799999999998</v>
      </c>
      <c r="AX426" s="9">
        <v>32743.32</v>
      </c>
    </row>
    <row r="427" spans="1:50" s="6" customFormat="1" ht="15" x14ac:dyDescent="0.25">
      <c r="A427" s="18">
        <f>1+A426</f>
        <v>406</v>
      </c>
      <c r="B427" s="17" t="s">
        <v>7</v>
      </c>
      <c r="C427" s="16" t="s">
        <v>220</v>
      </c>
      <c r="D427" s="16" t="s">
        <v>5</v>
      </c>
      <c r="E427" s="16" t="s">
        <v>4</v>
      </c>
      <c r="F427" s="16" t="s">
        <v>3</v>
      </c>
      <c r="G427" s="15">
        <v>45078</v>
      </c>
      <c r="H427" s="15">
        <v>45260</v>
      </c>
      <c r="I427" s="14">
        <v>26400</v>
      </c>
      <c r="J427" s="14">
        <v>0</v>
      </c>
      <c r="K427" s="14">
        <v>0</v>
      </c>
      <c r="L427" s="14">
        <v>757.68</v>
      </c>
      <c r="M427" s="14">
        <f>I427*7.1%</f>
        <v>1874.3999999999999</v>
      </c>
      <c r="N427" s="14">
        <f>I427*1.15%</f>
        <v>303.60000000000002</v>
      </c>
      <c r="O427" s="14">
        <v>802.56</v>
      </c>
      <c r="P427" s="14">
        <f>I427*7.09%</f>
        <v>1871.7600000000002</v>
      </c>
      <c r="Q427" s="14">
        <v>0</v>
      </c>
      <c r="R427" s="14">
        <f>L427+M427+N427+O427+P427</f>
        <v>5610</v>
      </c>
      <c r="S427" s="14">
        <v>0</v>
      </c>
      <c r="T427" s="14">
        <f>+L427+O427+Q427+S427+J427+K427</f>
        <v>1560.2399999999998</v>
      </c>
      <c r="U427" s="14">
        <f>+P427+N427+M427</f>
        <v>4049.76</v>
      </c>
      <c r="V427" s="14">
        <f>+I427-T427</f>
        <v>24839.760000000002</v>
      </c>
      <c r="W427" s="54">
        <f>+V429-AJ427</f>
        <v>10089.709999999999</v>
      </c>
      <c r="X427" t="s">
        <v>93</v>
      </c>
      <c r="Y427" t="s">
        <v>5</v>
      </c>
      <c r="Z427" t="s">
        <v>1308</v>
      </c>
      <c r="AA427">
        <v>14</v>
      </c>
      <c r="AB427" s="9">
        <v>22400</v>
      </c>
      <c r="AC427">
        <v>0</v>
      </c>
      <c r="AD427" s="9">
        <v>22400</v>
      </c>
      <c r="AE427">
        <v>642.88</v>
      </c>
      <c r="AF427">
        <v>0</v>
      </c>
      <c r="AG427">
        <v>680.96</v>
      </c>
      <c r="AH427">
        <v>0</v>
      </c>
      <c r="AI427" s="9">
        <v>1323.84</v>
      </c>
      <c r="AJ427" s="9">
        <v>21076.16</v>
      </c>
      <c r="AK427" s="54">
        <f>+T427-AW427</f>
        <v>0</v>
      </c>
      <c r="AL427" t="s">
        <v>220</v>
      </c>
      <c r="AM427" t="s">
        <v>5</v>
      </c>
      <c r="AN427" t="s">
        <v>1317</v>
      </c>
      <c r="AO427">
        <v>72</v>
      </c>
      <c r="AP427" s="9">
        <v>26400</v>
      </c>
      <c r="AQ427">
        <v>0</v>
      </c>
      <c r="AR427" s="9">
        <v>26400</v>
      </c>
      <c r="AS427">
        <v>757.68</v>
      </c>
      <c r="AT427">
        <v>0</v>
      </c>
      <c r="AU427">
        <v>802.56</v>
      </c>
      <c r="AV427">
        <v>0</v>
      </c>
      <c r="AW427" s="9">
        <v>1560.24</v>
      </c>
      <c r="AX427" s="9">
        <v>24839.759999999998</v>
      </c>
    </row>
    <row r="428" spans="1:50" s="6" customFormat="1" ht="15" x14ac:dyDescent="0.25">
      <c r="A428" s="18">
        <f>1+A427</f>
        <v>407</v>
      </c>
      <c r="B428" s="17" t="s">
        <v>7</v>
      </c>
      <c r="C428" s="16" t="s">
        <v>219</v>
      </c>
      <c r="D428" s="16" t="s">
        <v>5</v>
      </c>
      <c r="E428" s="16" t="s">
        <v>4</v>
      </c>
      <c r="F428" s="16" t="s">
        <v>8</v>
      </c>
      <c r="G428" s="15">
        <v>45078</v>
      </c>
      <c r="H428" s="15">
        <v>45260</v>
      </c>
      <c r="I428" s="14">
        <v>34800</v>
      </c>
      <c r="J428" s="14">
        <v>0</v>
      </c>
      <c r="K428" s="14">
        <v>0</v>
      </c>
      <c r="L428" s="14">
        <v>998.76</v>
      </c>
      <c r="M428" s="14">
        <f>I428*7.1%</f>
        <v>2470.7999999999997</v>
      </c>
      <c r="N428" s="14">
        <f>I428*1.15%</f>
        <v>400.2</v>
      </c>
      <c r="O428" s="14">
        <v>1057.92</v>
      </c>
      <c r="P428" s="14">
        <f>I428*7.09%</f>
        <v>2467.3200000000002</v>
      </c>
      <c r="Q428" s="14">
        <v>0</v>
      </c>
      <c r="R428" s="14">
        <f>L428+M428+N428+O428+P428</f>
        <v>7395</v>
      </c>
      <c r="S428" s="14">
        <v>0</v>
      </c>
      <c r="T428" s="14">
        <f>+L428+O428+Q428+S428+J428+K428</f>
        <v>2056.6800000000003</v>
      </c>
      <c r="U428" s="14">
        <f>+P428+N428+M428</f>
        <v>5338.32</v>
      </c>
      <c r="V428" s="14">
        <f>+I428-T428</f>
        <v>32743.32</v>
      </c>
      <c r="W428" s="54">
        <f>+V430-AJ428</f>
        <v>-8731.5499999999993</v>
      </c>
      <c r="X428" t="s">
        <v>44</v>
      </c>
      <c r="Y428" t="s">
        <v>5</v>
      </c>
      <c r="Z428" t="s">
        <v>1040</v>
      </c>
      <c r="AA428">
        <v>89</v>
      </c>
      <c r="AB428" s="9">
        <v>31680</v>
      </c>
      <c r="AC428">
        <v>0</v>
      </c>
      <c r="AD428" s="9">
        <v>31680</v>
      </c>
      <c r="AE428">
        <v>909.22</v>
      </c>
      <c r="AF428">
        <v>0</v>
      </c>
      <c r="AG428">
        <v>963.07</v>
      </c>
      <c r="AH428">
        <v>0</v>
      </c>
      <c r="AI428" s="9">
        <v>1872.29</v>
      </c>
      <c r="AJ428" s="9">
        <v>29807.71</v>
      </c>
      <c r="AK428" s="54">
        <f>+T428-AW428</f>
        <v>0</v>
      </c>
      <c r="AL428" t="s">
        <v>219</v>
      </c>
      <c r="AM428" t="s">
        <v>5</v>
      </c>
      <c r="AN428" t="s">
        <v>1067</v>
      </c>
      <c r="AO428">
        <v>76</v>
      </c>
      <c r="AP428" s="9">
        <v>34800</v>
      </c>
      <c r="AQ428">
        <v>0</v>
      </c>
      <c r="AR428" s="9">
        <v>34800</v>
      </c>
      <c r="AS428">
        <v>998.76</v>
      </c>
      <c r="AT428">
        <v>0</v>
      </c>
      <c r="AU428" s="9">
        <v>1057.92</v>
      </c>
      <c r="AV428">
        <v>0</v>
      </c>
      <c r="AW428" s="9">
        <v>2056.6799999999998</v>
      </c>
      <c r="AX428" s="9">
        <v>32743.32</v>
      </c>
    </row>
    <row r="429" spans="1:50" s="6" customFormat="1" ht="15" x14ac:dyDescent="0.25">
      <c r="A429" s="18">
        <f>1+A428</f>
        <v>408</v>
      </c>
      <c r="B429" s="17" t="s">
        <v>7</v>
      </c>
      <c r="C429" s="16" t="s">
        <v>218</v>
      </c>
      <c r="D429" s="16" t="s">
        <v>5</v>
      </c>
      <c r="E429" s="16" t="s">
        <v>4</v>
      </c>
      <c r="F429" s="16" t="s">
        <v>8</v>
      </c>
      <c r="G429" s="15">
        <v>45078</v>
      </c>
      <c r="H429" s="15">
        <v>45260</v>
      </c>
      <c r="I429" s="14">
        <v>34800</v>
      </c>
      <c r="J429" s="14">
        <v>0</v>
      </c>
      <c r="K429" s="14">
        <v>0</v>
      </c>
      <c r="L429" s="14">
        <v>998.76</v>
      </c>
      <c r="M429" s="14">
        <f>I429*7.1%</f>
        <v>2470.7999999999997</v>
      </c>
      <c r="N429" s="14">
        <f>I429*1.15%</f>
        <v>400.2</v>
      </c>
      <c r="O429" s="14">
        <v>1057.92</v>
      </c>
      <c r="P429" s="14">
        <f>I429*7.09%</f>
        <v>2467.3200000000002</v>
      </c>
      <c r="Q429" s="14">
        <v>1577.45</v>
      </c>
      <c r="R429" s="14">
        <f>L429+M429+N429+O429+P429</f>
        <v>7395</v>
      </c>
      <c r="S429" s="14">
        <v>0</v>
      </c>
      <c r="T429" s="14">
        <f>+L429+O429+Q429+S429+J429+K429</f>
        <v>3634.13</v>
      </c>
      <c r="U429" s="14">
        <f>+P429+N429+M429</f>
        <v>5338.32</v>
      </c>
      <c r="V429" s="14">
        <f>+I429-T429</f>
        <v>31165.87</v>
      </c>
      <c r="W429" s="54">
        <f>+V431-AJ429</f>
        <v>11591.890000000001</v>
      </c>
      <c r="X429" t="s">
        <v>27</v>
      </c>
      <c r="Y429" t="s">
        <v>5</v>
      </c>
      <c r="Z429" t="s">
        <v>1301</v>
      </c>
      <c r="AA429">
        <v>140</v>
      </c>
      <c r="AB429" s="9">
        <v>14080</v>
      </c>
      <c r="AC429">
        <v>0</v>
      </c>
      <c r="AD429" s="9">
        <v>14080</v>
      </c>
      <c r="AE429">
        <v>404.1</v>
      </c>
      <c r="AF429">
        <v>0</v>
      </c>
      <c r="AG429">
        <v>428.03</v>
      </c>
      <c r="AH429">
        <v>0</v>
      </c>
      <c r="AI429">
        <v>832.13</v>
      </c>
      <c r="AJ429" s="9">
        <v>13247.87</v>
      </c>
      <c r="AK429" s="54">
        <f>+T429-AW429</f>
        <v>0</v>
      </c>
      <c r="AL429" t="s">
        <v>218</v>
      </c>
      <c r="AM429" t="s">
        <v>5</v>
      </c>
      <c r="AN429" t="s">
        <v>1064</v>
      </c>
      <c r="AO429">
        <v>78</v>
      </c>
      <c r="AP429" s="9">
        <v>34800</v>
      </c>
      <c r="AQ429">
        <v>0</v>
      </c>
      <c r="AR429" s="9">
        <v>34800</v>
      </c>
      <c r="AS429">
        <v>998.76</v>
      </c>
      <c r="AT429">
        <v>0</v>
      </c>
      <c r="AU429" s="9">
        <v>1057.92</v>
      </c>
      <c r="AV429" s="9">
        <v>1577.45</v>
      </c>
      <c r="AW429" s="9">
        <v>3634.13</v>
      </c>
      <c r="AX429" s="9">
        <v>31165.87</v>
      </c>
    </row>
    <row r="430" spans="1:50" s="6" customFormat="1" ht="15" x14ac:dyDescent="0.25">
      <c r="A430" s="18">
        <f>1+A429</f>
        <v>409</v>
      </c>
      <c r="B430" s="17" t="s">
        <v>7</v>
      </c>
      <c r="C430" s="16" t="s">
        <v>217</v>
      </c>
      <c r="D430" s="16" t="s">
        <v>5</v>
      </c>
      <c r="E430" s="16" t="s">
        <v>4</v>
      </c>
      <c r="F430" s="16" t="s">
        <v>3</v>
      </c>
      <c r="G430" s="15">
        <v>45078</v>
      </c>
      <c r="H430" s="15">
        <v>45260</v>
      </c>
      <c r="I430" s="14">
        <v>22400</v>
      </c>
      <c r="J430" s="14">
        <v>0</v>
      </c>
      <c r="K430" s="14">
        <v>0</v>
      </c>
      <c r="L430" s="14">
        <v>642.88</v>
      </c>
      <c r="M430" s="14">
        <f>I430*7.1%</f>
        <v>1590.3999999999999</v>
      </c>
      <c r="N430" s="14">
        <f>I430*1.15%</f>
        <v>257.60000000000002</v>
      </c>
      <c r="O430" s="14">
        <v>680.96</v>
      </c>
      <c r="P430" s="14">
        <f>I430*7.09%</f>
        <v>1588.16</v>
      </c>
      <c r="Q430" s="14">
        <v>0</v>
      </c>
      <c r="R430" s="14">
        <f>L430+M430+N430+O430+P430</f>
        <v>4760</v>
      </c>
      <c r="S430" s="14">
        <v>0</v>
      </c>
      <c r="T430" s="14">
        <f>+L430+O430+Q430+S430+J430+K430</f>
        <v>1323.8400000000001</v>
      </c>
      <c r="U430" s="14">
        <f>+P430+N430+M430</f>
        <v>3436.16</v>
      </c>
      <c r="V430" s="14">
        <f>+I430-T430</f>
        <v>21076.16</v>
      </c>
      <c r="W430" s="54">
        <f>+V431-AJ430</f>
        <v>-37160.199999999997</v>
      </c>
      <c r="X430" t="s">
        <v>523</v>
      </c>
      <c r="Y430" t="s">
        <v>5</v>
      </c>
      <c r="Z430" t="s">
        <v>1234</v>
      </c>
      <c r="AA430">
        <v>20</v>
      </c>
      <c r="AB430" s="9">
        <v>72000</v>
      </c>
      <c r="AC430">
        <v>0</v>
      </c>
      <c r="AD430" s="9">
        <v>72000</v>
      </c>
      <c r="AE430" s="9">
        <v>2066.4</v>
      </c>
      <c r="AF430" s="9">
        <v>5744.84</v>
      </c>
      <c r="AG430" s="9">
        <v>2188.8000000000002</v>
      </c>
      <c r="AH430">
        <v>0</v>
      </c>
      <c r="AI430" s="9">
        <v>10000.040000000001</v>
      </c>
      <c r="AJ430" s="9">
        <v>61999.96</v>
      </c>
      <c r="AK430" s="54">
        <f>+T430-AW430</f>
        <v>0</v>
      </c>
      <c r="AL430" t="s">
        <v>217</v>
      </c>
      <c r="AM430" t="s">
        <v>5</v>
      </c>
      <c r="AN430" t="s">
        <v>1071</v>
      </c>
      <c r="AO430">
        <v>83</v>
      </c>
      <c r="AP430" s="9">
        <v>22400</v>
      </c>
      <c r="AQ430">
        <v>0</v>
      </c>
      <c r="AR430" s="9">
        <v>22400</v>
      </c>
      <c r="AS430">
        <v>642.88</v>
      </c>
      <c r="AT430">
        <v>0</v>
      </c>
      <c r="AU430">
        <v>680.96</v>
      </c>
      <c r="AV430">
        <v>0</v>
      </c>
      <c r="AW430" s="9">
        <v>1323.84</v>
      </c>
      <c r="AX430" s="9">
        <v>21076.16</v>
      </c>
    </row>
    <row r="431" spans="1:50" s="6" customFormat="1" ht="15" x14ac:dyDescent="0.25">
      <c r="A431" s="18">
        <f>1+A430</f>
        <v>410</v>
      </c>
      <c r="B431" s="17" t="s">
        <v>7</v>
      </c>
      <c r="C431" s="16" t="s">
        <v>216</v>
      </c>
      <c r="D431" s="16" t="s">
        <v>5</v>
      </c>
      <c r="E431" s="16" t="s">
        <v>4</v>
      </c>
      <c r="F431" s="16" t="s">
        <v>3</v>
      </c>
      <c r="G431" s="15">
        <v>45078</v>
      </c>
      <c r="H431" s="15">
        <v>45260</v>
      </c>
      <c r="I431" s="14">
        <v>26400</v>
      </c>
      <c r="J431" s="14">
        <v>0</v>
      </c>
      <c r="K431" s="14">
        <v>0</v>
      </c>
      <c r="L431" s="14">
        <v>757.68</v>
      </c>
      <c r="M431" s="14">
        <f>I431*7.1%</f>
        <v>1874.3999999999999</v>
      </c>
      <c r="N431" s="14">
        <f>I431*1.15%</f>
        <v>303.60000000000002</v>
      </c>
      <c r="O431" s="14">
        <v>802.56</v>
      </c>
      <c r="P431" s="14">
        <f>I431*7.09%</f>
        <v>1871.7600000000002</v>
      </c>
      <c r="Q431" s="14">
        <v>0</v>
      </c>
      <c r="R431" s="14">
        <f>L431+M431+N431+O431+P431</f>
        <v>5610</v>
      </c>
      <c r="S431" s="14">
        <v>0</v>
      </c>
      <c r="T431" s="14">
        <f>+L431+O431+Q431+S431+J431+K431</f>
        <v>1560.2399999999998</v>
      </c>
      <c r="U431" s="14">
        <f>+P431+N431+M431</f>
        <v>4049.76</v>
      </c>
      <c r="V431" s="14">
        <f>+I431-T431</f>
        <v>24839.760000000002</v>
      </c>
      <c r="W431" s="54">
        <f>+V432-AJ431</f>
        <v>-11667.16</v>
      </c>
      <c r="X431" t="s">
        <v>448</v>
      </c>
      <c r="Y431" t="s">
        <v>5</v>
      </c>
      <c r="Z431" t="s">
        <v>740</v>
      </c>
      <c r="AA431">
        <v>38</v>
      </c>
      <c r="AB431" s="9">
        <v>34800</v>
      </c>
      <c r="AC431">
        <v>0</v>
      </c>
      <c r="AD431" s="9">
        <v>34800</v>
      </c>
      <c r="AE431">
        <v>998.76</v>
      </c>
      <c r="AF431">
        <v>0</v>
      </c>
      <c r="AG431" s="9">
        <v>1057.92</v>
      </c>
      <c r="AH431">
        <v>0</v>
      </c>
      <c r="AI431" s="9">
        <v>2056.6799999999998</v>
      </c>
      <c r="AJ431" s="9">
        <v>32743.32</v>
      </c>
      <c r="AK431" s="54">
        <f>+T431-AW431</f>
        <v>0</v>
      </c>
      <c r="AL431" t="s">
        <v>216</v>
      </c>
      <c r="AM431" t="s">
        <v>5</v>
      </c>
      <c r="AN431" t="s">
        <v>1249</v>
      </c>
      <c r="AO431">
        <v>87</v>
      </c>
      <c r="AP431" s="9">
        <v>26400</v>
      </c>
      <c r="AQ431">
        <v>0</v>
      </c>
      <c r="AR431" s="9">
        <v>26400</v>
      </c>
      <c r="AS431">
        <v>757.68</v>
      </c>
      <c r="AT431">
        <v>0</v>
      </c>
      <c r="AU431">
        <v>802.56</v>
      </c>
      <c r="AV431">
        <v>0</v>
      </c>
      <c r="AW431" s="9">
        <v>1560.24</v>
      </c>
      <c r="AX431" s="9">
        <v>24839.759999999998</v>
      </c>
    </row>
    <row r="432" spans="1:50" s="6" customFormat="1" ht="15" x14ac:dyDescent="0.25">
      <c r="A432" s="18">
        <f>1+A431</f>
        <v>411</v>
      </c>
      <c r="B432" s="17" t="s">
        <v>7</v>
      </c>
      <c r="C432" s="16" t="s">
        <v>215</v>
      </c>
      <c r="D432" s="16" t="s">
        <v>5</v>
      </c>
      <c r="E432" s="16" t="s">
        <v>4</v>
      </c>
      <c r="F432" s="16" t="s">
        <v>3</v>
      </c>
      <c r="G432" s="15">
        <v>45078</v>
      </c>
      <c r="H432" s="15">
        <v>45260</v>
      </c>
      <c r="I432" s="14">
        <v>22400</v>
      </c>
      <c r="J432" s="14">
        <v>0</v>
      </c>
      <c r="K432" s="14">
        <v>0</v>
      </c>
      <c r="L432" s="14">
        <v>642.88</v>
      </c>
      <c r="M432" s="14">
        <f>I432*7.1%</f>
        <v>1590.3999999999999</v>
      </c>
      <c r="N432" s="14">
        <f>I432*1.15%</f>
        <v>257.60000000000002</v>
      </c>
      <c r="O432" s="14">
        <v>680.96</v>
      </c>
      <c r="P432" s="14">
        <f>I432*7.09%</f>
        <v>1588.16</v>
      </c>
      <c r="Q432" s="14">
        <v>0</v>
      </c>
      <c r="R432" s="14">
        <f>L432+M432+N432+O432+P432</f>
        <v>4760</v>
      </c>
      <c r="S432" s="14">
        <v>0</v>
      </c>
      <c r="T432" s="14">
        <f>+L432+O432+Q432+S432+J432+K432</f>
        <v>1323.8400000000001</v>
      </c>
      <c r="U432" s="14">
        <f>+P432+N432+M432</f>
        <v>3436.16</v>
      </c>
      <c r="V432" s="14">
        <f>+I432-T432</f>
        <v>21076.16</v>
      </c>
      <c r="W432" s="54">
        <f>+V433-AJ432</f>
        <v>-26354.179999999997</v>
      </c>
      <c r="X432" t="s">
        <v>417</v>
      </c>
      <c r="Y432" t="s">
        <v>5</v>
      </c>
      <c r="Z432" t="s">
        <v>1260</v>
      </c>
      <c r="AA432">
        <v>119</v>
      </c>
      <c r="AB432" s="9">
        <v>52800</v>
      </c>
      <c r="AC432">
        <v>0</v>
      </c>
      <c r="AD432" s="9">
        <v>52800</v>
      </c>
      <c r="AE432" s="9">
        <v>1515.36</v>
      </c>
      <c r="AF432" s="9">
        <v>2249.1799999999998</v>
      </c>
      <c r="AG432" s="9">
        <v>1605.12</v>
      </c>
      <c r="AH432">
        <v>0</v>
      </c>
      <c r="AI432" s="9">
        <v>5369.66</v>
      </c>
      <c r="AJ432" s="9">
        <v>47430.34</v>
      </c>
      <c r="AK432" s="54">
        <f>+T432-AW432</f>
        <v>0</v>
      </c>
      <c r="AL432" t="s">
        <v>215</v>
      </c>
      <c r="AM432" t="s">
        <v>5</v>
      </c>
      <c r="AN432" t="s">
        <v>1314</v>
      </c>
      <c r="AO432">
        <v>89</v>
      </c>
      <c r="AP432" s="9">
        <v>22400</v>
      </c>
      <c r="AQ432">
        <v>0</v>
      </c>
      <c r="AR432" s="9">
        <v>22400</v>
      </c>
      <c r="AS432">
        <v>642.88</v>
      </c>
      <c r="AT432">
        <v>0</v>
      </c>
      <c r="AU432">
        <v>680.96</v>
      </c>
      <c r="AV432">
        <v>0</v>
      </c>
      <c r="AW432" s="9">
        <v>1323.84</v>
      </c>
      <c r="AX432" s="9">
        <v>21076.16</v>
      </c>
    </row>
    <row r="433" spans="1:50" s="6" customFormat="1" ht="15" x14ac:dyDescent="0.25">
      <c r="A433" s="18">
        <f>1+A432</f>
        <v>412</v>
      </c>
      <c r="B433" s="17" t="s">
        <v>7</v>
      </c>
      <c r="C433" s="16" t="s">
        <v>214</v>
      </c>
      <c r="D433" s="16" t="s">
        <v>5</v>
      </c>
      <c r="E433" s="16" t="s">
        <v>4</v>
      </c>
      <c r="F433" s="16" t="s">
        <v>8</v>
      </c>
      <c r="G433" s="15">
        <v>45078</v>
      </c>
      <c r="H433" s="15">
        <v>45260</v>
      </c>
      <c r="I433" s="14">
        <v>22400</v>
      </c>
      <c r="J433" s="14">
        <v>0</v>
      </c>
      <c r="K433" s="14">
        <v>0</v>
      </c>
      <c r="L433" s="14">
        <v>642.88</v>
      </c>
      <c r="M433" s="14">
        <f>I433*7.1%</f>
        <v>1590.3999999999999</v>
      </c>
      <c r="N433" s="14">
        <f>I433*1.15%</f>
        <v>257.60000000000002</v>
      </c>
      <c r="O433" s="14">
        <v>680.96</v>
      </c>
      <c r="P433" s="14">
        <f>I433*7.09%</f>
        <v>1588.16</v>
      </c>
      <c r="Q433" s="14">
        <v>0</v>
      </c>
      <c r="R433" s="14">
        <f>L433+M433+N433+O433+P433</f>
        <v>4760</v>
      </c>
      <c r="S433" s="14">
        <v>0</v>
      </c>
      <c r="T433" s="14">
        <f>+L433+O433+Q433+S433+J433+K433</f>
        <v>1323.8400000000001</v>
      </c>
      <c r="U433" s="14">
        <f>+P433+N433+M433</f>
        <v>3436.16</v>
      </c>
      <c r="V433" s="14">
        <f>+I433-T433</f>
        <v>21076.16</v>
      </c>
      <c r="W433" s="54">
        <f>+V434-AJ433</f>
        <v>-11667.16</v>
      </c>
      <c r="X433" t="s">
        <v>305</v>
      </c>
      <c r="Y433" t="s">
        <v>5</v>
      </c>
      <c r="Z433" t="s">
        <v>898</v>
      </c>
      <c r="AA433">
        <v>264</v>
      </c>
      <c r="AB433" s="9">
        <v>34800</v>
      </c>
      <c r="AC433">
        <v>0</v>
      </c>
      <c r="AD433" s="9">
        <v>34800</v>
      </c>
      <c r="AE433">
        <v>998.76</v>
      </c>
      <c r="AF433">
        <v>0</v>
      </c>
      <c r="AG433" s="9">
        <v>1057.92</v>
      </c>
      <c r="AH433">
        <v>0</v>
      </c>
      <c r="AI433" s="9">
        <v>2056.6799999999998</v>
      </c>
      <c r="AJ433" s="9">
        <v>32743.32</v>
      </c>
      <c r="AK433" s="54">
        <f>+T433-AW433</f>
        <v>0</v>
      </c>
      <c r="AL433" t="s">
        <v>214</v>
      </c>
      <c r="AM433" t="s">
        <v>5</v>
      </c>
      <c r="AN433" t="s">
        <v>1256</v>
      </c>
      <c r="AO433">
        <v>91</v>
      </c>
      <c r="AP433" s="9">
        <v>22400</v>
      </c>
      <c r="AQ433">
        <v>0</v>
      </c>
      <c r="AR433" s="9">
        <v>22400</v>
      </c>
      <c r="AS433">
        <v>642.88</v>
      </c>
      <c r="AT433">
        <v>0</v>
      </c>
      <c r="AU433">
        <v>680.96</v>
      </c>
      <c r="AV433">
        <v>0</v>
      </c>
      <c r="AW433" s="9">
        <v>1323.84</v>
      </c>
      <c r="AX433" s="9">
        <v>21076.16</v>
      </c>
    </row>
    <row r="434" spans="1:50" s="6" customFormat="1" ht="15" x14ac:dyDescent="0.25">
      <c r="A434" s="18">
        <f>1+A433</f>
        <v>413</v>
      </c>
      <c r="B434" s="17" t="s">
        <v>7</v>
      </c>
      <c r="C434" s="16" t="s">
        <v>213</v>
      </c>
      <c r="D434" s="16" t="s">
        <v>5</v>
      </c>
      <c r="E434" s="16" t="s">
        <v>4</v>
      </c>
      <c r="F434" s="16" t="s">
        <v>8</v>
      </c>
      <c r="G434" s="15">
        <v>45078</v>
      </c>
      <c r="H434" s="15">
        <v>45260</v>
      </c>
      <c r="I434" s="14">
        <v>22400</v>
      </c>
      <c r="J434" s="14">
        <v>0</v>
      </c>
      <c r="K434" s="14">
        <v>0</v>
      </c>
      <c r="L434" s="14">
        <v>642.88</v>
      </c>
      <c r="M434" s="14">
        <f>I434*7.1%</f>
        <v>1590.3999999999999</v>
      </c>
      <c r="N434" s="14">
        <f>I434*1.15%</f>
        <v>257.60000000000002</v>
      </c>
      <c r="O434" s="14">
        <v>680.96</v>
      </c>
      <c r="P434" s="14">
        <f>I434*7.09%</f>
        <v>1588.16</v>
      </c>
      <c r="Q434" s="14">
        <v>0</v>
      </c>
      <c r="R434" s="14">
        <f>L434+M434+N434+O434+P434</f>
        <v>4760</v>
      </c>
      <c r="S434" s="14">
        <v>0</v>
      </c>
      <c r="T434" s="14">
        <f>+L434+O434+Q434+S434+J434+K434</f>
        <v>1323.8400000000001</v>
      </c>
      <c r="U434" s="14">
        <f>+P434+N434+M434</f>
        <v>3436.16</v>
      </c>
      <c r="V434" s="14">
        <f>+I434-T434</f>
        <v>21076.16</v>
      </c>
      <c r="W434" s="54">
        <f>+V435-AJ434</f>
        <v>-17524.780000000002</v>
      </c>
      <c r="X434" t="s">
        <v>303</v>
      </c>
      <c r="Y434" t="s">
        <v>5</v>
      </c>
      <c r="Z434" t="s">
        <v>981</v>
      </c>
      <c r="AA434">
        <v>268</v>
      </c>
      <c r="AB434" s="9">
        <v>41760</v>
      </c>
      <c r="AC434">
        <v>0</v>
      </c>
      <c r="AD434" s="9">
        <v>41760</v>
      </c>
      <c r="AE434" s="9">
        <v>1198.51</v>
      </c>
      <c r="AF434">
        <v>691.05</v>
      </c>
      <c r="AG434" s="9">
        <v>1269.5</v>
      </c>
      <c r="AH434">
        <v>0</v>
      </c>
      <c r="AI434" s="9">
        <v>3159.06</v>
      </c>
      <c r="AJ434" s="9">
        <v>38600.94</v>
      </c>
      <c r="AK434" s="54">
        <f>+T434-AW434</f>
        <v>0</v>
      </c>
      <c r="AL434" t="s">
        <v>213</v>
      </c>
      <c r="AM434" t="s">
        <v>5</v>
      </c>
      <c r="AN434" t="s">
        <v>1318</v>
      </c>
      <c r="AO434">
        <v>93</v>
      </c>
      <c r="AP434" s="9">
        <v>22400</v>
      </c>
      <c r="AQ434">
        <v>0</v>
      </c>
      <c r="AR434" s="9">
        <v>22400</v>
      </c>
      <c r="AS434">
        <v>642.88</v>
      </c>
      <c r="AT434">
        <v>0</v>
      </c>
      <c r="AU434">
        <v>680.96</v>
      </c>
      <c r="AV434">
        <v>0</v>
      </c>
      <c r="AW434" s="9">
        <v>1323.84</v>
      </c>
      <c r="AX434" s="9">
        <v>21076.16</v>
      </c>
    </row>
    <row r="435" spans="1:50" s="6" customFormat="1" ht="15" x14ac:dyDescent="0.25">
      <c r="A435" s="18">
        <f>1+A434</f>
        <v>414</v>
      </c>
      <c r="B435" s="17" t="s">
        <v>7</v>
      </c>
      <c r="C435" s="16" t="s">
        <v>212</v>
      </c>
      <c r="D435" s="16" t="s">
        <v>5</v>
      </c>
      <c r="E435" s="16" t="s">
        <v>4</v>
      </c>
      <c r="F435" s="16" t="s">
        <v>3</v>
      </c>
      <c r="G435" s="15">
        <v>45078</v>
      </c>
      <c r="H435" s="15">
        <v>45260</v>
      </c>
      <c r="I435" s="14">
        <v>22400</v>
      </c>
      <c r="J435" s="14">
        <v>0</v>
      </c>
      <c r="K435" s="14">
        <v>0</v>
      </c>
      <c r="L435" s="14">
        <v>642.88</v>
      </c>
      <c r="M435" s="14">
        <f>I435*7.1%</f>
        <v>1590.3999999999999</v>
      </c>
      <c r="N435" s="14">
        <f>I435*1.15%</f>
        <v>257.60000000000002</v>
      </c>
      <c r="O435" s="14">
        <v>680.96</v>
      </c>
      <c r="P435" s="14">
        <f>I435*7.09%</f>
        <v>1588.16</v>
      </c>
      <c r="Q435" s="14">
        <v>0</v>
      </c>
      <c r="R435" s="14">
        <f>L435+M435+N435+O435+P435</f>
        <v>4760</v>
      </c>
      <c r="S435" s="14">
        <v>0</v>
      </c>
      <c r="T435" s="14">
        <f>+L435+O435+Q435+S435+J435+K435</f>
        <v>1323.8400000000001</v>
      </c>
      <c r="U435" s="14">
        <f>+P435+N435+M435</f>
        <v>3436.16</v>
      </c>
      <c r="V435" s="14">
        <f>+I435-T435</f>
        <v>21076.16</v>
      </c>
      <c r="W435" s="54">
        <f>+V436-AJ435</f>
        <v>5795.9500000000007</v>
      </c>
      <c r="X435" t="s">
        <v>295</v>
      </c>
      <c r="Y435" t="s">
        <v>5</v>
      </c>
      <c r="Z435" t="s">
        <v>883</v>
      </c>
      <c r="AA435">
        <v>119</v>
      </c>
      <c r="AB435" s="9">
        <v>16240</v>
      </c>
      <c r="AC435">
        <v>0</v>
      </c>
      <c r="AD435" s="9">
        <v>16240</v>
      </c>
      <c r="AE435">
        <v>466.09</v>
      </c>
      <c r="AF435">
        <v>0</v>
      </c>
      <c r="AG435">
        <v>493.7</v>
      </c>
      <c r="AH435">
        <v>0</v>
      </c>
      <c r="AI435">
        <v>959.79</v>
      </c>
      <c r="AJ435" s="9">
        <v>15280.21</v>
      </c>
      <c r="AK435" s="54">
        <f>+T435-AW435</f>
        <v>0</v>
      </c>
      <c r="AL435" t="s">
        <v>212</v>
      </c>
      <c r="AM435" t="s">
        <v>5</v>
      </c>
      <c r="AN435" t="s">
        <v>1261</v>
      </c>
      <c r="AO435">
        <v>95</v>
      </c>
      <c r="AP435" s="9">
        <v>22400</v>
      </c>
      <c r="AQ435">
        <v>0</v>
      </c>
      <c r="AR435" s="9">
        <v>22400</v>
      </c>
      <c r="AS435">
        <v>642.88</v>
      </c>
      <c r="AT435">
        <v>0</v>
      </c>
      <c r="AU435">
        <v>680.96</v>
      </c>
      <c r="AV435">
        <v>0</v>
      </c>
      <c r="AW435" s="9">
        <v>1323.84</v>
      </c>
      <c r="AX435" s="9">
        <v>21076.16</v>
      </c>
    </row>
    <row r="436" spans="1:50" s="6" customFormat="1" ht="15" x14ac:dyDescent="0.25">
      <c r="A436" s="18">
        <f>1+A435</f>
        <v>415</v>
      </c>
      <c r="B436" s="17" t="s">
        <v>7</v>
      </c>
      <c r="C436" s="16" t="s">
        <v>211</v>
      </c>
      <c r="D436" s="16" t="s">
        <v>5</v>
      </c>
      <c r="E436" s="16" t="s">
        <v>4</v>
      </c>
      <c r="F436" s="16" t="s">
        <v>3</v>
      </c>
      <c r="G436" s="15">
        <v>45078</v>
      </c>
      <c r="H436" s="15">
        <v>45260</v>
      </c>
      <c r="I436" s="14">
        <v>22400</v>
      </c>
      <c r="J436" s="14">
        <v>0</v>
      </c>
      <c r="K436" s="14">
        <v>0</v>
      </c>
      <c r="L436" s="14">
        <v>642.88</v>
      </c>
      <c r="M436" s="14">
        <f>I436*7.1%</f>
        <v>1590.3999999999999</v>
      </c>
      <c r="N436" s="14">
        <f>I436*1.15%</f>
        <v>257.60000000000002</v>
      </c>
      <c r="O436" s="14">
        <v>680.96</v>
      </c>
      <c r="P436" s="14">
        <f>I436*7.09%</f>
        <v>1588.16</v>
      </c>
      <c r="Q436" s="14">
        <v>0</v>
      </c>
      <c r="R436" s="14">
        <f>L436+M436+N436+O436+P436</f>
        <v>4760</v>
      </c>
      <c r="S436" s="14">
        <v>0</v>
      </c>
      <c r="T436" s="14">
        <f>+L436+O436+Q436+S436+J436+K436</f>
        <v>1323.8400000000001</v>
      </c>
      <c r="U436" s="14">
        <f>+P436+N436+M436</f>
        <v>3436.16</v>
      </c>
      <c r="V436" s="14">
        <f>+I436-T436</f>
        <v>21076.16</v>
      </c>
      <c r="W436" s="54">
        <f>+V438-AJ436</f>
        <v>-5795.9500000000007</v>
      </c>
      <c r="X436" t="s">
        <v>217</v>
      </c>
      <c r="Y436" t="s">
        <v>5</v>
      </c>
      <c r="Z436" t="s">
        <v>1071</v>
      </c>
      <c r="AA436">
        <v>83</v>
      </c>
      <c r="AB436" s="9">
        <v>22400</v>
      </c>
      <c r="AC436">
        <v>0</v>
      </c>
      <c r="AD436" s="9">
        <v>22400</v>
      </c>
      <c r="AE436">
        <v>642.88</v>
      </c>
      <c r="AF436">
        <v>0</v>
      </c>
      <c r="AG436">
        <v>680.96</v>
      </c>
      <c r="AH436">
        <v>0</v>
      </c>
      <c r="AI436" s="9">
        <v>1323.84</v>
      </c>
      <c r="AJ436" s="9">
        <v>21076.16</v>
      </c>
      <c r="AK436" s="54">
        <f>+T436-AW436</f>
        <v>0</v>
      </c>
      <c r="AL436" t="s">
        <v>211</v>
      </c>
      <c r="AM436" t="s">
        <v>5</v>
      </c>
      <c r="AN436" t="s">
        <v>1307</v>
      </c>
      <c r="AO436">
        <v>97</v>
      </c>
      <c r="AP436" s="9">
        <v>22400</v>
      </c>
      <c r="AQ436">
        <v>0</v>
      </c>
      <c r="AR436" s="9">
        <v>22400</v>
      </c>
      <c r="AS436">
        <v>642.88</v>
      </c>
      <c r="AT436">
        <v>0</v>
      </c>
      <c r="AU436">
        <v>680.96</v>
      </c>
      <c r="AV436">
        <v>0</v>
      </c>
      <c r="AW436" s="9">
        <v>1323.84</v>
      </c>
      <c r="AX436" s="9">
        <v>21076.16</v>
      </c>
    </row>
    <row r="437" spans="1:50" s="6" customFormat="1" ht="15" x14ac:dyDescent="0.25">
      <c r="A437" s="18">
        <f>1+A436</f>
        <v>416</v>
      </c>
      <c r="B437" s="17" t="s">
        <v>7</v>
      </c>
      <c r="C437" s="16" t="s">
        <v>210</v>
      </c>
      <c r="D437" s="16" t="s">
        <v>5</v>
      </c>
      <c r="E437" s="16" t="s">
        <v>4</v>
      </c>
      <c r="F437" s="16" t="s">
        <v>8</v>
      </c>
      <c r="G437" s="15">
        <v>45078</v>
      </c>
      <c r="H437" s="15">
        <v>45260</v>
      </c>
      <c r="I437" s="14">
        <v>35200</v>
      </c>
      <c r="J437" s="14">
        <v>0</v>
      </c>
      <c r="K437" s="14">
        <v>0</v>
      </c>
      <c r="L437" s="14">
        <v>1010.24</v>
      </c>
      <c r="M437" s="14">
        <f>I437*7.1%</f>
        <v>2499.1999999999998</v>
      </c>
      <c r="N437" s="14">
        <f>I437*1.15%</f>
        <v>404.8</v>
      </c>
      <c r="O437" s="14">
        <v>1070.08</v>
      </c>
      <c r="P437" s="14">
        <f>I437*7.09%</f>
        <v>2495.6800000000003</v>
      </c>
      <c r="Q437" s="14">
        <v>0</v>
      </c>
      <c r="R437" s="14">
        <f>L437+M437+N437+O437+P437</f>
        <v>7480</v>
      </c>
      <c r="S437" s="14">
        <v>0</v>
      </c>
      <c r="T437" s="14">
        <f>+L437+O437+Q437+S437+J437+K437</f>
        <v>2080.3199999999997</v>
      </c>
      <c r="U437" s="14">
        <f>+P437+N437+M437</f>
        <v>5399.68</v>
      </c>
      <c r="V437" s="14">
        <f>+I437-T437</f>
        <v>33119.68</v>
      </c>
      <c r="W437" s="54">
        <f>+V439-AJ437</f>
        <v>16791.599999999999</v>
      </c>
      <c r="X437" t="s">
        <v>32</v>
      </c>
      <c r="Y437" t="s">
        <v>5</v>
      </c>
      <c r="Z437" t="s">
        <v>987</v>
      </c>
      <c r="AA437">
        <v>130</v>
      </c>
      <c r="AB437" s="9">
        <v>34800</v>
      </c>
      <c r="AC437">
        <v>0</v>
      </c>
      <c r="AD437" s="9">
        <v>34800</v>
      </c>
      <c r="AE437">
        <v>998.76</v>
      </c>
      <c r="AF437">
        <v>0</v>
      </c>
      <c r="AG437" s="9">
        <v>1057.92</v>
      </c>
      <c r="AH437">
        <v>0</v>
      </c>
      <c r="AI437" s="9">
        <v>2056.6799999999998</v>
      </c>
      <c r="AJ437" s="9">
        <v>32743.32</v>
      </c>
      <c r="AK437" s="54">
        <f>+T437-AW437</f>
        <v>0</v>
      </c>
      <c r="AL437" t="s">
        <v>210</v>
      </c>
      <c r="AM437" t="s">
        <v>5</v>
      </c>
      <c r="AN437" t="s">
        <v>1263</v>
      </c>
      <c r="AO437">
        <v>103</v>
      </c>
      <c r="AP437" s="9">
        <v>35200</v>
      </c>
      <c r="AQ437">
        <v>0</v>
      </c>
      <c r="AR437" s="9">
        <v>35200</v>
      </c>
      <c r="AS437" s="9">
        <v>1010.24</v>
      </c>
      <c r="AT437">
        <v>0</v>
      </c>
      <c r="AU437" s="9">
        <v>1070.08</v>
      </c>
      <c r="AV437">
        <v>0</v>
      </c>
      <c r="AW437" s="9">
        <v>2080.3200000000002</v>
      </c>
      <c r="AX437" s="9">
        <v>33119.68</v>
      </c>
    </row>
    <row r="438" spans="1:50" s="6" customFormat="1" ht="15" x14ac:dyDescent="0.25">
      <c r="A438" s="18">
        <f>1+A437</f>
        <v>417</v>
      </c>
      <c r="B438" s="17" t="s">
        <v>7</v>
      </c>
      <c r="C438" s="16" t="s">
        <v>209</v>
      </c>
      <c r="D438" s="16" t="s">
        <v>5</v>
      </c>
      <c r="E438" s="16" t="s">
        <v>4</v>
      </c>
      <c r="F438" s="16" t="s">
        <v>8</v>
      </c>
      <c r="G438" s="15">
        <v>45078</v>
      </c>
      <c r="H438" s="15">
        <v>45260</v>
      </c>
      <c r="I438" s="14">
        <v>16240</v>
      </c>
      <c r="J438" s="14">
        <v>0</v>
      </c>
      <c r="K438" s="14">
        <v>0</v>
      </c>
      <c r="L438" s="14">
        <v>466.09</v>
      </c>
      <c r="M438" s="14">
        <f>I438*7.1%</f>
        <v>1153.04</v>
      </c>
      <c r="N438" s="14">
        <f>I438*1.15%</f>
        <v>186.76</v>
      </c>
      <c r="O438" s="14">
        <v>493.7</v>
      </c>
      <c r="P438" s="14">
        <f>I438*7.09%</f>
        <v>1151.4160000000002</v>
      </c>
      <c r="Q438" s="14">
        <v>0</v>
      </c>
      <c r="R438" s="14">
        <f>L438+M438+N438+O438+P438</f>
        <v>3451.0059999999999</v>
      </c>
      <c r="S438" s="14">
        <v>0</v>
      </c>
      <c r="T438" s="14">
        <f>+L438+O438+Q438+S438+J438+K438</f>
        <v>959.79</v>
      </c>
      <c r="U438" s="14">
        <f>+P438+N438+M438</f>
        <v>2491.2160000000003</v>
      </c>
      <c r="V438" s="14">
        <f>+I438-T438</f>
        <v>15280.21</v>
      </c>
      <c r="W438" s="54">
        <f>+V439-AJ438</f>
        <v>2104.5800000000017</v>
      </c>
      <c r="X438" t="s">
        <v>409</v>
      </c>
      <c r="Y438" t="s">
        <v>5</v>
      </c>
      <c r="Z438" t="s">
        <v>1325</v>
      </c>
      <c r="AA438">
        <v>153</v>
      </c>
      <c r="AB438" s="9">
        <v>52800</v>
      </c>
      <c r="AC438">
        <v>0</v>
      </c>
      <c r="AD438" s="9">
        <v>52800</v>
      </c>
      <c r="AE438" s="9">
        <v>1515.36</v>
      </c>
      <c r="AF438" s="9">
        <v>2249.1799999999998</v>
      </c>
      <c r="AG438" s="9">
        <v>1605.12</v>
      </c>
      <c r="AH438">
        <v>0</v>
      </c>
      <c r="AI438" s="9">
        <v>5369.66</v>
      </c>
      <c r="AJ438" s="9">
        <v>47430.34</v>
      </c>
      <c r="AK438" s="54">
        <f>+T438-AW438</f>
        <v>0</v>
      </c>
      <c r="AL438" t="s">
        <v>209</v>
      </c>
      <c r="AM438" t="s">
        <v>5</v>
      </c>
      <c r="AN438" t="s">
        <v>1192</v>
      </c>
      <c r="AO438">
        <v>107</v>
      </c>
      <c r="AP438" s="9">
        <v>16240</v>
      </c>
      <c r="AQ438">
        <v>0</v>
      </c>
      <c r="AR438" s="9">
        <v>16240</v>
      </c>
      <c r="AS438">
        <v>466.09</v>
      </c>
      <c r="AT438">
        <v>0</v>
      </c>
      <c r="AU438">
        <v>493.7</v>
      </c>
      <c r="AV438">
        <v>0</v>
      </c>
      <c r="AW438">
        <v>959.79</v>
      </c>
      <c r="AX438" s="9">
        <v>15280.21</v>
      </c>
    </row>
    <row r="439" spans="1:50" s="6" customFormat="1" ht="15" x14ac:dyDescent="0.25">
      <c r="A439" s="18">
        <f>1+A438</f>
        <v>418</v>
      </c>
      <c r="B439" s="17" t="s">
        <v>7</v>
      </c>
      <c r="C439" s="16" t="s">
        <v>208</v>
      </c>
      <c r="D439" s="16" t="s">
        <v>5</v>
      </c>
      <c r="E439" s="16" t="s">
        <v>4</v>
      </c>
      <c r="F439" s="16" t="s">
        <v>3</v>
      </c>
      <c r="G439" s="15">
        <v>45078</v>
      </c>
      <c r="H439" s="15">
        <v>45260</v>
      </c>
      <c r="I439" s="14">
        <v>55440</v>
      </c>
      <c r="J439" s="14">
        <v>2628.57</v>
      </c>
      <c r="K439" s="14">
        <v>0</v>
      </c>
      <c r="L439" s="14">
        <v>1591.13</v>
      </c>
      <c r="M439" s="14">
        <f>I439*7.1%</f>
        <v>3936.24</v>
      </c>
      <c r="N439" s="14">
        <f>I439*1.15%</f>
        <v>637.55999999999995</v>
      </c>
      <c r="O439" s="14">
        <v>1685.38</v>
      </c>
      <c r="P439" s="14">
        <f>I439*7.09%</f>
        <v>3930.6960000000004</v>
      </c>
      <c r="Q439" s="14">
        <v>0</v>
      </c>
      <c r="R439" s="14">
        <f>L439+M439+N439+O439+P439</f>
        <v>11781.006000000001</v>
      </c>
      <c r="S439" s="14">
        <v>0</v>
      </c>
      <c r="T439" s="14">
        <f>+L439+O439+Q439+S439+J439+K439</f>
        <v>5905.08</v>
      </c>
      <c r="U439" s="14">
        <f>+P439+N439+M439</f>
        <v>8504.4959999999992</v>
      </c>
      <c r="V439" s="14">
        <f>+I439-T439</f>
        <v>49534.92</v>
      </c>
      <c r="W439" s="54">
        <f>+V441-AJ439</f>
        <v>-1627.3299999999945</v>
      </c>
      <c r="X439" t="s">
        <v>134</v>
      </c>
      <c r="Y439" t="s">
        <v>5</v>
      </c>
      <c r="Z439" t="s">
        <v>1093</v>
      </c>
      <c r="AA439">
        <v>115</v>
      </c>
      <c r="AB439" s="9">
        <v>40000</v>
      </c>
      <c r="AC439">
        <v>0</v>
      </c>
      <c r="AD439" s="9">
        <v>40000</v>
      </c>
      <c r="AE439" s="9">
        <v>1148</v>
      </c>
      <c r="AF439">
        <v>442.65</v>
      </c>
      <c r="AG439" s="9">
        <v>1216</v>
      </c>
      <c r="AH439">
        <v>0</v>
      </c>
      <c r="AI439" s="9">
        <v>2806.65</v>
      </c>
      <c r="AJ439" s="9">
        <v>37193.35</v>
      </c>
      <c r="AK439" s="54">
        <f>+T439-AW439</f>
        <v>0</v>
      </c>
      <c r="AL439" t="s">
        <v>208</v>
      </c>
      <c r="AM439" t="s">
        <v>5</v>
      </c>
      <c r="AN439" t="s">
        <v>866</v>
      </c>
      <c r="AO439">
        <v>109</v>
      </c>
      <c r="AP439" s="9">
        <v>55440</v>
      </c>
      <c r="AQ439">
        <v>0</v>
      </c>
      <c r="AR439" s="9">
        <v>55440</v>
      </c>
      <c r="AS439" s="9">
        <v>1591.13</v>
      </c>
      <c r="AT439" s="9">
        <v>2628.57</v>
      </c>
      <c r="AU439" s="9">
        <v>1685.38</v>
      </c>
      <c r="AV439">
        <v>0</v>
      </c>
      <c r="AW439" s="9">
        <v>5905.08</v>
      </c>
      <c r="AX439" s="9">
        <v>49534.92</v>
      </c>
    </row>
    <row r="440" spans="1:50" s="6" customFormat="1" ht="15" x14ac:dyDescent="0.25">
      <c r="A440" s="18">
        <f>1+A439</f>
        <v>419</v>
      </c>
      <c r="B440" s="17" t="s">
        <v>7</v>
      </c>
      <c r="C440" s="16" t="s">
        <v>207</v>
      </c>
      <c r="D440" s="16" t="s">
        <v>5</v>
      </c>
      <c r="E440" s="16" t="s">
        <v>4</v>
      </c>
      <c r="F440" s="16" t="s">
        <v>3</v>
      </c>
      <c r="G440" s="15">
        <v>45078</v>
      </c>
      <c r="H440" s="15">
        <v>45260</v>
      </c>
      <c r="I440" s="14">
        <v>18560</v>
      </c>
      <c r="J440" s="14">
        <v>0</v>
      </c>
      <c r="K440" s="14">
        <v>0</v>
      </c>
      <c r="L440" s="14">
        <v>532.66999999999996</v>
      </c>
      <c r="M440" s="14">
        <f>I440*7.1%</f>
        <v>1317.76</v>
      </c>
      <c r="N440" s="14">
        <f>I440*1.15%</f>
        <v>213.44</v>
      </c>
      <c r="O440" s="14">
        <v>564.22</v>
      </c>
      <c r="P440" s="14">
        <f>I440*7.09%</f>
        <v>1315.904</v>
      </c>
      <c r="Q440" s="14">
        <v>0</v>
      </c>
      <c r="R440" s="14">
        <f>L440+M440+N440+O440+P440</f>
        <v>3943.9940000000001</v>
      </c>
      <c r="S440" s="14">
        <v>0</v>
      </c>
      <c r="T440" s="14">
        <f>+L440+O440+Q440+S440+J440+K440</f>
        <v>1096.8899999999999</v>
      </c>
      <c r="U440" s="14">
        <f>+P440+N440+M440</f>
        <v>2847.1040000000003</v>
      </c>
      <c r="V440" s="14">
        <f>+I440-T440</f>
        <v>17463.11</v>
      </c>
      <c r="W440" s="54">
        <f>+V440-AJ440</f>
        <v>-100280.85</v>
      </c>
      <c r="X440" t="s">
        <v>618</v>
      </c>
      <c r="Y440" t="s">
        <v>721</v>
      </c>
      <c r="Z440" t="s">
        <v>722</v>
      </c>
      <c r="AA440">
        <v>6</v>
      </c>
      <c r="AB440" s="9">
        <v>155000</v>
      </c>
      <c r="AC440">
        <v>0</v>
      </c>
      <c r="AD440" s="9">
        <v>155000</v>
      </c>
      <c r="AE440" s="9">
        <v>4448.5</v>
      </c>
      <c r="AF440" s="9">
        <v>25042.74</v>
      </c>
      <c r="AG440" s="9">
        <v>4712</v>
      </c>
      <c r="AH440" s="9">
        <v>3052.8</v>
      </c>
      <c r="AI440" s="9">
        <v>37256.04</v>
      </c>
      <c r="AJ440" s="9">
        <v>117743.96</v>
      </c>
      <c r="AK440" s="54">
        <f>+T440-AW440</f>
        <v>0</v>
      </c>
      <c r="AL440" t="s">
        <v>207</v>
      </c>
      <c r="AM440" t="s">
        <v>5</v>
      </c>
      <c r="AN440" t="s">
        <v>1073</v>
      </c>
      <c r="AO440">
        <v>111</v>
      </c>
      <c r="AP440" s="9">
        <v>18560</v>
      </c>
      <c r="AQ440">
        <v>0</v>
      </c>
      <c r="AR440" s="9">
        <v>18560</v>
      </c>
      <c r="AS440">
        <v>532.66999999999996</v>
      </c>
      <c r="AT440">
        <v>0</v>
      </c>
      <c r="AU440">
        <v>564.22</v>
      </c>
      <c r="AV440">
        <v>0</v>
      </c>
      <c r="AW440" s="9">
        <v>1096.8900000000001</v>
      </c>
      <c r="AX440" s="9">
        <v>17463.11</v>
      </c>
    </row>
    <row r="441" spans="1:50" s="6" customFormat="1" ht="15" x14ac:dyDescent="0.25">
      <c r="A441" s="18">
        <f>1+A440</f>
        <v>420</v>
      </c>
      <c r="B441" s="17" t="s">
        <v>7</v>
      </c>
      <c r="C441" s="16" t="s">
        <v>206</v>
      </c>
      <c r="D441" s="16" t="s">
        <v>5</v>
      </c>
      <c r="E441" s="16" t="s">
        <v>4</v>
      </c>
      <c r="F441" s="16" t="s">
        <v>8</v>
      </c>
      <c r="G441" s="15">
        <v>45078</v>
      </c>
      <c r="H441" s="15">
        <v>45260</v>
      </c>
      <c r="I441" s="14">
        <v>37800</v>
      </c>
      <c r="J441" s="14">
        <v>0</v>
      </c>
      <c r="K441" s="14">
        <v>0</v>
      </c>
      <c r="L441" s="14">
        <v>1084.8599999999999</v>
      </c>
      <c r="M441" s="14">
        <f>I441*7.1%</f>
        <v>2683.7999999999997</v>
      </c>
      <c r="N441" s="14">
        <f>I441*1.15%</f>
        <v>434.7</v>
      </c>
      <c r="O441" s="14">
        <v>1149.1199999999999</v>
      </c>
      <c r="P441" s="14">
        <f>I441*7.09%</f>
        <v>2680.02</v>
      </c>
      <c r="Q441" s="14">
        <v>0</v>
      </c>
      <c r="R441" s="14">
        <f>L441+M441+N441+O441+P441</f>
        <v>8032.5</v>
      </c>
      <c r="S441" s="14">
        <v>0</v>
      </c>
      <c r="T441" s="14">
        <f>+L441+O441+Q441+S441+J441+K441</f>
        <v>2233.9799999999996</v>
      </c>
      <c r="U441" s="14">
        <f>+P441+N441+M441</f>
        <v>5798.5199999999995</v>
      </c>
      <c r="V441" s="14">
        <f>+I441-T441</f>
        <v>35566.020000000004</v>
      </c>
      <c r="W441" s="54">
        <f>+V442-AJ441</f>
        <v>-2408.7000000000007</v>
      </c>
      <c r="X441" t="s">
        <v>496</v>
      </c>
      <c r="Y441" t="s">
        <v>5</v>
      </c>
      <c r="Z441" t="s">
        <v>894</v>
      </c>
      <c r="AA441">
        <v>117</v>
      </c>
      <c r="AB441" s="9">
        <v>21120</v>
      </c>
      <c r="AC441">
        <v>0</v>
      </c>
      <c r="AD441" s="9">
        <v>21120</v>
      </c>
      <c r="AE441">
        <v>606.14</v>
      </c>
      <c r="AF441">
        <v>0</v>
      </c>
      <c r="AG441">
        <v>642.04999999999995</v>
      </c>
      <c r="AH441">
        <v>0</v>
      </c>
      <c r="AI441" s="9">
        <v>1248.19</v>
      </c>
      <c r="AJ441" s="9">
        <v>19871.810000000001</v>
      </c>
      <c r="AK441" s="54">
        <f>+T441-AW441</f>
        <v>0</v>
      </c>
      <c r="AL441" t="s">
        <v>206</v>
      </c>
      <c r="AM441" t="s">
        <v>5</v>
      </c>
      <c r="AN441" t="s">
        <v>921</v>
      </c>
      <c r="AO441">
        <v>113</v>
      </c>
      <c r="AP441" s="9">
        <v>37800</v>
      </c>
      <c r="AQ441">
        <v>0</v>
      </c>
      <c r="AR441" s="9">
        <v>37800</v>
      </c>
      <c r="AS441" s="9">
        <v>1084.8599999999999</v>
      </c>
      <c r="AT441">
        <v>0</v>
      </c>
      <c r="AU441" s="9">
        <v>1149.1199999999999</v>
      </c>
      <c r="AV441">
        <v>0</v>
      </c>
      <c r="AW441" s="9">
        <v>2233.98</v>
      </c>
      <c r="AX441" s="9">
        <v>35566.019999999997</v>
      </c>
    </row>
    <row r="442" spans="1:50" s="6" customFormat="1" ht="15" x14ac:dyDescent="0.25">
      <c r="A442" s="18">
        <f>1+A441</f>
        <v>421</v>
      </c>
      <c r="B442" s="17" t="s">
        <v>7</v>
      </c>
      <c r="C442" s="16" t="s">
        <v>205</v>
      </c>
      <c r="D442" s="16" t="s">
        <v>5</v>
      </c>
      <c r="E442" s="16" t="s">
        <v>4</v>
      </c>
      <c r="F442" s="16" t="s">
        <v>8</v>
      </c>
      <c r="G442" s="15">
        <v>45078</v>
      </c>
      <c r="H442" s="15">
        <v>45260</v>
      </c>
      <c r="I442" s="14">
        <v>18560</v>
      </c>
      <c r="J442" s="14">
        <v>0</v>
      </c>
      <c r="K442" s="14">
        <v>0</v>
      </c>
      <c r="L442" s="14">
        <v>532.66999999999996</v>
      </c>
      <c r="M442" s="14">
        <f>I442*7.1%</f>
        <v>1317.76</v>
      </c>
      <c r="N442" s="14">
        <f>I442*1.15%</f>
        <v>213.44</v>
      </c>
      <c r="O442" s="14">
        <v>564.22</v>
      </c>
      <c r="P442" s="14">
        <f>I442*7.09%</f>
        <v>1315.904</v>
      </c>
      <c r="Q442" s="14">
        <v>0</v>
      </c>
      <c r="R442" s="14">
        <f>L442+M442+N442+O442+P442</f>
        <v>3943.9940000000001</v>
      </c>
      <c r="S442" s="14">
        <v>0</v>
      </c>
      <c r="T442" s="14">
        <f>+L442+O442+Q442+S442+J442+K442</f>
        <v>1096.8899999999999</v>
      </c>
      <c r="U442" s="14">
        <f>+P442+N442+M442</f>
        <v>2847.1040000000003</v>
      </c>
      <c r="V442" s="14">
        <f>+I442-T442</f>
        <v>17463.11</v>
      </c>
      <c r="W442" s="54">
        <f>+V443-AJ442</f>
        <v>-11667.16</v>
      </c>
      <c r="X442" t="s">
        <v>232</v>
      </c>
      <c r="Y442" t="s">
        <v>5</v>
      </c>
      <c r="Z442" t="s">
        <v>1069</v>
      </c>
      <c r="AA442">
        <v>50</v>
      </c>
      <c r="AB442" s="9">
        <v>34800</v>
      </c>
      <c r="AC442">
        <v>0</v>
      </c>
      <c r="AD442" s="9">
        <v>34800</v>
      </c>
      <c r="AE442">
        <v>998.76</v>
      </c>
      <c r="AF442">
        <v>0</v>
      </c>
      <c r="AG442" s="9">
        <v>1057.92</v>
      </c>
      <c r="AH442">
        <v>0</v>
      </c>
      <c r="AI442" s="9">
        <v>2056.6799999999998</v>
      </c>
      <c r="AJ442" s="9">
        <v>32743.32</v>
      </c>
      <c r="AK442" s="54">
        <f>+T442-AW442</f>
        <v>0</v>
      </c>
      <c r="AL442" t="s">
        <v>205</v>
      </c>
      <c r="AM442" t="s">
        <v>5</v>
      </c>
      <c r="AN442" t="s">
        <v>1078</v>
      </c>
      <c r="AO442">
        <v>115</v>
      </c>
      <c r="AP442" s="9">
        <v>18560</v>
      </c>
      <c r="AQ442">
        <v>0</v>
      </c>
      <c r="AR442" s="9">
        <v>18560</v>
      </c>
      <c r="AS442">
        <v>532.66999999999996</v>
      </c>
      <c r="AT442">
        <v>0</v>
      </c>
      <c r="AU442">
        <v>564.22</v>
      </c>
      <c r="AV442">
        <v>0</v>
      </c>
      <c r="AW442" s="9">
        <v>1096.8900000000001</v>
      </c>
      <c r="AX442" s="9">
        <v>17463.11</v>
      </c>
    </row>
    <row r="443" spans="1:50" s="6" customFormat="1" ht="15" x14ac:dyDescent="0.25">
      <c r="A443" s="18">
        <f>1+A442</f>
        <v>422</v>
      </c>
      <c r="B443" s="17" t="s">
        <v>7</v>
      </c>
      <c r="C443" s="16" t="s">
        <v>204</v>
      </c>
      <c r="D443" s="16" t="s">
        <v>5</v>
      </c>
      <c r="E443" s="16" t="s">
        <v>4</v>
      </c>
      <c r="F443" s="16" t="s">
        <v>8</v>
      </c>
      <c r="G443" s="15">
        <v>45078</v>
      </c>
      <c r="H443" s="15">
        <v>45260</v>
      </c>
      <c r="I443" s="14">
        <v>22400</v>
      </c>
      <c r="J443" s="14">
        <v>0</v>
      </c>
      <c r="K443" s="14">
        <v>0</v>
      </c>
      <c r="L443" s="14">
        <v>642.88</v>
      </c>
      <c r="M443" s="14">
        <f>I443*7.1%</f>
        <v>1590.3999999999999</v>
      </c>
      <c r="N443" s="14">
        <f>I443*1.15%</f>
        <v>257.60000000000002</v>
      </c>
      <c r="O443" s="14">
        <v>680.96</v>
      </c>
      <c r="P443" s="14">
        <f>I443*7.09%</f>
        <v>1588.16</v>
      </c>
      <c r="Q443" s="14">
        <v>0</v>
      </c>
      <c r="R443" s="14">
        <f>L443+M443+N443+O443+P443</f>
        <v>4760</v>
      </c>
      <c r="S443" s="14">
        <v>0</v>
      </c>
      <c r="T443" s="14">
        <f>+L443+O443+Q443+S443+J443+K443</f>
        <v>1323.8400000000001</v>
      </c>
      <c r="U443" s="14">
        <f>+P443+N443+M443</f>
        <v>3436.16</v>
      </c>
      <c r="V443" s="14">
        <f>+I443-T443</f>
        <v>21076.16</v>
      </c>
      <c r="W443" s="54">
        <f>+V444-AJ443</f>
        <v>-32493.34</v>
      </c>
      <c r="X443" t="s">
        <v>241</v>
      </c>
      <c r="Y443" t="s">
        <v>5</v>
      </c>
      <c r="Z443" t="s">
        <v>1330</v>
      </c>
      <c r="AA443">
        <v>32</v>
      </c>
      <c r="AB443" s="9">
        <v>60800</v>
      </c>
      <c r="AC443">
        <v>0</v>
      </c>
      <c r="AD443" s="9">
        <v>60800</v>
      </c>
      <c r="AE443" s="9">
        <v>1744.96</v>
      </c>
      <c r="AF443" s="9">
        <v>3637.22</v>
      </c>
      <c r="AG443" s="9">
        <v>1848.32</v>
      </c>
      <c r="AH443">
        <v>0</v>
      </c>
      <c r="AI443" s="9">
        <v>7230.5</v>
      </c>
      <c r="AJ443" s="9">
        <v>53569.5</v>
      </c>
      <c r="AK443" s="54">
        <f>+T443-AW443</f>
        <v>0</v>
      </c>
      <c r="AL443" t="s">
        <v>204</v>
      </c>
      <c r="AM443" t="s">
        <v>5</v>
      </c>
      <c r="AN443" t="s">
        <v>1304</v>
      </c>
      <c r="AO443">
        <v>117</v>
      </c>
      <c r="AP443" s="9">
        <v>22400</v>
      </c>
      <c r="AQ443">
        <v>0</v>
      </c>
      <c r="AR443" s="9">
        <v>22400</v>
      </c>
      <c r="AS443">
        <v>642.88</v>
      </c>
      <c r="AT443">
        <v>0</v>
      </c>
      <c r="AU443">
        <v>680.96</v>
      </c>
      <c r="AV443">
        <v>0</v>
      </c>
      <c r="AW443" s="9">
        <v>1323.84</v>
      </c>
      <c r="AX443" s="9">
        <v>21076.16</v>
      </c>
    </row>
    <row r="444" spans="1:50" s="6" customFormat="1" ht="15" x14ac:dyDescent="0.25">
      <c r="A444" s="18">
        <f>1+A443</f>
        <v>423</v>
      </c>
      <c r="B444" s="17" t="s">
        <v>7</v>
      </c>
      <c r="C444" s="16" t="s">
        <v>203</v>
      </c>
      <c r="D444" s="16" t="s">
        <v>5</v>
      </c>
      <c r="E444" s="16" t="s">
        <v>4</v>
      </c>
      <c r="F444" s="16" t="s">
        <v>3</v>
      </c>
      <c r="G444" s="15">
        <v>45047</v>
      </c>
      <c r="H444" s="15">
        <v>45230</v>
      </c>
      <c r="I444" s="14">
        <v>22400</v>
      </c>
      <c r="J444" s="14">
        <v>0</v>
      </c>
      <c r="K444" s="14">
        <v>0</v>
      </c>
      <c r="L444" s="14">
        <v>642.88</v>
      </c>
      <c r="M444" s="14">
        <f>I444*7.1%</f>
        <v>1590.3999999999999</v>
      </c>
      <c r="N444" s="14">
        <f>I444*1.15%</f>
        <v>257.60000000000002</v>
      </c>
      <c r="O444" s="14">
        <v>680.96</v>
      </c>
      <c r="P444" s="14">
        <f>I444*7.09%</f>
        <v>1588.16</v>
      </c>
      <c r="Q444" s="14">
        <v>0</v>
      </c>
      <c r="R444" s="14">
        <f>L444+M444+N444+O444+P444</f>
        <v>4760</v>
      </c>
      <c r="S444" s="14">
        <v>0</v>
      </c>
      <c r="T444" s="14">
        <f>+L444+O444+Q444+S444+J444+K444</f>
        <v>1323.8400000000001</v>
      </c>
      <c r="U444" s="14">
        <f>+P444+N444+M444</f>
        <v>3436.16</v>
      </c>
      <c r="V444" s="14">
        <f>+I444-T444</f>
        <v>21076.16</v>
      </c>
      <c r="W444" s="54">
        <f>+V445-AJ444</f>
        <v>6548.66</v>
      </c>
      <c r="X444" t="s">
        <v>414</v>
      </c>
      <c r="Y444" t="s">
        <v>5</v>
      </c>
      <c r="Z444" t="s">
        <v>1119</v>
      </c>
      <c r="AA444">
        <v>131</v>
      </c>
      <c r="AB444" s="9">
        <v>18560</v>
      </c>
      <c r="AC444">
        <v>0</v>
      </c>
      <c r="AD444" s="9">
        <v>18560</v>
      </c>
      <c r="AE444">
        <v>532.66999999999996</v>
      </c>
      <c r="AF444">
        <v>0</v>
      </c>
      <c r="AG444">
        <v>564.22</v>
      </c>
      <c r="AH444">
        <v>0</v>
      </c>
      <c r="AI444" s="9">
        <v>1096.8900000000001</v>
      </c>
      <c r="AJ444" s="9">
        <v>17463.11</v>
      </c>
      <c r="AK444" s="54">
        <f>+T444-AW444</f>
        <v>0</v>
      </c>
      <c r="AL444" t="s">
        <v>203</v>
      </c>
      <c r="AM444" t="s">
        <v>5</v>
      </c>
      <c r="AN444" t="s">
        <v>1264</v>
      </c>
      <c r="AO444">
        <v>123</v>
      </c>
      <c r="AP444" s="9">
        <v>22400</v>
      </c>
      <c r="AQ444">
        <v>0</v>
      </c>
      <c r="AR444" s="9">
        <v>22400</v>
      </c>
      <c r="AS444">
        <v>642.88</v>
      </c>
      <c r="AT444">
        <v>0</v>
      </c>
      <c r="AU444">
        <v>680.96</v>
      </c>
      <c r="AV444">
        <v>0</v>
      </c>
      <c r="AW444" s="9">
        <v>1323.84</v>
      </c>
      <c r="AX444" s="9">
        <v>21076.16</v>
      </c>
    </row>
    <row r="445" spans="1:50" s="6" customFormat="1" ht="12" customHeight="1" x14ac:dyDescent="0.25">
      <c r="A445" s="18">
        <f>1+A444</f>
        <v>424</v>
      </c>
      <c r="B445" s="17" t="s">
        <v>7</v>
      </c>
      <c r="C445" s="16" t="s">
        <v>202</v>
      </c>
      <c r="D445" s="16" t="s">
        <v>5</v>
      </c>
      <c r="E445" s="16" t="s">
        <v>4</v>
      </c>
      <c r="F445" s="16" t="s">
        <v>3</v>
      </c>
      <c r="G445" s="15">
        <v>45047</v>
      </c>
      <c r="H445" s="15">
        <v>45230</v>
      </c>
      <c r="I445" s="14">
        <v>25520</v>
      </c>
      <c r="J445" s="14">
        <v>0</v>
      </c>
      <c r="K445" s="14">
        <v>0</v>
      </c>
      <c r="L445" s="14">
        <v>732.42</v>
      </c>
      <c r="M445" s="14">
        <f>I445*7.1%</f>
        <v>1811.9199999999998</v>
      </c>
      <c r="N445" s="14">
        <f>I445*1.15%</f>
        <v>293.48</v>
      </c>
      <c r="O445" s="14">
        <v>775.81</v>
      </c>
      <c r="P445" s="14">
        <f>I445*7.09%</f>
        <v>1809.3680000000002</v>
      </c>
      <c r="Q445" s="14">
        <v>0</v>
      </c>
      <c r="R445" s="14">
        <f>L445+M445+N445+O445+P445</f>
        <v>5422.9979999999996</v>
      </c>
      <c r="S445" s="14">
        <v>0</v>
      </c>
      <c r="T445" s="14">
        <f>+L445+O445+Q445+S445+J445+K445</f>
        <v>1508.23</v>
      </c>
      <c r="U445" s="14">
        <f>+P445+N445+M445</f>
        <v>3914.768</v>
      </c>
      <c r="V445" s="14">
        <f>+I445-T445</f>
        <v>24011.77</v>
      </c>
      <c r="W445" s="54">
        <f>+V447-AJ445</f>
        <v>-32743.32</v>
      </c>
      <c r="X445" t="s">
        <v>159</v>
      </c>
      <c r="Y445" t="s">
        <v>5</v>
      </c>
      <c r="Z445" t="s">
        <v>1188</v>
      </c>
      <c r="AA445">
        <v>77</v>
      </c>
      <c r="AB445" s="9">
        <v>34800</v>
      </c>
      <c r="AC445">
        <v>0</v>
      </c>
      <c r="AD445" s="9">
        <v>34800</v>
      </c>
      <c r="AE445">
        <v>998.76</v>
      </c>
      <c r="AF445">
        <v>0</v>
      </c>
      <c r="AG445" s="9">
        <v>1057.92</v>
      </c>
      <c r="AH445">
        <v>0</v>
      </c>
      <c r="AI445" s="9">
        <v>2056.6799999999998</v>
      </c>
      <c r="AJ445" s="9">
        <v>32743.32</v>
      </c>
      <c r="AK445" s="54">
        <f>+T445-AW445</f>
        <v>0</v>
      </c>
      <c r="AL445" t="s">
        <v>202</v>
      </c>
      <c r="AM445" t="s">
        <v>5</v>
      </c>
      <c r="AN445" t="s">
        <v>1007</v>
      </c>
      <c r="AO445">
        <v>180</v>
      </c>
      <c r="AP445" s="9">
        <v>25520</v>
      </c>
      <c r="AQ445">
        <v>0</v>
      </c>
      <c r="AR445" s="9">
        <v>25520</v>
      </c>
      <c r="AS445">
        <v>732.42</v>
      </c>
      <c r="AT445">
        <v>0</v>
      </c>
      <c r="AU445">
        <v>775.81</v>
      </c>
      <c r="AV445">
        <v>0</v>
      </c>
      <c r="AW445" s="9">
        <v>1508.23</v>
      </c>
      <c r="AX445" s="9">
        <v>24011.77</v>
      </c>
    </row>
    <row r="446" spans="1:50" s="6" customFormat="1" ht="12" customHeight="1" x14ac:dyDescent="0.25">
      <c r="A446" s="18">
        <f>1+A445</f>
        <v>425</v>
      </c>
      <c r="B446" s="17" t="s">
        <v>7</v>
      </c>
      <c r="C446" s="16" t="s">
        <v>201</v>
      </c>
      <c r="D446" s="16" t="s">
        <v>5</v>
      </c>
      <c r="E446" s="16" t="s">
        <v>4</v>
      </c>
      <c r="F446" s="16" t="s">
        <v>3</v>
      </c>
      <c r="G446" s="15">
        <v>45047</v>
      </c>
      <c r="H446" s="15">
        <v>45230</v>
      </c>
      <c r="I446" s="14">
        <v>44080</v>
      </c>
      <c r="J446" s="14">
        <v>0</v>
      </c>
      <c r="K446" s="14">
        <v>0</v>
      </c>
      <c r="L446" s="14">
        <v>1265.0999999999999</v>
      </c>
      <c r="M446" s="14">
        <f>I446*7.1%</f>
        <v>3129.68</v>
      </c>
      <c r="N446" s="14">
        <f>I446*1.15%</f>
        <v>506.92</v>
      </c>
      <c r="O446" s="14">
        <v>1340.03</v>
      </c>
      <c r="P446" s="14">
        <f>I446*7.09%</f>
        <v>3125.2720000000004</v>
      </c>
      <c r="Q446" s="14">
        <v>0</v>
      </c>
      <c r="R446" s="14">
        <f>L446+M446+N446+O446+P446</f>
        <v>9367.0020000000004</v>
      </c>
      <c r="S446" s="14">
        <v>0</v>
      </c>
      <c r="T446" s="14">
        <f>+L446+O446+Q446+S446+J446+K446</f>
        <v>2605.13</v>
      </c>
      <c r="U446" s="14">
        <f>+P446+N446+M446</f>
        <v>6761.8720000000003</v>
      </c>
      <c r="V446" s="14">
        <f>+I446-T446</f>
        <v>41474.870000000003</v>
      </c>
      <c r="W446" s="54">
        <f>+V448-AJ446</f>
        <v>10674.770000000004</v>
      </c>
      <c r="X446" s="75" t="s">
        <v>41</v>
      </c>
      <c r="Y446" s="75" t="s">
        <v>5</v>
      </c>
      <c r="Z446" s="75" t="s">
        <v>1017</v>
      </c>
      <c r="AA446" s="75">
        <v>99</v>
      </c>
      <c r="AB446" s="76">
        <v>88160</v>
      </c>
      <c r="AC446" s="75">
        <v>0</v>
      </c>
      <c r="AD446" s="76">
        <v>88160</v>
      </c>
      <c r="AE446" s="76">
        <v>2530.19</v>
      </c>
      <c r="AF446" s="75">
        <v>0</v>
      </c>
      <c r="AG446" s="76">
        <v>2680.06</v>
      </c>
      <c r="AH446" s="76">
        <v>2237.85</v>
      </c>
      <c r="AI446" s="76">
        <v>7448.1</v>
      </c>
      <c r="AJ446" s="76">
        <v>80711.899999999994</v>
      </c>
      <c r="AK446" s="54">
        <f>+T446-AW446</f>
        <v>0</v>
      </c>
      <c r="AL446" t="s">
        <v>201</v>
      </c>
      <c r="AM446" t="s">
        <v>5</v>
      </c>
      <c r="AN446" t="s">
        <v>1061</v>
      </c>
      <c r="AO446">
        <v>121</v>
      </c>
      <c r="AP446" s="9">
        <v>44080</v>
      </c>
      <c r="AQ446">
        <v>0</v>
      </c>
      <c r="AR446" s="9">
        <v>44080</v>
      </c>
      <c r="AS446" s="9">
        <v>1265.0999999999999</v>
      </c>
      <c r="AT446">
        <v>0</v>
      </c>
      <c r="AU446" s="9">
        <v>1340.03</v>
      </c>
      <c r="AV446">
        <v>0</v>
      </c>
      <c r="AW446" s="9">
        <v>2605.13</v>
      </c>
      <c r="AX446" s="9">
        <v>41474.870000000003</v>
      </c>
    </row>
    <row r="447" spans="1:50" s="6" customFormat="1" ht="12" customHeight="1" x14ac:dyDescent="0.25">
      <c r="A447" s="22"/>
      <c r="B447" s="23" t="s">
        <v>200</v>
      </c>
      <c r="C447" s="22"/>
      <c r="D447" s="22"/>
      <c r="E447" s="22"/>
      <c r="F447" s="22"/>
      <c r="G447" s="21"/>
      <c r="H447" s="21"/>
      <c r="I447" s="20"/>
      <c r="J447" s="20"/>
      <c r="K447" s="20"/>
      <c r="L447" s="19"/>
      <c r="M447" s="19"/>
      <c r="N447" s="19"/>
      <c r="O447" s="19"/>
      <c r="P447" s="19"/>
      <c r="Q447" s="20"/>
      <c r="R447" s="19"/>
      <c r="S447" s="20"/>
      <c r="T447" s="19"/>
      <c r="U447" s="19"/>
      <c r="V447" s="19"/>
      <c r="W447" s="54">
        <f>+V448-AJ447</f>
        <v>60826.239999999998</v>
      </c>
      <c r="X447" t="s">
        <v>6</v>
      </c>
      <c r="Y447" t="s">
        <v>5</v>
      </c>
      <c r="Z447" t="s">
        <v>1009</v>
      </c>
      <c r="AA447">
        <v>176</v>
      </c>
      <c r="AB447" s="9">
        <v>32480</v>
      </c>
      <c r="AC447">
        <v>0</v>
      </c>
      <c r="AD447" s="9">
        <v>32480</v>
      </c>
      <c r="AE447">
        <v>932.18</v>
      </c>
      <c r="AF447">
        <v>0</v>
      </c>
      <c r="AG447">
        <v>987.39</v>
      </c>
      <c r="AH447">
        <v>0</v>
      </c>
      <c r="AI447" s="9">
        <v>1919.57</v>
      </c>
      <c r="AJ447" s="9">
        <v>30560.43</v>
      </c>
      <c r="AK447" s="54">
        <f>+T447-AW447</f>
        <v>0</v>
      </c>
    </row>
    <row r="448" spans="1:50" s="6" customFormat="1" ht="15" customHeight="1" x14ac:dyDescent="0.25">
      <c r="A448" s="18">
        <f>1+A446</f>
        <v>426</v>
      </c>
      <c r="B448" s="17" t="s">
        <v>109</v>
      </c>
      <c r="C448" s="16" t="s">
        <v>199</v>
      </c>
      <c r="D448" s="16" t="s">
        <v>797</v>
      </c>
      <c r="E448" s="16" t="s">
        <v>4</v>
      </c>
      <c r="F448" s="16" t="s">
        <v>3</v>
      </c>
      <c r="G448" s="15">
        <v>45017</v>
      </c>
      <c r="H448" s="15">
        <v>45230</v>
      </c>
      <c r="I448" s="14">
        <v>115000</v>
      </c>
      <c r="J448" s="14">
        <v>15239.38</v>
      </c>
      <c r="K448" s="14">
        <v>0</v>
      </c>
      <c r="L448" s="14">
        <v>3300.5</v>
      </c>
      <c r="M448" s="14">
        <f>I448*7.1%</f>
        <v>8164.9999999999991</v>
      </c>
      <c r="N448" s="14">
        <f>I448*1.15%</f>
        <v>1322.5</v>
      </c>
      <c r="O448" s="14">
        <v>3496</v>
      </c>
      <c r="P448" s="14">
        <f>I448*7.09%</f>
        <v>8153.5000000000009</v>
      </c>
      <c r="Q448" s="14">
        <f>1512.45+65</f>
        <v>1577.45</v>
      </c>
      <c r="R448" s="14">
        <f>L448+M448+N448+O448+P448</f>
        <v>24437.5</v>
      </c>
      <c r="S448" s="14">
        <v>0</v>
      </c>
      <c r="T448" s="14">
        <f>+L448+O448+Q448+S448+J448+K448</f>
        <v>23613.33</v>
      </c>
      <c r="U448" s="14">
        <f>+P448+N448+M448</f>
        <v>17641</v>
      </c>
      <c r="V448" s="14">
        <f>+I448-T448</f>
        <v>91386.67</v>
      </c>
      <c r="W448" s="54">
        <f>+V450-AJ448</f>
        <v>38063.469999999994</v>
      </c>
      <c r="X448" s="73" t="s">
        <v>54</v>
      </c>
      <c r="Y448" s="73" t="s">
        <v>5</v>
      </c>
      <c r="Z448" s="73" t="s">
        <v>1014</v>
      </c>
      <c r="AA448" s="73">
        <v>76</v>
      </c>
      <c r="AB448" s="74">
        <v>27840</v>
      </c>
      <c r="AC448" s="73">
        <v>0</v>
      </c>
      <c r="AD448" s="74">
        <v>27840</v>
      </c>
      <c r="AE448" s="73">
        <v>799.01</v>
      </c>
      <c r="AF448" s="73">
        <v>0</v>
      </c>
      <c r="AG448" s="73">
        <v>846.34</v>
      </c>
      <c r="AH448" s="73">
        <v>0</v>
      </c>
      <c r="AI448" s="74">
        <v>1645.35</v>
      </c>
      <c r="AJ448" s="74">
        <v>26194.65</v>
      </c>
      <c r="AK448" s="54">
        <f>+T448-AW448</f>
        <v>0</v>
      </c>
      <c r="AL448" t="s">
        <v>199</v>
      </c>
      <c r="AM448" t="s">
        <v>797</v>
      </c>
      <c r="AN448" t="s">
        <v>798</v>
      </c>
      <c r="AO448">
        <v>2</v>
      </c>
      <c r="AP448" s="9">
        <v>115000</v>
      </c>
      <c r="AQ448">
        <v>0</v>
      </c>
      <c r="AR448" s="9">
        <v>115000</v>
      </c>
      <c r="AS448" s="9">
        <v>3300.5</v>
      </c>
      <c r="AT448" s="9">
        <v>15239.38</v>
      </c>
      <c r="AU448" s="9">
        <v>3496</v>
      </c>
      <c r="AV448" s="9">
        <v>1577.45</v>
      </c>
      <c r="AW448" s="9">
        <v>23613.33</v>
      </c>
      <c r="AX448" s="9">
        <v>91386.67</v>
      </c>
    </row>
    <row r="449" spans="1:50" s="6" customFormat="1" ht="15" x14ac:dyDescent="0.25">
      <c r="A449" s="18">
        <f>1+A448</f>
        <v>427</v>
      </c>
      <c r="B449" s="17" t="s">
        <v>198</v>
      </c>
      <c r="C449" s="16" t="s">
        <v>197</v>
      </c>
      <c r="D449" s="16" t="s">
        <v>101</v>
      </c>
      <c r="E449" s="16" t="s">
        <v>4</v>
      </c>
      <c r="F449" s="16" t="s">
        <v>8</v>
      </c>
      <c r="G449" s="15">
        <v>45170</v>
      </c>
      <c r="H449" s="15">
        <v>45351</v>
      </c>
      <c r="I449" s="14">
        <v>45000</v>
      </c>
      <c r="J449" s="14">
        <v>0</v>
      </c>
      <c r="K449" s="14">
        <v>0</v>
      </c>
      <c r="L449" s="14">
        <v>1291.5</v>
      </c>
      <c r="M449" s="14">
        <f>I449*7.1%</f>
        <v>3194.9999999999995</v>
      </c>
      <c r="N449" s="14">
        <f>I449*1.15%</f>
        <v>517.5</v>
      </c>
      <c r="O449" s="14">
        <v>1368</v>
      </c>
      <c r="P449" s="14">
        <f>I449*7.09%</f>
        <v>3190.5</v>
      </c>
      <c r="Q449" s="14">
        <v>0</v>
      </c>
      <c r="R449" s="14">
        <f>L449+M449+N449+O449+P449</f>
        <v>9562.5</v>
      </c>
      <c r="S449" s="14">
        <v>0</v>
      </c>
      <c r="T449" s="14">
        <f>+L449+O449+Q449+S449+J449+K449</f>
        <v>2659.5</v>
      </c>
      <c r="U449" s="14">
        <f>+P449+N449+M449</f>
        <v>6903</v>
      </c>
      <c r="V449" s="14">
        <f>+I449-T449</f>
        <v>42340.5</v>
      </c>
      <c r="W449" s="54">
        <f>+V450-AJ449</f>
        <v>43181.959999999992</v>
      </c>
      <c r="X449" t="s">
        <v>310</v>
      </c>
      <c r="Y449" t="s">
        <v>5</v>
      </c>
      <c r="Z449" t="s">
        <v>1313</v>
      </c>
      <c r="AA449">
        <v>240</v>
      </c>
      <c r="AB449" s="9">
        <v>22400</v>
      </c>
      <c r="AC449">
        <v>0</v>
      </c>
      <c r="AD449" s="9">
        <v>22400</v>
      </c>
      <c r="AE449">
        <v>642.88</v>
      </c>
      <c r="AF449">
        <v>0</v>
      </c>
      <c r="AG449">
        <v>680.96</v>
      </c>
      <c r="AH449">
        <v>0</v>
      </c>
      <c r="AI449" s="9">
        <v>1323.84</v>
      </c>
      <c r="AJ449" s="9">
        <v>21076.16</v>
      </c>
      <c r="AK449" s="54">
        <f>+T449-AW449</f>
        <v>0</v>
      </c>
      <c r="AL449" t="s">
        <v>197</v>
      </c>
      <c r="AM449" t="s">
        <v>101</v>
      </c>
      <c r="AN449" t="s">
        <v>795</v>
      </c>
      <c r="AO449">
        <v>2</v>
      </c>
      <c r="AP449" s="9">
        <v>45000</v>
      </c>
      <c r="AQ449">
        <v>0</v>
      </c>
      <c r="AR449" s="9">
        <v>45000</v>
      </c>
      <c r="AS449" s="9">
        <v>1291.5</v>
      </c>
      <c r="AT449">
        <v>0</v>
      </c>
      <c r="AU449" s="9">
        <v>1368</v>
      </c>
      <c r="AV449">
        <v>0</v>
      </c>
      <c r="AW449" s="9">
        <v>2659.5</v>
      </c>
      <c r="AX449" s="9">
        <v>42340.5</v>
      </c>
    </row>
    <row r="450" spans="1:50" s="6" customFormat="1" ht="15" x14ac:dyDescent="0.25">
      <c r="A450" s="18">
        <f>1+A449</f>
        <v>428</v>
      </c>
      <c r="B450" s="17" t="s">
        <v>196</v>
      </c>
      <c r="C450" s="16" t="s">
        <v>195</v>
      </c>
      <c r="D450" s="16" t="s">
        <v>768</v>
      </c>
      <c r="E450" s="16" t="s">
        <v>4</v>
      </c>
      <c r="F450" s="16" t="s">
        <v>3</v>
      </c>
      <c r="G450" s="15">
        <v>45078</v>
      </c>
      <c r="H450" s="15">
        <v>45260</v>
      </c>
      <c r="I450" s="70">
        <v>75000</v>
      </c>
      <c r="J450" s="14">
        <v>6309.38</v>
      </c>
      <c r="K450" s="14">
        <v>0</v>
      </c>
      <c r="L450" s="14">
        <v>2152.5</v>
      </c>
      <c r="M450" s="14">
        <f>I450*7.1%</f>
        <v>5324.9999999999991</v>
      </c>
      <c r="N450" s="14">
        <f>I450*1.15%</f>
        <v>862.5</v>
      </c>
      <c r="O450" s="14">
        <v>2280</v>
      </c>
      <c r="P450" s="14">
        <f>I450*7.09%</f>
        <v>5317.5</v>
      </c>
      <c r="Q450" s="14">
        <v>0</v>
      </c>
      <c r="R450" s="14">
        <f>L450+M450+N450+O450+P450</f>
        <v>15937.5</v>
      </c>
      <c r="S450" s="14">
        <v>0</v>
      </c>
      <c r="T450" s="14">
        <f>+L450+O450+Q450+S450+J450+K450</f>
        <v>10741.880000000001</v>
      </c>
      <c r="U450" s="14">
        <f>+P450+N450+M450</f>
        <v>11505</v>
      </c>
      <c r="V450" s="14">
        <f>+I450-T450</f>
        <v>64258.119999999995</v>
      </c>
      <c r="W450" s="54">
        <f>+V451-AJ450</f>
        <v>19730.239999999998</v>
      </c>
      <c r="X450" t="s">
        <v>491</v>
      </c>
      <c r="Y450" t="s">
        <v>5</v>
      </c>
      <c r="Z450" t="s">
        <v>905</v>
      </c>
      <c r="AA450">
        <v>134</v>
      </c>
      <c r="AB450" s="9">
        <v>18560</v>
      </c>
      <c r="AC450">
        <v>0</v>
      </c>
      <c r="AD450" s="9">
        <v>18560</v>
      </c>
      <c r="AE450">
        <v>532.66999999999996</v>
      </c>
      <c r="AF450">
        <v>0</v>
      </c>
      <c r="AG450">
        <v>564.22</v>
      </c>
      <c r="AH450">
        <v>0</v>
      </c>
      <c r="AI450" s="9">
        <v>1096.8900000000001</v>
      </c>
      <c r="AJ450" s="9">
        <v>17463.11</v>
      </c>
      <c r="AK450" s="54">
        <f>+T450-AW450</f>
        <v>0</v>
      </c>
      <c r="AL450" t="s">
        <v>195</v>
      </c>
      <c r="AM450" t="s">
        <v>768</v>
      </c>
      <c r="AN450" t="s">
        <v>796</v>
      </c>
      <c r="AO450">
        <v>2</v>
      </c>
      <c r="AP450" s="9">
        <v>75000</v>
      </c>
      <c r="AQ450">
        <v>0</v>
      </c>
      <c r="AR450" s="9">
        <v>75000</v>
      </c>
      <c r="AS450" s="9">
        <v>2152.5</v>
      </c>
      <c r="AT450" s="9">
        <v>6309.38</v>
      </c>
      <c r="AU450" s="9">
        <v>2280</v>
      </c>
      <c r="AV450">
        <v>0</v>
      </c>
      <c r="AW450" s="9">
        <v>10741.88</v>
      </c>
      <c r="AX450" s="9">
        <v>64258.12</v>
      </c>
    </row>
    <row r="451" spans="1:50" s="6" customFormat="1" ht="15" x14ac:dyDescent="0.25">
      <c r="A451" s="18">
        <f>1+A450</f>
        <v>429</v>
      </c>
      <c r="B451" s="17" t="s">
        <v>7</v>
      </c>
      <c r="C451" s="16" t="s">
        <v>194</v>
      </c>
      <c r="D451" s="16" t="s">
        <v>5</v>
      </c>
      <c r="E451" s="16" t="s">
        <v>4</v>
      </c>
      <c r="F451" s="16" t="s">
        <v>3</v>
      </c>
      <c r="G451" s="15">
        <v>45078</v>
      </c>
      <c r="H451" s="15">
        <v>45260</v>
      </c>
      <c r="I451" s="14">
        <v>40000</v>
      </c>
      <c r="J451" s="14">
        <v>442.65</v>
      </c>
      <c r="K451" s="14">
        <v>0</v>
      </c>
      <c r="L451" s="14">
        <v>1148</v>
      </c>
      <c r="M451" s="14">
        <f>I451*7.1%</f>
        <v>2839.9999999999995</v>
      </c>
      <c r="N451" s="14">
        <f>I451*1.15%</f>
        <v>460</v>
      </c>
      <c r="O451" s="14">
        <v>1216</v>
      </c>
      <c r="P451" s="14">
        <f>I451*7.09%</f>
        <v>2836</v>
      </c>
      <c r="Q451" s="14">
        <v>0</v>
      </c>
      <c r="R451" s="14">
        <f>L451+M451+N451+O451+P451</f>
        <v>8500</v>
      </c>
      <c r="S451" s="14">
        <v>0</v>
      </c>
      <c r="T451" s="14">
        <f>+L451+O451+Q451+S451+J451+K451</f>
        <v>2806.65</v>
      </c>
      <c r="U451" s="14">
        <f>+P451+N451+M451</f>
        <v>6136</v>
      </c>
      <c r="V451" s="14">
        <f>+I451-T451</f>
        <v>37193.35</v>
      </c>
      <c r="W451" s="54">
        <f>+V451-AJ451</f>
        <v>-5147.1500000000015</v>
      </c>
      <c r="X451" t="s">
        <v>665</v>
      </c>
      <c r="Y451" t="s">
        <v>384</v>
      </c>
      <c r="Z451" t="s">
        <v>803</v>
      </c>
      <c r="AA451">
        <v>10</v>
      </c>
      <c r="AB451" s="9">
        <v>45000</v>
      </c>
      <c r="AC451">
        <v>0</v>
      </c>
      <c r="AD451" s="9">
        <v>45000</v>
      </c>
      <c r="AE451" s="9">
        <v>1291.5</v>
      </c>
      <c r="AF451">
        <v>0</v>
      </c>
      <c r="AG451" s="9">
        <v>1368</v>
      </c>
      <c r="AH451">
        <v>0</v>
      </c>
      <c r="AI451" s="9">
        <v>2659.5</v>
      </c>
      <c r="AJ451" s="9">
        <v>42340.5</v>
      </c>
      <c r="AK451" s="54">
        <f>+T451-AW451</f>
        <v>0</v>
      </c>
      <c r="AL451" t="s">
        <v>194</v>
      </c>
      <c r="AM451" t="s">
        <v>5</v>
      </c>
      <c r="AN451" t="s">
        <v>1296</v>
      </c>
      <c r="AO451">
        <v>17</v>
      </c>
      <c r="AP451" s="9">
        <v>40000</v>
      </c>
      <c r="AQ451">
        <v>0</v>
      </c>
      <c r="AR451" s="9">
        <v>40000</v>
      </c>
      <c r="AS451" s="9">
        <v>1148</v>
      </c>
      <c r="AT451">
        <v>442.65</v>
      </c>
      <c r="AU451" s="9">
        <v>1216</v>
      </c>
      <c r="AV451">
        <v>0</v>
      </c>
      <c r="AW451" s="9">
        <v>2806.65</v>
      </c>
      <c r="AX451" s="9">
        <v>37193.35</v>
      </c>
    </row>
    <row r="452" spans="1:50" s="6" customFormat="1" ht="15" x14ac:dyDescent="0.25">
      <c r="A452" s="18">
        <f>1+A451</f>
        <v>430</v>
      </c>
      <c r="B452" s="17" t="s">
        <v>7</v>
      </c>
      <c r="C452" s="16" t="s">
        <v>193</v>
      </c>
      <c r="D452" s="16" t="s">
        <v>5</v>
      </c>
      <c r="E452" s="16" t="s">
        <v>4</v>
      </c>
      <c r="F452" s="16" t="s">
        <v>3</v>
      </c>
      <c r="G452" s="15">
        <v>45078</v>
      </c>
      <c r="H452" s="15">
        <v>45260</v>
      </c>
      <c r="I452" s="14">
        <v>40000</v>
      </c>
      <c r="J452" s="14">
        <v>442.65</v>
      </c>
      <c r="K452" s="14">
        <v>0</v>
      </c>
      <c r="L452" s="14">
        <v>1148</v>
      </c>
      <c r="M452" s="14">
        <f>I452*7.1%</f>
        <v>2839.9999999999995</v>
      </c>
      <c r="N452" s="14">
        <f>I452*1.15%</f>
        <v>460</v>
      </c>
      <c r="O452" s="14">
        <v>1216</v>
      </c>
      <c r="P452" s="14">
        <f>I452*7.09%</f>
        <v>2836</v>
      </c>
      <c r="Q452" s="14">
        <v>0</v>
      </c>
      <c r="R452" s="14">
        <f>L452+M452+N452+O452+P452</f>
        <v>8500</v>
      </c>
      <c r="S452" s="14">
        <v>0</v>
      </c>
      <c r="T452" s="14">
        <f>+L452+O452+Q452+S452+J452+K452</f>
        <v>2806.65</v>
      </c>
      <c r="U452" s="14">
        <f>+P452+N452+M452</f>
        <v>6136</v>
      </c>
      <c r="V452" s="14">
        <f>+I452-T452</f>
        <v>37193.35</v>
      </c>
      <c r="W452" s="54">
        <f>+V452-AJ452</f>
        <v>-6656.82</v>
      </c>
      <c r="X452" t="s">
        <v>664</v>
      </c>
      <c r="Y452" t="s">
        <v>384</v>
      </c>
      <c r="Z452" t="s">
        <v>860</v>
      </c>
      <c r="AA452">
        <v>7</v>
      </c>
      <c r="AB452" s="9">
        <v>50000</v>
      </c>
      <c r="AC452">
        <v>0</v>
      </c>
      <c r="AD452" s="9">
        <v>50000</v>
      </c>
      <c r="AE452" s="9">
        <v>1435</v>
      </c>
      <c r="AF452" s="9">
        <v>1617.38</v>
      </c>
      <c r="AG452" s="9">
        <v>1520</v>
      </c>
      <c r="AH452" s="9">
        <v>1577.45</v>
      </c>
      <c r="AI452" s="9">
        <v>6149.83</v>
      </c>
      <c r="AJ452" s="9">
        <v>43850.17</v>
      </c>
      <c r="AK452" s="54">
        <f>+T452-AW452</f>
        <v>0</v>
      </c>
      <c r="AL452" t="s">
        <v>193</v>
      </c>
      <c r="AM452" t="s">
        <v>5</v>
      </c>
      <c r="AN452" t="s">
        <v>1114</v>
      </c>
      <c r="AO452">
        <v>18</v>
      </c>
      <c r="AP452" s="9">
        <v>40000</v>
      </c>
      <c r="AQ452">
        <v>0</v>
      </c>
      <c r="AR452" s="9">
        <v>40000</v>
      </c>
      <c r="AS452" s="9">
        <v>1148</v>
      </c>
      <c r="AT452">
        <v>442.65</v>
      </c>
      <c r="AU452" s="9">
        <v>1216</v>
      </c>
      <c r="AV452">
        <v>0</v>
      </c>
      <c r="AW452" s="9">
        <v>2806.65</v>
      </c>
      <c r="AX452" s="9">
        <v>37193.35</v>
      </c>
    </row>
    <row r="453" spans="1:50" s="6" customFormat="1" ht="15" customHeight="1" x14ac:dyDescent="0.25">
      <c r="A453" s="18">
        <f>1+A452</f>
        <v>431</v>
      </c>
      <c r="B453" s="17" t="s">
        <v>7</v>
      </c>
      <c r="C453" s="16" t="s">
        <v>192</v>
      </c>
      <c r="D453" s="16" t="s">
        <v>5</v>
      </c>
      <c r="E453" s="16" t="s">
        <v>4</v>
      </c>
      <c r="F453" s="16" t="s">
        <v>3</v>
      </c>
      <c r="G453" s="15">
        <v>45078</v>
      </c>
      <c r="H453" s="15">
        <v>45260</v>
      </c>
      <c r="I453" s="14">
        <v>20880</v>
      </c>
      <c r="J453" s="14">
        <v>0</v>
      </c>
      <c r="K453" s="14">
        <v>0</v>
      </c>
      <c r="L453" s="14">
        <v>599.26</v>
      </c>
      <c r="M453" s="14">
        <f>I453*7.1%</f>
        <v>1482.4799999999998</v>
      </c>
      <c r="N453" s="14">
        <f>I453*1.15%</f>
        <v>240.12</v>
      </c>
      <c r="O453" s="14">
        <v>634.75</v>
      </c>
      <c r="P453" s="14">
        <f>I453*7.09%</f>
        <v>1480.3920000000001</v>
      </c>
      <c r="Q453" s="14">
        <v>0</v>
      </c>
      <c r="R453" s="14">
        <f>L453+M453+N453+O453+P453</f>
        <v>4437.0019999999995</v>
      </c>
      <c r="S453" s="14">
        <v>0</v>
      </c>
      <c r="T453" s="14">
        <f>+L453+O453+Q453+S453+J453+K453</f>
        <v>1234.01</v>
      </c>
      <c r="U453" s="14">
        <f>+P453+N453+M453</f>
        <v>3202.9920000000002</v>
      </c>
      <c r="V453" s="14">
        <f>+I453-T453</f>
        <v>19645.990000000002</v>
      </c>
      <c r="W453" s="54">
        <f>+V453-AJ453</f>
        <v>-37084.929999999993</v>
      </c>
      <c r="X453" t="s">
        <v>661</v>
      </c>
      <c r="Y453" t="s">
        <v>742</v>
      </c>
      <c r="Z453" t="s">
        <v>801</v>
      </c>
      <c r="AA453">
        <v>8</v>
      </c>
      <c r="AB453" s="9">
        <v>65000</v>
      </c>
      <c r="AC453">
        <v>0</v>
      </c>
      <c r="AD453" s="9">
        <v>65000</v>
      </c>
      <c r="AE453" s="9">
        <v>1865.5</v>
      </c>
      <c r="AF453" s="9">
        <v>4427.58</v>
      </c>
      <c r="AG453" s="9">
        <v>1976</v>
      </c>
      <c r="AH453">
        <v>0</v>
      </c>
      <c r="AI453" s="9">
        <v>8269.08</v>
      </c>
      <c r="AJ453" s="9">
        <v>56730.92</v>
      </c>
      <c r="AK453" s="54">
        <f>+T453-AW453</f>
        <v>0</v>
      </c>
      <c r="AL453" t="s">
        <v>192</v>
      </c>
      <c r="AM453" t="s">
        <v>5</v>
      </c>
      <c r="AN453" t="s">
        <v>1127</v>
      </c>
      <c r="AO453">
        <v>20</v>
      </c>
      <c r="AP453" s="9">
        <v>20880</v>
      </c>
      <c r="AQ453">
        <v>0</v>
      </c>
      <c r="AR453" s="9">
        <v>20880</v>
      </c>
      <c r="AS453">
        <v>599.26</v>
      </c>
      <c r="AT453">
        <v>0</v>
      </c>
      <c r="AU453">
        <v>634.75</v>
      </c>
      <c r="AV453">
        <v>0</v>
      </c>
      <c r="AW453" s="9">
        <v>1234.01</v>
      </c>
      <c r="AX453" s="9">
        <v>19645.990000000002</v>
      </c>
    </row>
    <row r="454" spans="1:50" s="6" customFormat="1" ht="15" x14ac:dyDescent="0.25">
      <c r="A454" s="18">
        <f>1+A453</f>
        <v>432</v>
      </c>
      <c r="B454" s="17" t="s">
        <v>7</v>
      </c>
      <c r="C454" s="16" t="s">
        <v>191</v>
      </c>
      <c r="D454" s="16" t="s">
        <v>5</v>
      </c>
      <c r="E454" s="16" t="s">
        <v>4</v>
      </c>
      <c r="F454" s="16" t="s">
        <v>8</v>
      </c>
      <c r="G454" s="15">
        <v>45078</v>
      </c>
      <c r="H454" s="15">
        <v>45260</v>
      </c>
      <c r="I454" s="14">
        <v>62640</v>
      </c>
      <c r="J454" s="14">
        <v>0</v>
      </c>
      <c r="K454" s="14">
        <v>0</v>
      </c>
      <c r="L454" s="14">
        <v>1797.77</v>
      </c>
      <c r="M454" s="14">
        <f>I454*7.1%</f>
        <v>4447.4399999999996</v>
      </c>
      <c r="N454" s="14">
        <f>I454*1.15%</f>
        <v>720.36</v>
      </c>
      <c r="O454" s="14">
        <v>1904.26</v>
      </c>
      <c r="P454" s="14">
        <f>I454*7.09%</f>
        <v>4441.1760000000004</v>
      </c>
      <c r="Q454" s="14">
        <v>0</v>
      </c>
      <c r="R454" s="14">
        <f>L454+M454+N454+O454+P454</f>
        <v>13311.005999999998</v>
      </c>
      <c r="S454" s="14">
        <v>0</v>
      </c>
      <c r="T454" s="14">
        <f>+L454+O454+Q454+S454+J454+K454</f>
        <v>3702.0299999999997</v>
      </c>
      <c r="U454" s="14">
        <f>+P454+N454+M454</f>
        <v>9608.9759999999987</v>
      </c>
      <c r="V454" s="14">
        <f>+I454-T454</f>
        <v>58937.97</v>
      </c>
      <c r="W454" s="54">
        <f>+V454-AJ454</f>
        <v>-29631.789999999994</v>
      </c>
      <c r="X454" t="s">
        <v>649</v>
      </c>
      <c r="Y454" t="s">
        <v>712</v>
      </c>
      <c r="Z454" t="s">
        <v>713</v>
      </c>
      <c r="AA454">
        <v>5</v>
      </c>
      <c r="AB454" s="9">
        <v>115000</v>
      </c>
      <c r="AC454">
        <v>0</v>
      </c>
      <c r="AD454" s="9">
        <v>115000</v>
      </c>
      <c r="AE454" s="9">
        <v>3300.5</v>
      </c>
      <c r="AF454" s="9">
        <v>15633.74</v>
      </c>
      <c r="AG454" s="9">
        <v>3496</v>
      </c>
      <c r="AH454" s="9">
        <v>4000</v>
      </c>
      <c r="AI454" s="9">
        <v>26430.240000000002</v>
      </c>
      <c r="AJ454" s="9">
        <v>88569.76</v>
      </c>
      <c r="AK454" s="54">
        <f>+T454-AW454</f>
        <v>0</v>
      </c>
      <c r="AL454" t="s">
        <v>191</v>
      </c>
      <c r="AM454" t="s">
        <v>5</v>
      </c>
      <c r="AN454" t="s">
        <v>1309</v>
      </c>
      <c r="AO454">
        <v>23</v>
      </c>
      <c r="AP454" s="9">
        <v>62640</v>
      </c>
      <c r="AQ454">
        <v>0</v>
      </c>
      <c r="AR454" s="9">
        <v>62640</v>
      </c>
      <c r="AS454" s="9">
        <v>1797.77</v>
      </c>
      <c r="AT454">
        <v>0</v>
      </c>
      <c r="AU454" s="9">
        <v>1904.26</v>
      </c>
      <c r="AV454">
        <v>0</v>
      </c>
      <c r="AW454" s="9">
        <v>3702.03</v>
      </c>
      <c r="AX454" s="9">
        <v>58937.97</v>
      </c>
    </row>
    <row r="455" spans="1:50" s="6" customFormat="1" ht="15" x14ac:dyDescent="0.25">
      <c r="A455" s="18">
        <f>1+A454</f>
        <v>433</v>
      </c>
      <c r="B455" s="17" t="s">
        <v>7</v>
      </c>
      <c r="C455" s="16" t="s">
        <v>190</v>
      </c>
      <c r="D455" s="16" t="s">
        <v>5</v>
      </c>
      <c r="E455" s="16" t="s">
        <v>4</v>
      </c>
      <c r="F455" s="16" t="s">
        <v>3</v>
      </c>
      <c r="G455" s="15">
        <v>45078</v>
      </c>
      <c r="H455" s="15">
        <v>45260</v>
      </c>
      <c r="I455" s="14">
        <v>35280</v>
      </c>
      <c r="J455" s="14">
        <v>0</v>
      </c>
      <c r="K455" s="14">
        <v>0</v>
      </c>
      <c r="L455" s="14">
        <v>1012.54</v>
      </c>
      <c r="M455" s="14">
        <f>I455*7.1%</f>
        <v>2504.8799999999997</v>
      </c>
      <c r="N455" s="14">
        <f>I455*1.15%</f>
        <v>405.71999999999997</v>
      </c>
      <c r="O455" s="14">
        <v>1072.51</v>
      </c>
      <c r="P455" s="14">
        <f>I455*7.09%</f>
        <v>2501.3520000000003</v>
      </c>
      <c r="Q455" s="14">
        <v>0</v>
      </c>
      <c r="R455" s="14">
        <f>L455+M455+N455+O455+P455</f>
        <v>7497.0020000000004</v>
      </c>
      <c r="S455" s="14">
        <v>0</v>
      </c>
      <c r="T455" s="14">
        <f>+L455+O455+Q455+S455+J455+K455</f>
        <v>2085.0500000000002</v>
      </c>
      <c r="U455" s="14">
        <f>+P455+N455+M455</f>
        <v>5411.9519999999993</v>
      </c>
      <c r="V455" s="14">
        <f>+I455-T455</f>
        <v>33194.949999999997</v>
      </c>
      <c r="W455" s="54">
        <f>+V455-AJ455</f>
        <v>-23535.97</v>
      </c>
      <c r="X455" t="s">
        <v>640</v>
      </c>
      <c r="Y455" t="s">
        <v>563</v>
      </c>
      <c r="Z455" t="s">
        <v>826</v>
      </c>
      <c r="AA455">
        <v>6</v>
      </c>
      <c r="AB455" s="9">
        <v>65000</v>
      </c>
      <c r="AC455">
        <v>0</v>
      </c>
      <c r="AD455" s="9">
        <v>65000</v>
      </c>
      <c r="AE455" s="9">
        <v>1865.5</v>
      </c>
      <c r="AF455" s="9">
        <v>4427.58</v>
      </c>
      <c r="AG455" s="9">
        <v>1976</v>
      </c>
      <c r="AH455">
        <v>0</v>
      </c>
      <c r="AI455" s="9">
        <v>8269.08</v>
      </c>
      <c r="AJ455" s="9">
        <v>56730.92</v>
      </c>
      <c r="AK455" s="54">
        <f>+T455-AW455</f>
        <v>0</v>
      </c>
      <c r="AL455" t="s">
        <v>190</v>
      </c>
      <c r="AM455" t="s">
        <v>5</v>
      </c>
      <c r="AN455" t="s">
        <v>1089</v>
      </c>
      <c r="AO455">
        <v>24</v>
      </c>
      <c r="AP455" s="9">
        <v>35280</v>
      </c>
      <c r="AQ455">
        <v>0</v>
      </c>
      <c r="AR455" s="9">
        <v>35280</v>
      </c>
      <c r="AS455" s="9">
        <v>1012.54</v>
      </c>
      <c r="AT455">
        <v>0</v>
      </c>
      <c r="AU455" s="9">
        <v>1072.51</v>
      </c>
      <c r="AV455">
        <v>0</v>
      </c>
      <c r="AW455" s="9">
        <v>2085.0500000000002</v>
      </c>
      <c r="AX455" s="9">
        <v>33194.949999999997</v>
      </c>
    </row>
    <row r="456" spans="1:50" s="6" customFormat="1" ht="15" x14ac:dyDescent="0.25">
      <c r="A456" s="18">
        <f>1+A455</f>
        <v>434</v>
      </c>
      <c r="B456" s="17" t="s">
        <v>7</v>
      </c>
      <c r="C456" s="16" t="s">
        <v>189</v>
      </c>
      <c r="D456" s="16" t="s">
        <v>5</v>
      </c>
      <c r="E456" s="16" t="s">
        <v>4</v>
      </c>
      <c r="F456" s="16" t="s">
        <v>8</v>
      </c>
      <c r="G456" s="15">
        <v>45078</v>
      </c>
      <c r="H456" s="15">
        <v>45260</v>
      </c>
      <c r="I456" s="14">
        <v>27200</v>
      </c>
      <c r="J456" s="14">
        <v>0</v>
      </c>
      <c r="K456" s="14">
        <v>0</v>
      </c>
      <c r="L456" s="14">
        <v>780.64</v>
      </c>
      <c r="M456" s="14">
        <f>I456*7.1%</f>
        <v>1931.1999999999998</v>
      </c>
      <c r="N456" s="14">
        <f>I456*1.15%</f>
        <v>312.8</v>
      </c>
      <c r="O456" s="14">
        <v>826.88</v>
      </c>
      <c r="P456" s="14">
        <f>I456*7.09%</f>
        <v>1928.48</v>
      </c>
      <c r="Q456" s="14">
        <v>0</v>
      </c>
      <c r="R456" s="14">
        <f>L456+M456+N456+O456+P456</f>
        <v>5780</v>
      </c>
      <c r="S456" s="14">
        <v>0</v>
      </c>
      <c r="T456" s="14">
        <f>+L456+O456+Q456+S456+J456+K456</f>
        <v>1607.52</v>
      </c>
      <c r="U456" s="14">
        <f>+P456+N456+M456</f>
        <v>4172.4799999999996</v>
      </c>
      <c r="V456" s="14">
        <f>+I456-T456</f>
        <v>25592.48</v>
      </c>
      <c r="W456" s="54">
        <f>+V456-AJ456</f>
        <v>-31138.44</v>
      </c>
      <c r="X456" t="s">
        <v>637</v>
      </c>
      <c r="Y456" t="s">
        <v>636</v>
      </c>
      <c r="Z456" t="s">
        <v>830</v>
      </c>
      <c r="AA456">
        <v>22</v>
      </c>
      <c r="AB456" s="9">
        <v>65000</v>
      </c>
      <c r="AC456">
        <v>0</v>
      </c>
      <c r="AD456" s="9">
        <v>65000</v>
      </c>
      <c r="AE456" s="9">
        <v>1865.5</v>
      </c>
      <c r="AF456" s="9">
        <v>4427.58</v>
      </c>
      <c r="AG456" s="9">
        <v>1976</v>
      </c>
      <c r="AH456">
        <v>0</v>
      </c>
      <c r="AI456" s="9">
        <v>8269.08</v>
      </c>
      <c r="AJ456" s="9">
        <v>56730.92</v>
      </c>
      <c r="AK456" s="54">
        <f>+T456-AW456</f>
        <v>0</v>
      </c>
      <c r="AL456" t="s">
        <v>189</v>
      </c>
      <c r="AM456" t="s">
        <v>5</v>
      </c>
      <c r="AN456" t="s">
        <v>1217</v>
      </c>
      <c r="AO456">
        <v>25</v>
      </c>
      <c r="AP456" s="9">
        <v>27200</v>
      </c>
      <c r="AQ456">
        <v>0</v>
      </c>
      <c r="AR456" s="9">
        <v>27200</v>
      </c>
      <c r="AS456">
        <v>780.64</v>
      </c>
      <c r="AT456">
        <v>0</v>
      </c>
      <c r="AU456">
        <v>826.88</v>
      </c>
      <c r="AV456">
        <v>0</v>
      </c>
      <c r="AW456" s="9">
        <v>1607.52</v>
      </c>
      <c r="AX456" s="9">
        <v>25592.48</v>
      </c>
    </row>
    <row r="457" spans="1:50" s="6" customFormat="1" ht="15" x14ac:dyDescent="0.25">
      <c r="A457" s="18">
        <f>1+A456</f>
        <v>435</v>
      </c>
      <c r="B457" s="17" t="s">
        <v>7</v>
      </c>
      <c r="C457" s="16" t="s">
        <v>188</v>
      </c>
      <c r="D457" s="16" t="s">
        <v>5</v>
      </c>
      <c r="E457" s="16" t="s">
        <v>4</v>
      </c>
      <c r="F457" s="16" t="s">
        <v>3</v>
      </c>
      <c r="G457" s="15">
        <v>45078</v>
      </c>
      <c r="H457" s="15">
        <v>45260</v>
      </c>
      <c r="I457" s="14">
        <v>27200</v>
      </c>
      <c r="J457" s="14">
        <v>0</v>
      </c>
      <c r="K457" s="14">
        <v>0</v>
      </c>
      <c r="L457" s="14">
        <v>780.64</v>
      </c>
      <c r="M457" s="14">
        <f>I457*7.1%</f>
        <v>1931.1999999999998</v>
      </c>
      <c r="N457" s="14">
        <f>I457*1.15%</f>
        <v>312.8</v>
      </c>
      <c r="O457" s="14">
        <v>826.88</v>
      </c>
      <c r="P457" s="14">
        <f>I457*7.09%</f>
        <v>1928.48</v>
      </c>
      <c r="Q457" s="14">
        <v>0</v>
      </c>
      <c r="R457" s="14">
        <f>L457+M457+N457+O457+P457</f>
        <v>5780</v>
      </c>
      <c r="S457" s="14">
        <v>0</v>
      </c>
      <c r="T457" s="14">
        <f>+L457+O457+Q457+S457+J457+K457</f>
        <v>1607.52</v>
      </c>
      <c r="U457" s="14">
        <f>+P457+N457+M457</f>
        <v>4172.4799999999996</v>
      </c>
      <c r="V457" s="14">
        <f>+I457-T457</f>
        <v>25592.48</v>
      </c>
      <c r="W457" s="54">
        <f>+V457-AJ457</f>
        <v>-31138.44</v>
      </c>
      <c r="X457" t="s">
        <v>617</v>
      </c>
      <c r="Y457" t="s">
        <v>849</v>
      </c>
      <c r="Z457" t="s">
        <v>850</v>
      </c>
      <c r="AA457">
        <v>7</v>
      </c>
      <c r="AB457" s="9">
        <v>65000</v>
      </c>
      <c r="AC457">
        <v>0</v>
      </c>
      <c r="AD457" s="9">
        <v>65000</v>
      </c>
      <c r="AE457" s="9">
        <v>1865.5</v>
      </c>
      <c r="AF457" s="9">
        <v>4427.58</v>
      </c>
      <c r="AG457" s="9">
        <v>1976</v>
      </c>
      <c r="AH457">
        <v>0</v>
      </c>
      <c r="AI457" s="9">
        <v>8269.08</v>
      </c>
      <c r="AJ457" s="9">
        <v>56730.92</v>
      </c>
      <c r="AK457" s="54">
        <f>+T457-AW457</f>
        <v>0</v>
      </c>
      <c r="AL457" t="s">
        <v>188</v>
      </c>
      <c r="AM457" t="s">
        <v>5</v>
      </c>
      <c r="AN457" t="s">
        <v>1110</v>
      </c>
      <c r="AO457">
        <v>28</v>
      </c>
      <c r="AP457" s="9">
        <v>27200</v>
      </c>
      <c r="AQ457">
        <v>0</v>
      </c>
      <c r="AR457" s="9">
        <v>27200</v>
      </c>
      <c r="AS457">
        <v>780.64</v>
      </c>
      <c r="AT457">
        <v>0</v>
      </c>
      <c r="AU457">
        <v>826.88</v>
      </c>
      <c r="AV457">
        <v>0</v>
      </c>
      <c r="AW457" s="9">
        <v>1607.52</v>
      </c>
      <c r="AX457" s="9">
        <v>25592.48</v>
      </c>
    </row>
    <row r="458" spans="1:50" s="6" customFormat="1" ht="15" x14ac:dyDescent="0.25">
      <c r="A458" s="18">
        <f>1+A457</f>
        <v>436</v>
      </c>
      <c r="B458" s="17" t="s">
        <v>7</v>
      </c>
      <c r="C458" s="16" t="s">
        <v>187</v>
      </c>
      <c r="D458" s="16" t="s">
        <v>5</v>
      </c>
      <c r="E458" s="16" t="s">
        <v>4</v>
      </c>
      <c r="F458" s="16" t="s">
        <v>8</v>
      </c>
      <c r="G458" s="15">
        <v>45078</v>
      </c>
      <c r="H458" s="15">
        <v>45260</v>
      </c>
      <c r="I458" s="14">
        <v>34800</v>
      </c>
      <c r="J458" s="14">
        <v>0</v>
      </c>
      <c r="K458" s="14">
        <v>0</v>
      </c>
      <c r="L458" s="14">
        <v>998.76</v>
      </c>
      <c r="M458" s="14">
        <f>I458*7.1%</f>
        <v>2470.7999999999997</v>
      </c>
      <c r="N458" s="14">
        <f>I458*1.15%</f>
        <v>400.2</v>
      </c>
      <c r="O458" s="14">
        <v>1057.92</v>
      </c>
      <c r="P458" s="14">
        <f>I458*7.09%</f>
        <v>2467.3200000000002</v>
      </c>
      <c r="Q458" s="14">
        <v>0</v>
      </c>
      <c r="R458" s="14">
        <f>L458+M458+N458+O458+P458</f>
        <v>7395</v>
      </c>
      <c r="S458" s="14">
        <v>0</v>
      </c>
      <c r="T458" s="14">
        <f>+L458+O458+Q458+S458+J458+K458</f>
        <v>2056.6800000000003</v>
      </c>
      <c r="U458" s="14">
        <f>+P458+N458+M458</f>
        <v>5338.32</v>
      </c>
      <c r="V458" s="14">
        <f>+I458-T458</f>
        <v>32743.32</v>
      </c>
      <c r="W458" s="54">
        <f>+V458-AJ458</f>
        <v>-8448.8499999999985</v>
      </c>
      <c r="X458" t="s">
        <v>593</v>
      </c>
      <c r="Y458" t="s">
        <v>592</v>
      </c>
      <c r="Z458" t="s">
        <v>763</v>
      </c>
      <c r="AA458">
        <v>58</v>
      </c>
      <c r="AB458" s="9">
        <v>45000</v>
      </c>
      <c r="AC458">
        <v>0</v>
      </c>
      <c r="AD458" s="9">
        <v>45000</v>
      </c>
      <c r="AE458" s="9">
        <v>1291.5</v>
      </c>
      <c r="AF458" s="9">
        <v>1148.33</v>
      </c>
      <c r="AG458" s="9">
        <v>1368</v>
      </c>
      <c r="AH458">
        <v>0</v>
      </c>
      <c r="AI458" s="9">
        <v>3807.83</v>
      </c>
      <c r="AJ458" s="9">
        <v>41192.17</v>
      </c>
      <c r="AK458" s="54">
        <f>+T458-AW458</f>
        <v>0</v>
      </c>
      <c r="AL458" t="s">
        <v>187</v>
      </c>
      <c r="AM458" t="s">
        <v>5</v>
      </c>
      <c r="AN458" t="s">
        <v>1141</v>
      </c>
      <c r="AO458">
        <v>29</v>
      </c>
      <c r="AP458" s="9">
        <v>34800</v>
      </c>
      <c r="AQ458">
        <v>0</v>
      </c>
      <c r="AR458" s="9">
        <v>34800</v>
      </c>
      <c r="AS458">
        <v>998.76</v>
      </c>
      <c r="AT458">
        <v>0</v>
      </c>
      <c r="AU458" s="9">
        <v>1057.92</v>
      </c>
      <c r="AV458">
        <v>0</v>
      </c>
      <c r="AW458" s="9">
        <v>2056.6799999999998</v>
      </c>
      <c r="AX458" s="9">
        <v>32743.32</v>
      </c>
    </row>
    <row r="459" spans="1:50" s="6" customFormat="1" ht="15" x14ac:dyDescent="0.25">
      <c r="A459" s="18">
        <f>1+A458</f>
        <v>437</v>
      </c>
      <c r="B459" s="17" t="s">
        <v>7</v>
      </c>
      <c r="C459" s="16" t="s">
        <v>186</v>
      </c>
      <c r="D459" s="16" t="s">
        <v>5</v>
      </c>
      <c r="E459" s="16" t="s">
        <v>4</v>
      </c>
      <c r="F459" s="16" t="s">
        <v>8</v>
      </c>
      <c r="G459" s="15">
        <v>45078</v>
      </c>
      <c r="H459" s="15">
        <v>45260</v>
      </c>
      <c r="I459" s="14">
        <v>20880</v>
      </c>
      <c r="J459" s="14">
        <v>0</v>
      </c>
      <c r="K459" s="14">
        <v>0</v>
      </c>
      <c r="L459" s="14">
        <v>599.26</v>
      </c>
      <c r="M459" s="14">
        <f>I459*7.1%</f>
        <v>1482.4799999999998</v>
      </c>
      <c r="N459" s="14">
        <f>I459*1.15%</f>
        <v>240.12</v>
      </c>
      <c r="O459" s="14">
        <v>634.75</v>
      </c>
      <c r="P459" s="14">
        <f>I459*7.09%</f>
        <v>1480.3920000000001</v>
      </c>
      <c r="Q459" s="14">
        <v>0</v>
      </c>
      <c r="R459" s="14">
        <f>L459+M459+N459+O459+P459</f>
        <v>4437.0019999999995</v>
      </c>
      <c r="S459" s="14">
        <v>0</v>
      </c>
      <c r="T459" s="14">
        <f>+L459+O459+Q459+S459+J459+K459</f>
        <v>1234.01</v>
      </c>
      <c r="U459" s="14">
        <f>+P459+N459+M459</f>
        <v>3202.9920000000002</v>
      </c>
      <c r="V459" s="14">
        <f>+I459-T459</f>
        <v>19645.990000000002</v>
      </c>
      <c r="W459" s="54">
        <f>+V459-AJ459</f>
        <v>-54152.81</v>
      </c>
      <c r="X459" t="s">
        <v>305</v>
      </c>
      <c r="Y459" t="s">
        <v>547</v>
      </c>
      <c r="Z459" t="s">
        <v>898</v>
      </c>
      <c r="AA459">
        <v>23</v>
      </c>
      <c r="AB459" s="9">
        <v>100000</v>
      </c>
      <c r="AC459">
        <v>0</v>
      </c>
      <c r="AD459" s="9">
        <v>100000</v>
      </c>
      <c r="AE459" s="9">
        <v>2870</v>
      </c>
      <c r="AF459" s="9">
        <v>20291.2</v>
      </c>
      <c r="AG459" s="9">
        <v>3040</v>
      </c>
      <c r="AH459">
        <v>0</v>
      </c>
      <c r="AI459" s="9">
        <v>26201.200000000001</v>
      </c>
      <c r="AJ459" s="9">
        <v>73798.8</v>
      </c>
      <c r="AK459" s="54">
        <f>+T459-AW459</f>
        <v>0</v>
      </c>
      <c r="AL459" t="s">
        <v>186</v>
      </c>
      <c r="AM459" t="s">
        <v>5</v>
      </c>
      <c r="AN459" t="s">
        <v>1213</v>
      </c>
      <c r="AO459">
        <v>32</v>
      </c>
      <c r="AP459" s="9">
        <v>20880</v>
      </c>
      <c r="AQ459">
        <v>0</v>
      </c>
      <c r="AR459" s="9">
        <v>20880</v>
      </c>
      <c r="AS459">
        <v>599.26</v>
      </c>
      <c r="AT459">
        <v>0</v>
      </c>
      <c r="AU459">
        <v>634.75</v>
      </c>
      <c r="AV459">
        <v>0</v>
      </c>
      <c r="AW459" s="9">
        <v>1234.01</v>
      </c>
      <c r="AX459" s="9">
        <v>19645.990000000002</v>
      </c>
    </row>
    <row r="460" spans="1:50" s="6" customFormat="1" ht="15" x14ac:dyDescent="0.25">
      <c r="A460" s="18">
        <f>1+A459</f>
        <v>438</v>
      </c>
      <c r="B460" s="17" t="s">
        <v>7</v>
      </c>
      <c r="C460" s="16" t="s">
        <v>185</v>
      </c>
      <c r="D460" s="16" t="s">
        <v>5</v>
      </c>
      <c r="E460" s="16" t="s">
        <v>4</v>
      </c>
      <c r="F460" s="16" t="s">
        <v>8</v>
      </c>
      <c r="G460" s="15">
        <v>45078</v>
      </c>
      <c r="H460" s="15">
        <v>45260</v>
      </c>
      <c r="I460" s="14">
        <v>37800</v>
      </c>
      <c r="J460" s="14">
        <v>0</v>
      </c>
      <c r="K460" s="14">
        <v>0</v>
      </c>
      <c r="L460" s="14">
        <v>1084.8599999999999</v>
      </c>
      <c r="M460" s="14">
        <f>I460*7.1%</f>
        <v>2683.7999999999997</v>
      </c>
      <c r="N460" s="14">
        <f>I460*1.15%</f>
        <v>434.7</v>
      </c>
      <c r="O460" s="14">
        <v>1149.1199999999999</v>
      </c>
      <c r="P460" s="14">
        <f>I460*7.09%</f>
        <v>2680.02</v>
      </c>
      <c r="Q460" s="14">
        <v>0</v>
      </c>
      <c r="R460" s="14">
        <f>L460+M460+N460+O460+P460</f>
        <v>8032.5</v>
      </c>
      <c r="S460" s="14">
        <v>0</v>
      </c>
      <c r="T460" s="14">
        <f>+L460+O460+Q460+S460+J460+K460</f>
        <v>2233.9799999999996</v>
      </c>
      <c r="U460" s="14">
        <f>+P460+N460+M460</f>
        <v>5798.5199999999995</v>
      </c>
      <c r="V460" s="14">
        <f>+I460-T460</f>
        <v>35566.020000000004</v>
      </c>
      <c r="W460" s="54">
        <f>+V460-AJ460</f>
        <v>-37527.11</v>
      </c>
      <c r="X460" t="s">
        <v>336</v>
      </c>
      <c r="Y460" t="s">
        <v>547</v>
      </c>
      <c r="Z460" t="s">
        <v>955</v>
      </c>
      <c r="AA460">
        <v>29</v>
      </c>
      <c r="AB460" s="9">
        <v>100000</v>
      </c>
      <c r="AC460">
        <v>0</v>
      </c>
      <c r="AD460" s="9">
        <v>100000</v>
      </c>
      <c r="AE460" s="9">
        <v>2870</v>
      </c>
      <c r="AF460" s="9">
        <v>20996.87</v>
      </c>
      <c r="AG460" s="9">
        <v>3040</v>
      </c>
      <c r="AH460">
        <v>0</v>
      </c>
      <c r="AI460" s="9">
        <v>26906.87</v>
      </c>
      <c r="AJ460" s="9">
        <v>73093.13</v>
      </c>
      <c r="AK460" s="54">
        <f>+T460-AW460</f>
        <v>0</v>
      </c>
      <c r="AL460" t="s">
        <v>185</v>
      </c>
      <c r="AM460" t="s">
        <v>5</v>
      </c>
      <c r="AN460" t="s">
        <v>1169</v>
      </c>
      <c r="AO460">
        <v>33</v>
      </c>
      <c r="AP460" s="9">
        <v>37800</v>
      </c>
      <c r="AQ460">
        <v>0</v>
      </c>
      <c r="AR460" s="9">
        <v>37800</v>
      </c>
      <c r="AS460" s="9">
        <v>1084.8599999999999</v>
      </c>
      <c r="AT460">
        <v>0</v>
      </c>
      <c r="AU460" s="9">
        <v>1149.1199999999999</v>
      </c>
      <c r="AV460">
        <v>0</v>
      </c>
      <c r="AW460" s="9">
        <v>2233.98</v>
      </c>
      <c r="AX460" s="9">
        <v>35566.019999999997</v>
      </c>
    </row>
    <row r="461" spans="1:50" s="6" customFormat="1" ht="15" x14ac:dyDescent="0.25">
      <c r="A461" s="18">
        <f>1+A460</f>
        <v>439</v>
      </c>
      <c r="B461" s="17" t="s">
        <v>7</v>
      </c>
      <c r="C461" s="16" t="s">
        <v>184</v>
      </c>
      <c r="D461" s="16" t="s">
        <v>5</v>
      </c>
      <c r="E461" s="16" t="s">
        <v>4</v>
      </c>
      <c r="F461" s="16" t="s">
        <v>8</v>
      </c>
      <c r="G461" s="15">
        <v>45078</v>
      </c>
      <c r="H461" s="15">
        <v>45260</v>
      </c>
      <c r="I461" s="14">
        <v>35280</v>
      </c>
      <c r="J461" s="14">
        <v>0</v>
      </c>
      <c r="K461" s="14">
        <v>0</v>
      </c>
      <c r="L461" s="14">
        <v>1012.54</v>
      </c>
      <c r="M461" s="14">
        <f>I461*7.1%</f>
        <v>2504.8799999999997</v>
      </c>
      <c r="N461" s="14">
        <f>I461*1.15%</f>
        <v>405.71999999999997</v>
      </c>
      <c r="O461" s="14">
        <v>1072.51</v>
      </c>
      <c r="P461" s="14">
        <f>I461*7.09%</f>
        <v>2501.3520000000003</v>
      </c>
      <c r="Q461" s="14">
        <v>0</v>
      </c>
      <c r="R461" s="14">
        <f>L461+M461+N461+O461+P461</f>
        <v>7497.0020000000004</v>
      </c>
      <c r="S461" s="14">
        <v>0</v>
      </c>
      <c r="T461" s="14">
        <f>+L461+O461+Q461+S461+J461+K461</f>
        <v>2085.0500000000002</v>
      </c>
      <c r="U461" s="14">
        <f>+P461+N461+M461</f>
        <v>5411.9519999999993</v>
      </c>
      <c r="V461" s="14">
        <f>+I461-T461</f>
        <v>33194.949999999997</v>
      </c>
      <c r="W461" s="54">
        <f>+V461-AJ461</f>
        <v>-7997.2200000000012</v>
      </c>
      <c r="X461" t="s">
        <v>540</v>
      </c>
      <c r="Y461" t="s">
        <v>539</v>
      </c>
      <c r="Z461" t="s">
        <v>846</v>
      </c>
      <c r="AA461">
        <v>5</v>
      </c>
      <c r="AB461" s="9">
        <v>45000</v>
      </c>
      <c r="AC461">
        <v>0</v>
      </c>
      <c r="AD461" s="9">
        <v>45000</v>
      </c>
      <c r="AE461" s="9">
        <v>1291.5</v>
      </c>
      <c r="AF461" s="9">
        <v>1148.33</v>
      </c>
      <c r="AG461" s="9">
        <v>1368</v>
      </c>
      <c r="AH461">
        <v>0</v>
      </c>
      <c r="AI461" s="9">
        <v>3807.83</v>
      </c>
      <c r="AJ461" s="9">
        <v>41192.17</v>
      </c>
      <c r="AK461" s="54">
        <f>+T461-AW461</f>
        <v>0</v>
      </c>
      <c r="AL461" t="s">
        <v>184</v>
      </c>
      <c r="AM461" t="s">
        <v>5</v>
      </c>
      <c r="AN461" t="s">
        <v>1210</v>
      </c>
      <c r="AO461">
        <v>34</v>
      </c>
      <c r="AP461" s="9">
        <v>35280</v>
      </c>
      <c r="AQ461">
        <v>0</v>
      </c>
      <c r="AR461" s="9">
        <v>35280</v>
      </c>
      <c r="AS461" s="9">
        <v>1012.54</v>
      </c>
      <c r="AT461">
        <v>0</v>
      </c>
      <c r="AU461" s="9">
        <v>1072.51</v>
      </c>
      <c r="AV461">
        <v>0</v>
      </c>
      <c r="AW461" s="9">
        <v>2085.0500000000002</v>
      </c>
      <c r="AX461" s="9">
        <v>33194.949999999997</v>
      </c>
    </row>
    <row r="462" spans="1:50" s="6" customFormat="1" ht="15" x14ac:dyDescent="0.25">
      <c r="A462" s="18">
        <f>1+A461</f>
        <v>440</v>
      </c>
      <c r="B462" s="17" t="s">
        <v>7</v>
      </c>
      <c r="C462" s="16" t="s">
        <v>183</v>
      </c>
      <c r="D462" s="16" t="s">
        <v>5</v>
      </c>
      <c r="E462" s="16" t="s">
        <v>4</v>
      </c>
      <c r="F462" s="16" t="s">
        <v>8</v>
      </c>
      <c r="G462" s="15">
        <v>45078</v>
      </c>
      <c r="H462" s="15">
        <v>45260</v>
      </c>
      <c r="I462" s="14">
        <v>34800</v>
      </c>
      <c r="J462" s="14">
        <v>0</v>
      </c>
      <c r="K462" s="14">
        <v>0</v>
      </c>
      <c r="L462" s="14">
        <v>998.76</v>
      </c>
      <c r="M462" s="14">
        <f>I462*7.1%</f>
        <v>2470.7999999999997</v>
      </c>
      <c r="N462" s="14">
        <f>I462*1.15%</f>
        <v>400.2</v>
      </c>
      <c r="O462" s="14">
        <v>1057.92</v>
      </c>
      <c r="P462" s="14">
        <f>I462*7.09%</f>
        <v>2467.3200000000002</v>
      </c>
      <c r="Q462" s="14">
        <v>0</v>
      </c>
      <c r="R462" s="14">
        <f>L462+M462+N462+O462+P462</f>
        <v>7395</v>
      </c>
      <c r="S462" s="14">
        <v>0</v>
      </c>
      <c r="T462" s="14">
        <f>+L462+O462+Q462+S462+J462+K462</f>
        <v>2056.6800000000003</v>
      </c>
      <c r="U462" s="14">
        <f>+P462+N462+M462</f>
        <v>5338.32</v>
      </c>
      <c r="V462" s="14">
        <f>+I462-T462</f>
        <v>32743.32</v>
      </c>
      <c r="W462" s="54">
        <f>+V463-AJ462</f>
        <v>-37611.79</v>
      </c>
      <c r="X462" t="s">
        <v>524</v>
      </c>
      <c r="Y462" t="s">
        <v>5</v>
      </c>
      <c r="Z462" t="s">
        <v>892</v>
      </c>
      <c r="AA462">
        <v>19</v>
      </c>
      <c r="AB462" s="9">
        <v>83520</v>
      </c>
      <c r="AC462">
        <v>0</v>
      </c>
      <c r="AD462" s="9">
        <v>83520</v>
      </c>
      <c r="AE462" s="9">
        <v>2397.02</v>
      </c>
      <c r="AF462" s="9">
        <v>8228.86</v>
      </c>
      <c r="AG462" s="9">
        <v>2539.0100000000002</v>
      </c>
      <c r="AH462">
        <v>0</v>
      </c>
      <c r="AI462" s="9">
        <v>13164.89</v>
      </c>
      <c r="AJ462" s="9">
        <v>70355.11</v>
      </c>
      <c r="AK462" s="54">
        <f>+T462-AW462</f>
        <v>0</v>
      </c>
      <c r="AL462" t="s">
        <v>183</v>
      </c>
      <c r="AM462" t="s">
        <v>5</v>
      </c>
      <c r="AN462" t="s">
        <v>1087</v>
      </c>
      <c r="AO462">
        <v>39</v>
      </c>
      <c r="AP462" s="9">
        <v>34800</v>
      </c>
      <c r="AQ462">
        <v>0</v>
      </c>
      <c r="AR462" s="9">
        <v>34800</v>
      </c>
      <c r="AS462">
        <v>998.76</v>
      </c>
      <c r="AT462">
        <v>0</v>
      </c>
      <c r="AU462" s="9">
        <v>1057.92</v>
      </c>
      <c r="AV462">
        <v>0</v>
      </c>
      <c r="AW462" s="9">
        <v>2056.6799999999998</v>
      </c>
      <c r="AX462" s="9">
        <v>32743.32</v>
      </c>
    </row>
    <row r="463" spans="1:50" s="6" customFormat="1" ht="15" x14ac:dyDescent="0.25">
      <c r="A463" s="18">
        <f>1+A462</f>
        <v>441</v>
      </c>
      <c r="B463" s="17" t="s">
        <v>7</v>
      </c>
      <c r="C463" s="16" t="s">
        <v>182</v>
      </c>
      <c r="D463" s="16" t="s">
        <v>5</v>
      </c>
      <c r="E463" s="16" t="s">
        <v>4</v>
      </c>
      <c r="F463" s="16" t="s">
        <v>8</v>
      </c>
      <c r="G463" s="15">
        <v>45078</v>
      </c>
      <c r="H463" s="15">
        <v>45260</v>
      </c>
      <c r="I463" s="14">
        <v>34800</v>
      </c>
      <c r="J463" s="14">
        <v>0</v>
      </c>
      <c r="K463" s="14">
        <v>0</v>
      </c>
      <c r="L463" s="14">
        <v>998.76</v>
      </c>
      <c r="M463" s="14">
        <f>I463*7.1%</f>
        <v>2470.7999999999997</v>
      </c>
      <c r="N463" s="14">
        <f>I463*1.15%</f>
        <v>400.2</v>
      </c>
      <c r="O463" s="14">
        <v>1057.92</v>
      </c>
      <c r="P463" s="14">
        <f>I463*7.09%</f>
        <v>2467.3200000000002</v>
      </c>
      <c r="Q463" s="14">
        <v>0</v>
      </c>
      <c r="R463" s="14">
        <f>L463+M463+N463+O463+P463</f>
        <v>7395</v>
      </c>
      <c r="S463" s="14">
        <v>0</v>
      </c>
      <c r="T463" s="14">
        <f>+L463+O463+Q463+S463+J463+K463</f>
        <v>2056.6800000000003</v>
      </c>
      <c r="U463" s="14">
        <f>+P463+N463+M463</f>
        <v>5338.32</v>
      </c>
      <c r="V463" s="14">
        <f>+I463-T463</f>
        <v>32743.32</v>
      </c>
      <c r="W463" s="54">
        <f>+V464-AJ463</f>
        <v>-24157.089999999997</v>
      </c>
      <c r="X463" t="s">
        <v>516</v>
      </c>
      <c r="Y463" t="s">
        <v>5</v>
      </c>
      <c r="Z463" t="s">
        <v>968</v>
      </c>
      <c r="AA463">
        <v>37</v>
      </c>
      <c r="AB463" s="9">
        <v>76560</v>
      </c>
      <c r="AC463">
        <v>0</v>
      </c>
      <c r="AD463" s="9">
        <v>76560</v>
      </c>
      <c r="AE463" s="9">
        <v>2197.27</v>
      </c>
      <c r="AF463">
        <v>0</v>
      </c>
      <c r="AG463" s="9">
        <v>2327.42</v>
      </c>
      <c r="AH463">
        <v>0</v>
      </c>
      <c r="AI463" s="9">
        <v>4524.6899999999996</v>
      </c>
      <c r="AJ463" s="9">
        <v>72035.31</v>
      </c>
      <c r="AK463" s="54">
        <f>+T463-AW463</f>
        <v>0</v>
      </c>
      <c r="AL463" t="s">
        <v>182</v>
      </c>
      <c r="AM463" t="s">
        <v>5</v>
      </c>
      <c r="AN463" t="s">
        <v>1181</v>
      </c>
      <c r="AO463">
        <v>41</v>
      </c>
      <c r="AP463" s="9">
        <v>34800</v>
      </c>
      <c r="AQ463">
        <v>0</v>
      </c>
      <c r="AR463" s="9">
        <v>34800</v>
      </c>
      <c r="AS463">
        <v>998.76</v>
      </c>
      <c r="AT463">
        <v>0</v>
      </c>
      <c r="AU463" s="9">
        <v>1057.92</v>
      </c>
      <c r="AV463">
        <v>0</v>
      </c>
      <c r="AW463" s="9">
        <v>2056.6799999999998</v>
      </c>
      <c r="AX463" s="9">
        <v>32743.32</v>
      </c>
    </row>
    <row r="464" spans="1:50" s="6" customFormat="1" ht="15" x14ac:dyDescent="0.25">
      <c r="A464" s="18">
        <f>1+A463</f>
        <v>442</v>
      </c>
      <c r="B464" s="17" t="s">
        <v>7</v>
      </c>
      <c r="C464" s="16" t="s">
        <v>181</v>
      </c>
      <c r="D464" s="16" t="s">
        <v>5</v>
      </c>
      <c r="E464" s="16" t="s">
        <v>4</v>
      </c>
      <c r="F464" s="16" t="s">
        <v>3</v>
      </c>
      <c r="G464" s="15">
        <v>45078</v>
      </c>
      <c r="H464" s="15">
        <v>45260</v>
      </c>
      <c r="I464" s="14">
        <v>53360</v>
      </c>
      <c r="J464" s="14">
        <v>2328.21</v>
      </c>
      <c r="K464" s="14">
        <v>0</v>
      </c>
      <c r="L464" s="14">
        <v>1531.43</v>
      </c>
      <c r="M464" s="14">
        <f>I464*7.1%</f>
        <v>3788.5599999999995</v>
      </c>
      <c r="N464" s="14">
        <f>I464*1.15%</f>
        <v>613.64</v>
      </c>
      <c r="O464" s="14">
        <v>1622.14</v>
      </c>
      <c r="P464" s="14">
        <f>I464*7.09%</f>
        <v>3783.2240000000002</v>
      </c>
      <c r="Q464" s="14">
        <v>0</v>
      </c>
      <c r="R464" s="14">
        <f>L464+M464+N464+O464+P464</f>
        <v>11338.994000000001</v>
      </c>
      <c r="S464" s="14">
        <v>0</v>
      </c>
      <c r="T464" s="14">
        <f>+L464+O464+Q464+S464+J464+K464</f>
        <v>5481.7800000000007</v>
      </c>
      <c r="U464" s="14">
        <f>+P464+N464+M464</f>
        <v>8185.424</v>
      </c>
      <c r="V464" s="14">
        <f>+I464-T464</f>
        <v>47878.22</v>
      </c>
      <c r="W464" s="54">
        <f>+V465-AJ464</f>
        <v>2634.5200000000004</v>
      </c>
      <c r="X464" t="s">
        <v>280</v>
      </c>
      <c r="Y464" t="s">
        <v>5</v>
      </c>
      <c r="Z464" t="s">
        <v>1290</v>
      </c>
      <c r="AA464">
        <v>326</v>
      </c>
      <c r="AB464" s="9">
        <v>22400</v>
      </c>
      <c r="AC464">
        <v>0</v>
      </c>
      <c r="AD464" s="9">
        <v>22400</v>
      </c>
      <c r="AE464">
        <v>642.88</v>
      </c>
      <c r="AF464">
        <v>0</v>
      </c>
      <c r="AG464">
        <v>680.96</v>
      </c>
      <c r="AH464">
        <v>0</v>
      </c>
      <c r="AI464" s="9">
        <v>1323.84</v>
      </c>
      <c r="AJ464" s="9">
        <v>21076.16</v>
      </c>
      <c r="AK464" s="54">
        <f>+T464-AW464</f>
        <v>0</v>
      </c>
      <c r="AL464" t="s">
        <v>181</v>
      </c>
      <c r="AM464" t="s">
        <v>5</v>
      </c>
      <c r="AN464" t="s">
        <v>949</v>
      </c>
      <c r="AO464">
        <v>42</v>
      </c>
      <c r="AP464" s="9">
        <v>53360</v>
      </c>
      <c r="AQ464">
        <v>0</v>
      </c>
      <c r="AR464" s="9">
        <v>53360</v>
      </c>
      <c r="AS464" s="9">
        <v>1531.43</v>
      </c>
      <c r="AT464" s="9">
        <v>2328.21</v>
      </c>
      <c r="AU464" s="9">
        <v>1622.14</v>
      </c>
      <c r="AV464">
        <v>0</v>
      </c>
      <c r="AW464" s="9">
        <v>5481.78</v>
      </c>
      <c r="AX464" s="9">
        <v>47878.22</v>
      </c>
    </row>
    <row r="465" spans="1:50" s="6" customFormat="1" ht="15" x14ac:dyDescent="0.25">
      <c r="A465" s="18">
        <f>1+A464</f>
        <v>443</v>
      </c>
      <c r="B465" s="17" t="s">
        <v>7</v>
      </c>
      <c r="C465" s="16" t="s">
        <v>180</v>
      </c>
      <c r="D465" s="16" t="s">
        <v>5</v>
      </c>
      <c r="E465" s="16" t="s">
        <v>4</v>
      </c>
      <c r="F465" s="16" t="s">
        <v>3</v>
      </c>
      <c r="G465" s="15">
        <v>45078</v>
      </c>
      <c r="H465" s="15">
        <v>45260</v>
      </c>
      <c r="I465" s="14">
        <v>25200</v>
      </c>
      <c r="J465" s="14">
        <v>0</v>
      </c>
      <c r="K465" s="14">
        <v>0</v>
      </c>
      <c r="L465" s="14">
        <v>723.24</v>
      </c>
      <c r="M465" s="14">
        <f>I465*7.1%</f>
        <v>1789.1999999999998</v>
      </c>
      <c r="N465" s="14">
        <f>I465*1.15%</f>
        <v>289.8</v>
      </c>
      <c r="O465" s="14">
        <v>766.08</v>
      </c>
      <c r="P465" s="14">
        <f>I465*7.09%</f>
        <v>1786.68</v>
      </c>
      <c r="Q465" s="14">
        <v>0</v>
      </c>
      <c r="R465" s="14">
        <f>L465+M465+N465+O465+P465</f>
        <v>5355</v>
      </c>
      <c r="S465" s="14">
        <v>0</v>
      </c>
      <c r="T465" s="14">
        <f>+L465+O465+Q465+S465+J465+K465</f>
        <v>1489.3200000000002</v>
      </c>
      <c r="U465" s="14">
        <f>+P465+N465+M465</f>
        <v>3865.68</v>
      </c>
      <c r="V465" s="14">
        <f>+I465-T465</f>
        <v>23710.68</v>
      </c>
      <c r="W465" s="54">
        <f>+V466-AJ465</f>
        <v>-13097.329999999998</v>
      </c>
      <c r="X465" t="s">
        <v>504</v>
      </c>
      <c r="Y465" t="s">
        <v>5</v>
      </c>
      <c r="Z465" t="s">
        <v>951</v>
      </c>
      <c r="AA465">
        <v>68</v>
      </c>
      <c r="AB465" s="9">
        <v>34800</v>
      </c>
      <c r="AC465">
        <v>0</v>
      </c>
      <c r="AD465" s="9">
        <v>34800</v>
      </c>
      <c r="AE465">
        <v>998.76</v>
      </c>
      <c r="AF465">
        <v>0</v>
      </c>
      <c r="AG465" s="9">
        <v>1057.92</v>
      </c>
      <c r="AH465">
        <v>0</v>
      </c>
      <c r="AI465" s="9">
        <v>2056.6799999999998</v>
      </c>
      <c r="AJ465" s="9">
        <v>32743.32</v>
      </c>
      <c r="AK465" s="54">
        <f>+T465-AW465</f>
        <v>0</v>
      </c>
      <c r="AL465" t="s">
        <v>180</v>
      </c>
      <c r="AM465" t="s">
        <v>5</v>
      </c>
      <c r="AN465" t="s">
        <v>1166</v>
      </c>
      <c r="AO465">
        <v>44</v>
      </c>
      <c r="AP465" s="9">
        <v>25200</v>
      </c>
      <c r="AQ465">
        <v>0</v>
      </c>
      <c r="AR465" s="9">
        <v>25200</v>
      </c>
      <c r="AS465">
        <v>723.24</v>
      </c>
      <c r="AT465">
        <v>0</v>
      </c>
      <c r="AU465">
        <v>766.08</v>
      </c>
      <c r="AV465">
        <v>0</v>
      </c>
      <c r="AW465" s="9">
        <v>1489.32</v>
      </c>
      <c r="AX465" s="9">
        <v>23710.68</v>
      </c>
    </row>
    <row r="466" spans="1:50" s="6" customFormat="1" ht="15" x14ac:dyDescent="0.25">
      <c r="A466" s="18">
        <f>1+A465</f>
        <v>444</v>
      </c>
      <c r="B466" s="17" t="s">
        <v>7</v>
      </c>
      <c r="C466" s="16" t="s">
        <v>179</v>
      </c>
      <c r="D466" s="16" t="s">
        <v>5</v>
      </c>
      <c r="E466" s="16" t="s">
        <v>4</v>
      </c>
      <c r="F466" s="16" t="s">
        <v>8</v>
      </c>
      <c r="G466" s="15">
        <v>45078</v>
      </c>
      <c r="H466" s="15">
        <v>45260</v>
      </c>
      <c r="I466" s="14">
        <v>20880</v>
      </c>
      <c r="J466" s="14">
        <v>0</v>
      </c>
      <c r="K466" s="14">
        <v>0</v>
      </c>
      <c r="L466" s="14">
        <v>599.26</v>
      </c>
      <c r="M466" s="14">
        <f>I466*7.1%</f>
        <v>1482.4799999999998</v>
      </c>
      <c r="N466" s="14">
        <f>I466*1.15%</f>
        <v>240.12</v>
      </c>
      <c r="O466" s="14">
        <v>634.75</v>
      </c>
      <c r="P466" s="14">
        <f>I466*7.09%</f>
        <v>1480.3920000000001</v>
      </c>
      <c r="Q466" s="14">
        <v>0</v>
      </c>
      <c r="R466" s="14">
        <f>L466+M466+N466+O466+P466</f>
        <v>4437.0019999999995</v>
      </c>
      <c r="S466" s="14">
        <v>0</v>
      </c>
      <c r="T466" s="14">
        <f>+L466+O466+Q466+S466+J466+K466</f>
        <v>1234.01</v>
      </c>
      <c r="U466" s="14">
        <f>+P466+N466+M466</f>
        <v>3202.9920000000002</v>
      </c>
      <c r="V466" s="14">
        <f>+I466-T466</f>
        <v>19645.990000000002</v>
      </c>
      <c r="W466" s="54">
        <f>+V467-AJ466</f>
        <v>6548.6699999999983</v>
      </c>
      <c r="X466" t="s">
        <v>492</v>
      </c>
      <c r="Y466" t="s">
        <v>5</v>
      </c>
      <c r="Z466" t="s">
        <v>1047</v>
      </c>
      <c r="AA466">
        <v>129</v>
      </c>
      <c r="AB466" s="9">
        <v>27840</v>
      </c>
      <c r="AC466">
        <v>0</v>
      </c>
      <c r="AD466" s="9">
        <v>27840</v>
      </c>
      <c r="AE466">
        <v>799.01</v>
      </c>
      <c r="AF466">
        <v>0</v>
      </c>
      <c r="AG466">
        <v>846.34</v>
      </c>
      <c r="AH466">
        <v>0</v>
      </c>
      <c r="AI466" s="9">
        <v>1645.35</v>
      </c>
      <c r="AJ466" s="9">
        <v>26194.65</v>
      </c>
      <c r="AK466" s="54">
        <f>+T466-AW466</f>
        <v>0</v>
      </c>
      <c r="AL466" t="s">
        <v>179</v>
      </c>
      <c r="AM466" t="s">
        <v>5</v>
      </c>
      <c r="AN466" t="s">
        <v>1106</v>
      </c>
      <c r="AO466">
        <v>47</v>
      </c>
      <c r="AP466" s="9">
        <v>20880</v>
      </c>
      <c r="AQ466">
        <v>0</v>
      </c>
      <c r="AR466" s="9">
        <v>20880</v>
      </c>
      <c r="AS466">
        <v>599.26</v>
      </c>
      <c r="AT466">
        <v>0</v>
      </c>
      <c r="AU466">
        <v>634.75</v>
      </c>
      <c r="AV466">
        <v>0</v>
      </c>
      <c r="AW466" s="9">
        <v>1234.01</v>
      </c>
      <c r="AX466" s="9">
        <v>19645.990000000002</v>
      </c>
    </row>
    <row r="467" spans="1:50" s="6" customFormat="1" ht="15" x14ac:dyDescent="0.25">
      <c r="A467" s="18">
        <f>1+A466</f>
        <v>445</v>
      </c>
      <c r="B467" s="17" t="s">
        <v>7</v>
      </c>
      <c r="C467" s="16" t="s">
        <v>178</v>
      </c>
      <c r="D467" s="16" t="s">
        <v>5</v>
      </c>
      <c r="E467" s="16" t="s">
        <v>4</v>
      </c>
      <c r="F467" s="16" t="s">
        <v>8</v>
      </c>
      <c r="G467" s="15">
        <v>45078</v>
      </c>
      <c r="H467" s="15">
        <v>45260</v>
      </c>
      <c r="I467" s="14">
        <v>34800</v>
      </c>
      <c r="J467" s="14">
        <v>0</v>
      </c>
      <c r="K467" s="14">
        <v>0</v>
      </c>
      <c r="L467" s="14">
        <v>998.76</v>
      </c>
      <c r="M467" s="14">
        <f>I467*7.1%</f>
        <v>2470.7999999999997</v>
      </c>
      <c r="N467" s="14">
        <f>I467*1.15%</f>
        <v>400.2</v>
      </c>
      <c r="O467" s="14">
        <v>1057.92</v>
      </c>
      <c r="P467" s="14">
        <f>I467*7.09%</f>
        <v>2467.3200000000002</v>
      </c>
      <c r="Q467" s="14">
        <v>0</v>
      </c>
      <c r="R467" s="14">
        <f>L467+M467+N467+O467+P467</f>
        <v>7395</v>
      </c>
      <c r="S467" s="14">
        <v>0</v>
      </c>
      <c r="T467" s="14">
        <f>+L467+O467+Q467+S467+J467+K467</f>
        <v>2056.6800000000003</v>
      </c>
      <c r="U467" s="14">
        <f>+P467+N467+M467</f>
        <v>5338.32</v>
      </c>
      <c r="V467" s="14">
        <f>+I467-T467</f>
        <v>32743.32</v>
      </c>
      <c r="W467" s="54">
        <f>+V468-AJ467</f>
        <v>13097.329999999998</v>
      </c>
      <c r="X467" t="s">
        <v>477</v>
      </c>
      <c r="Y467" t="s">
        <v>5</v>
      </c>
      <c r="Z467" t="s">
        <v>1177</v>
      </c>
      <c r="AA467">
        <v>186</v>
      </c>
      <c r="AB467" s="9">
        <v>20880</v>
      </c>
      <c r="AC467">
        <v>0</v>
      </c>
      <c r="AD467" s="9">
        <v>20880</v>
      </c>
      <c r="AE467">
        <v>599.26</v>
      </c>
      <c r="AF467">
        <v>0</v>
      </c>
      <c r="AG467">
        <v>634.75</v>
      </c>
      <c r="AH467">
        <v>0</v>
      </c>
      <c r="AI467" s="9">
        <v>1234.01</v>
      </c>
      <c r="AJ467" s="9">
        <v>19645.990000000002</v>
      </c>
      <c r="AK467" s="54">
        <f>+T467-AW467</f>
        <v>0</v>
      </c>
      <c r="AL467" t="s">
        <v>178</v>
      </c>
      <c r="AM467" t="s">
        <v>5</v>
      </c>
      <c r="AN467" t="s">
        <v>1150</v>
      </c>
      <c r="AO467">
        <v>48</v>
      </c>
      <c r="AP467" s="9">
        <v>34800</v>
      </c>
      <c r="AQ467">
        <v>0</v>
      </c>
      <c r="AR467" s="9">
        <v>34800</v>
      </c>
      <c r="AS467">
        <v>998.76</v>
      </c>
      <c r="AT467">
        <v>0</v>
      </c>
      <c r="AU467" s="9">
        <v>1057.92</v>
      </c>
      <c r="AV467">
        <v>0</v>
      </c>
      <c r="AW467" s="9">
        <v>2056.6799999999998</v>
      </c>
      <c r="AX467" s="9">
        <v>32743.32</v>
      </c>
    </row>
    <row r="468" spans="1:50" s="6" customFormat="1" ht="15" x14ac:dyDescent="0.25">
      <c r="A468" s="18">
        <f>1+A467</f>
        <v>446</v>
      </c>
      <c r="B468" s="17" t="s">
        <v>7</v>
      </c>
      <c r="C468" s="16" t="s">
        <v>177</v>
      </c>
      <c r="D468" s="16" t="s">
        <v>5</v>
      </c>
      <c r="E468" s="16" t="s">
        <v>4</v>
      </c>
      <c r="F468" s="16" t="s">
        <v>8</v>
      </c>
      <c r="G468" s="15">
        <v>45078</v>
      </c>
      <c r="H468" s="15">
        <v>45260</v>
      </c>
      <c r="I468" s="14">
        <v>34800</v>
      </c>
      <c r="J468" s="14">
        <v>0</v>
      </c>
      <c r="K468" s="14">
        <v>0</v>
      </c>
      <c r="L468" s="14">
        <v>998.76</v>
      </c>
      <c r="M468" s="14">
        <f>I468*7.1%</f>
        <v>2470.7999999999997</v>
      </c>
      <c r="N468" s="14">
        <f>I468*1.15%</f>
        <v>400.2</v>
      </c>
      <c r="O468" s="14">
        <v>1057.92</v>
      </c>
      <c r="P468" s="14">
        <f>I468*7.09%</f>
        <v>2467.3200000000002</v>
      </c>
      <c r="Q468" s="14">
        <v>0</v>
      </c>
      <c r="R468" s="14">
        <f>L468+M468+N468+O468+P468</f>
        <v>7395</v>
      </c>
      <c r="S468" s="14">
        <v>0</v>
      </c>
      <c r="T468" s="14">
        <f>+L468+O468+Q468+S468+J468+K468</f>
        <v>2056.6800000000003</v>
      </c>
      <c r="U468" s="14">
        <f>+P468+N468+M468</f>
        <v>5338.32</v>
      </c>
      <c r="V468" s="14">
        <f>+I468-T468</f>
        <v>32743.32</v>
      </c>
      <c r="W468" s="54">
        <f>+V469-AJ468</f>
        <v>-24011.759999999998</v>
      </c>
      <c r="X468" t="s">
        <v>359</v>
      </c>
      <c r="Y468" t="s">
        <v>5</v>
      </c>
      <c r="Z468" t="s">
        <v>975</v>
      </c>
      <c r="AA468">
        <v>50</v>
      </c>
      <c r="AB468" s="9">
        <v>55680</v>
      </c>
      <c r="AC468">
        <v>0</v>
      </c>
      <c r="AD468" s="9">
        <v>55680</v>
      </c>
      <c r="AE468" s="9">
        <v>1598.02</v>
      </c>
      <c r="AF468">
        <v>0</v>
      </c>
      <c r="AG468" s="9">
        <v>1692.67</v>
      </c>
      <c r="AH468">
        <v>0</v>
      </c>
      <c r="AI468" s="9">
        <v>3290.69</v>
      </c>
      <c r="AJ468" s="9">
        <v>52389.31</v>
      </c>
      <c r="AK468" s="54">
        <f>+T468-AW468</f>
        <v>0</v>
      </c>
      <c r="AL468" t="s">
        <v>177</v>
      </c>
      <c r="AM468" t="s">
        <v>5</v>
      </c>
      <c r="AN468" t="s">
        <v>1161</v>
      </c>
      <c r="AO468">
        <v>49</v>
      </c>
      <c r="AP468" s="9">
        <v>34800</v>
      </c>
      <c r="AQ468">
        <v>0</v>
      </c>
      <c r="AR468" s="9">
        <v>34800</v>
      </c>
      <c r="AS468">
        <v>998.76</v>
      </c>
      <c r="AT468">
        <v>0</v>
      </c>
      <c r="AU468" s="9">
        <v>1057.92</v>
      </c>
      <c r="AV468">
        <v>0</v>
      </c>
      <c r="AW468" s="9">
        <v>2056.6799999999998</v>
      </c>
      <c r="AX468" s="9">
        <v>32743.32</v>
      </c>
    </row>
    <row r="469" spans="1:50" s="6" customFormat="1" ht="15" x14ac:dyDescent="0.25">
      <c r="A469" s="18">
        <f>1+A468</f>
        <v>447</v>
      </c>
      <c r="B469" s="17" t="s">
        <v>7</v>
      </c>
      <c r="C469" s="16" t="s">
        <v>176</v>
      </c>
      <c r="D469" s="16" t="s">
        <v>5</v>
      </c>
      <c r="E469" s="16" t="s">
        <v>4</v>
      </c>
      <c r="F469" s="16" t="s">
        <v>8</v>
      </c>
      <c r="G469" s="15">
        <v>45078</v>
      </c>
      <c r="H469" s="15">
        <v>45260</v>
      </c>
      <c r="I469" s="14">
        <v>30160</v>
      </c>
      <c r="J469" s="14">
        <v>0</v>
      </c>
      <c r="K469" s="14">
        <v>0</v>
      </c>
      <c r="L469" s="14">
        <v>865.59</v>
      </c>
      <c r="M469" s="14">
        <f>I469*7.1%</f>
        <v>2141.3599999999997</v>
      </c>
      <c r="N469" s="14">
        <f>I469*1.15%</f>
        <v>346.84</v>
      </c>
      <c r="O469" s="14">
        <v>916.86</v>
      </c>
      <c r="P469" s="14">
        <f>I469*7.09%</f>
        <v>2138.3440000000001</v>
      </c>
      <c r="Q469" s="14">
        <v>0</v>
      </c>
      <c r="R469" s="14">
        <f>L469+M469+N469+O469+P469</f>
        <v>6408.9939999999997</v>
      </c>
      <c r="S469" s="14">
        <v>0</v>
      </c>
      <c r="T469" s="14">
        <f>+L469+O469+Q469+S469+J469+K469</f>
        <v>1782.45</v>
      </c>
      <c r="U469" s="14">
        <f>+P469+N469+M469</f>
        <v>4626.5439999999999</v>
      </c>
      <c r="V469" s="14">
        <f>+I469-T469</f>
        <v>28377.55</v>
      </c>
      <c r="W469" s="54">
        <f>+V470-AJ469</f>
        <v>44612.130000000005</v>
      </c>
      <c r="X469" t="s">
        <v>473</v>
      </c>
      <c r="Y469" t="s">
        <v>5</v>
      </c>
      <c r="Z469" t="s">
        <v>929</v>
      </c>
      <c r="AA469">
        <v>194</v>
      </c>
      <c r="AB469" s="9">
        <v>6960</v>
      </c>
      <c r="AC469">
        <v>0</v>
      </c>
      <c r="AD469" s="9">
        <v>6960</v>
      </c>
      <c r="AE469">
        <v>199.75</v>
      </c>
      <c r="AF469">
        <v>0</v>
      </c>
      <c r="AG469">
        <v>211.58</v>
      </c>
      <c r="AH469">
        <v>0</v>
      </c>
      <c r="AI469">
        <v>411.33</v>
      </c>
      <c r="AJ469" s="9">
        <v>6548.67</v>
      </c>
      <c r="AK469" s="54">
        <f>+T469-AW469</f>
        <v>0</v>
      </c>
      <c r="AL469" t="s">
        <v>176</v>
      </c>
      <c r="AM469" t="s">
        <v>5</v>
      </c>
      <c r="AN469" t="s">
        <v>1221</v>
      </c>
      <c r="AO469">
        <v>50</v>
      </c>
      <c r="AP469" s="9">
        <v>30160</v>
      </c>
      <c r="AQ469">
        <v>0</v>
      </c>
      <c r="AR469" s="9">
        <v>30160</v>
      </c>
      <c r="AS469">
        <v>865.59</v>
      </c>
      <c r="AT469">
        <v>0</v>
      </c>
      <c r="AU469">
        <v>916.86</v>
      </c>
      <c r="AV469">
        <v>0</v>
      </c>
      <c r="AW469" s="9">
        <v>1782.45</v>
      </c>
      <c r="AX469" s="9">
        <v>28377.55</v>
      </c>
    </row>
    <row r="470" spans="1:50" s="6" customFormat="1" ht="15" x14ac:dyDescent="0.25">
      <c r="A470" s="18">
        <f>1+A469</f>
        <v>448</v>
      </c>
      <c r="B470" s="17" t="s">
        <v>7</v>
      </c>
      <c r="C470" s="16" t="s">
        <v>175</v>
      </c>
      <c r="D470" s="16" t="s">
        <v>5</v>
      </c>
      <c r="E470" s="16" t="s">
        <v>4</v>
      </c>
      <c r="F470" s="16" t="s">
        <v>3</v>
      </c>
      <c r="G470" s="15">
        <v>45078</v>
      </c>
      <c r="H470" s="15">
        <v>45260</v>
      </c>
      <c r="I470" s="14">
        <v>57600</v>
      </c>
      <c r="J470" s="14">
        <v>3035.04</v>
      </c>
      <c r="K470" s="14">
        <v>0</v>
      </c>
      <c r="L470" s="14">
        <v>1653.12</v>
      </c>
      <c r="M470" s="14">
        <f>I470*7.1%</f>
        <v>4089.5999999999995</v>
      </c>
      <c r="N470" s="14">
        <f>I470*1.15%</f>
        <v>662.4</v>
      </c>
      <c r="O470" s="14">
        <v>1751.04</v>
      </c>
      <c r="P470" s="14">
        <f>I470*7.09%</f>
        <v>4083.84</v>
      </c>
      <c r="Q470" s="14">
        <v>0</v>
      </c>
      <c r="R470" s="14">
        <f>L470+M470+N470+O470+P470</f>
        <v>12240</v>
      </c>
      <c r="S470" s="14">
        <v>0</v>
      </c>
      <c r="T470" s="14">
        <f>+L470+O470+Q470+S470+J470+K470</f>
        <v>6439.2</v>
      </c>
      <c r="U470" s="14">
        <f>+P470+N470+M470</f>
        <v>8835.84</v>
      </c>
      <c r="V470" s="14">
        <f>+I470-T470</f>
        <v>51160.800000000003</v>
      </c>
      <c r="W470" s="54">
        <f>+V471-AJ470</f>
        <v>-17766.649999999998</v>
      </c>
      <c r="X470" t="s">
        <v>461</v>
      </c>
      <c r="Y470" t="s">
        <v>5</v>
      </c>
      <c r="Z470" t="s">
        <v>1278</v>
      </c>
      <c r="AA470">
        <v>18</v>
      </c>
      <c r="AB470" s="9">
        <v>40000</v>
      </c>
      <c r="AC470">
        <v>0</v>
      </c>
      <c r="AD470" s="9">
        <v>40000</v>
      </c>
      <c r="AE470" s="9">
        <v>1148</v>
      </c>
      <c r="AF470">
        <v>442.65</v>
      </c>
      <c r="AG470" s="9">
        <v>1216</v>
      </c>
      <c r="AH470">
        <v>0</v>
      </c>
      <c r="AI470" s="9">
        <v>2806.65</v>
      </c>
      <c r="AJ470" s="9">
        <v>37193.35</v>
      </c>
      <c r="AK470" s="54">
        <f>+T470-AW470</f>
        <v>0</v>
      </c>
      <c r="AL470" t="s">
        <v>175</v>
      </c>
      <c r="AM470" t="s">
        <v>5</v>
      </c>
      <c r="AN470" t="s">
        <v>1216</v>
      </c>
      <c r="AO470">
        <v>52</v>
      </c>
      <c r="AP470" s="9">
        <v>57600</v>
      </c>
      <c r="AQ470">
        <v>0</v>
      </c>
      <c r="AR470" s="9">
        <v>57600</v>
      </c>
      <c r="AS470" s="9">
        <v>1653.12</v>
      </c>
      <c r="AT470" s="9">
        <v>3035.04</v>
      </c>
      <c r="AU470" s="9">
        <v>1751.04</v>
      </c>
      <c r="AV470">
        <v>0</v>
      </c>
      <c r="AW470" s="9">
        <v>6439.2</v>
      </c>
      <c r="AX470" s="9">
        <v>51160.800000000003</v>
      </c>
    </row>
    <row r="471" spans="1:50" s="6" customFormat="1" ht="15" x14ac:dyDescent="0.25">
      <c r="A471" s="18">
        <f>1+A470</f>
        <v>449</v>
      </c>
      <c r="B471" s="17" t="s">
        <v>7</v>
      </c>
      <c r="C471" s="16" t="s">
        <v>174</v>
      </c>
      <c r="D471" s="16" t="s">
        <v>5</v>
      </c>
      <c r="E471" s="16" t="s">
        <v>4</v>
      </c>
      <c r="F471" s="16" t="s">
        <v>8</v>
      </c>
      <c r="G471" s="15">
        <v>45078</v>
      </c>
      <c r="H471" s="15">
        <v>45260</v>
      </c>
      <c r="I471" s="14">
        <v>24000</v>
      </c>
      <c r="J471" s="14">
        <v>0</v>
      </c>
      <c r="K471" s="14">
        <v>0</v>
      </c>
      <c r="L471" s="14">
        <v>688.8</v>
      </c>
      <c r="M471" s="14">
        <f>I471*7.1%</f>
        <v>1703.9999999999998</v>
      </c>
      <c r="N471" s="14">
        <f>I471*1.15%</f>
        <v>276</v>
      </c>
      <c r="O471" s="14">
        <v>729.6</v>
      </c>
      <c r="P471" s="14">
        <f>I471*7.09%</f>
        <v>1701.6000000000001</v>
      </c>
      <c r="Q471" s="14">
        <f>3024.9+130</f>
        <v>3154.9</v>
      </c>
      <c r="R471" s="14">
        <f>L471+M471+N471+O471+P471</f>
        <v>5100</v>
      </c>
      <c r="S471" s="14"/>
      <c r="T471" s="14">
        <f>+L471+O471+Q471+S471+J471+K471</f>
        <v>4573.3</v>
      </c>
      <c r="U471" s="14">
        <f>+P471+N471+M471</f>
        <v>3681.6</v>
      </c>
      <c r="V471" s="14">
        <f>+I471-T471</f>
        <v>19426.7</v>
      </c>
      <c r="W471" s="54">
        <f>+V472-AJ471</f>
        <v>0</v>
      </c>
      <c r="X471" t="s">
        <v>458</v>
      </c>
      <c r="Y471" t="s">
        <v>5</v>
      </c>
      <c r="Z471" t="s">
        <v>1164</v>
      </c>
      <c r="AA471">
        <v>22</v>
      </c>
      <c r="AB471" s="9">
        <v>34800</v>
      </c>
      <c r="AC471">
        <v>0</v>
      </c>
      <c r="AD471" s="9">
        <v>34800</v>
      </c>
      <c r="AE471">
        <v>998.76</v>
      </c>
      <c r="AF471">
        <v>0</v>
      </c>
      <c r="AG471" s="9">
        <v>1057.92</v>
      </c>
      <c r="AH471">
        <v>0</v>
      </c>
      <c r="AI471" s="9">
        <v>2056.6799999999998</v>
      </c>
      <c r="AJ471" s="9">
        <v>32743.32</v>
      </c>
      <c r="AK471" s="54">
        <f>+T471-AW471</f>
        <v>0</v>
      </c>
      <c r="AL471" t="s">
        <v>174</v>
      </c>
      <c r="AM471" t="s">
        <v>5</v>
      </c>
      <c r="AN471" t="s">
        <v>1295</v>
      </c>
      <c r="AO471">
        <v>53</v>
      </c>
      <c r="AP471" s="9">
        <v>24000</v>
      </c>
      <c r="AQ471">
        <v>0</v>
      </c>
      <c r="AR471" s="9">
        <v>24000</v>
      </c>
      <c r="AS471">
        <v>688.8</v>
      </c>
      <c r="AT471">
        <v>0</v>
      </c>
      <c r="AU471">
        <v>729.6</v>
      </c>
      <c r="AV471" s="9">
        <v>3154.9</v>
      </c>
      <c r="AW471" s="9">
        <v>4573.3</v>
      </c>
      <c r="AX471" s="9">
        <v>19426.7</v>
      </c>
    </row>
    <row r="472" spans="1:50" s="6" customFormat="1" ht="15" x14ac:dyDescent="0.25">
      <c r="A472" s="18">
        <f>1+A471</f>
        <v>450</v>
      </c>
      <c r="B472" s="17" t="s">
        <v>7</v>
      </c>
      <c r="C472" s="16" t="s">
        <v>173</v>
      </c>
      <c r="D472" s="16" t="s">
        <v>5</v>
      </c>
      <c r="E472" s="16" t="s">
        <v>4</v>
      </c>
      <c r="F472" s="16" t="s">
        <v>8</v>
      </c>
      <c r="G472" s="15">
        <v>45078</v>
      </c>
      <c r="H472" s="15">
        <v>45260</v>
      </c>
      <c r="I472" s="14">
        <v>34800</v>
      </c>
      <c r="J472" s="14">
        <v>0</v>
      </c>
      <c r="K472" s="14">
        <v>0</v>
      </c>
      <c r="L472" s="14">
        <v>998.76</v>
      </c>
      <c r="M472" s="14">
        <f>I472*7.1%</f>
        <v>2470.7999999999997</v>
      </c>
      <c r="N472" s="14">
        <f>I472*1.15%</f>
        <v>400.2</v>
      </c>
      <c r="O472" s="14">
        <v>1057.92</v>
      </c>
      <c r="P472" s="14">
        <f>I472*7.09%</f>
        <v>2467.3200000000002</v>
      </c>
      <c r="Q472" s="14">
        <v>0</v>
      </c>
      <c r="R472" s="14">
        <f>L472+M472+N472+O472+P472</f>
        <v>7395</v>
      </c>
      <c r="S472" s="14">
        <v>0</v>
      </c>
      <c r="T472" s="14">
        <f>+L472+O472+Q472+S472+J472+K472</f>
        <v>2056.6800000000003</v>
      </c>
      <c r="U472" s="14">
        <f>+P472+N472+M472</f>
        <v>5338.32</v>
      </c>
      <c r="V472" s="14">
        <f>+I472-T472</f>
        <v>32743.32</v>
      </c>
      <c r="W472" s="54">
        <f>+V473-AJ472</f>
        <v>-2935.6099999999969</v>
      </c>
      <c r="X472" t="s">
        <v>456</v>
      </c>
      <c r="Y472" t="s">
        <v>5</v>
      </c>
      <c r="Z472" t="s">
        <v>1189</v>
      </c>
      <c r="AA472">
        <v>25</v>
      </c>
      <c r="AB472" s="9">
        <v>24000</v>
      </c>
      <c r="AC472">
        <v>0</v>
      </c>
      <c r="AD472" s="9">
        <v>24000</v>
      </c>
      <c r="AE472">
        <v>688.8</v>
      </c>
      <c r="AF472">
        <v>0</v>
      </c>
      <c r="AG472">
        <v>729.6</v>
      </c>
      <c r="AH472">
        <v>0</v>
      </c>
      <c r="AI472" s="9">
        <v>1418.4</v>
      </c>
      <c r="AJ472" s="9">
        <v>22581.599999999999</v>
      </c>
      <c r="AK472" s="54">
        <f>+T472-AW472</f>
        <v>0</v>
      </c>
      <c r="AL472" t="s">
        <v>173</v>
      </c>
      <c r="AM472" t="s">
        <v>5</v>
      </c>
      <c r="AN472" t="s">
        <v>1211</v>
      </c>
      <c r="AO472">
        <v>55</v>
      </c>
      <c r="AP472" s="9">
        <v>34800</v>
      </c>
      <c r="AQ472">
        <v>0</v>
      </c>
      <c r="AR472" s="9">
        <v>34800</v>
      </c>
      <c r="AS472">
        <v>998.76</v>
      </c>
      <c r="AT472">
        <v>0</v>
      </c>
      <c r="AU472" s="9">
        <v>1057.92</v>
      </c>
      <c r="AV472">
        <v>0</v>
      </c>
      <c r="AW472" s="9">
        <v>2056.6799999999998</v>
      </c>
      <c r="AX472" s="9">
        <v>32743.32</v>
      </c>
    </row>
    <row r="473" spans="1:50" s="6" customFormat="1" ht="15" x14ac:dyDescent="0.25">
      <c r="A473" s="18">
        <f>1+A472</f>
        <v>451</v>
      </c>
      <c r="B473" s="17" t="s">
        <v>7</v>
      </c>
      <c r="C473" s="16" t="s">
        <v>172</v>
      </c>
      <c r="D473" s="16" t="s">
        <v>5</v>
      </c>
      <c r="E473" s="16" t="s">
        <v>4</v>
      </c>
      <c r="F473" s="16" t="s">
        <v>3</v>
      </c>
      <c r="G473" s="15">
        <v>45078</v>
      </c>
      <c r="H473" s="15">
        <v>45260</v>
      </c>
      <c r="I473" s="14">
        <v>20880</v>
      </c>
      <c r="J473" s="14">
        <v>0</v>
      </c>
      <c r="K473" s="14">
        <v>0</v>
      </c>
      <c r="L473" s="14">
        <v>599.26</v>
      </c>
      <c r="M473" s="14">
        <f>I473*7.1%</f>
        <v>1482.4799999999998</v>
      </c>
      <c r="N473" s="14">
        <f>I473*1.15%</f>
        <v>240.12</v>
      </c>
      <c r="O473" s="14">
        <v>634.75</v>
      </c>
      <c r="P473" s="14">
        <f>I473*7.09%</f>
        <v>1480.3920000000001</v>
      </c>
      <c r="Q473" s="14">
        <v>0</v>
      </c>
      <c r="R473" s="14">
        <f>L473+M473+N473+O473+P473</f>
        <v>4437.0019999999995</v>
      </c>
      <c r="S473" s="14">
        <v>0</v>
      </c>
      <c r="T473" s="14">
        <f>+L473+O473+Q473+S473+J473+K473</f>
        <v>1234.01</v>
      </c>
      <c r="U473" s="14">
        <f>+P473+N473+M473</f>
        <v>3202.9920000000002</v>
      </c>
      <c r="V473" s="14">
        <f>+I473-T473</f>
        <v>19645.990000000002</v>
      </c>
      <c r="W473" s="54">
        <f>+V474-AJ473</f>
        <v>-23089.640000000007</v>
      </c>
      <c r="X473" t="s">
        <v>453</v>
      </c>
      <c r="Y473" t="s">
        <v>5</v>
      </c>
      <c r="Z473" t="s">
        <v>1195</v>
      </c>
      <c r="AA473">
        <v>33</v>
      </c>
      <c r="AB473" s="9">
        <v>104400</v>
      </c>
      <c r="AC473">
        <v>0</v>
      </c>
      <c r="AD473" s="9">
        <v>104400</v>
      </c>
      <c r="AE473" s="9">
        <v>2996.28</v>
      </c>
      <c r="AF473" s="9">
        <v>13140.36</v>
      </c>
      <c r="AG473" s="9">
        <v>3173.76</v>
      </c>
      <c r="AH473">
        <v>0</v>
      </c>
      <c r="AI473" s="9">
        <v>19310.400000000001</v>
      </c>
      <c r="AJ473" s="9">
        <v>85089.600000000006</v>
      </c>
      <c r="AK473" s="54">
        <f>+T473-AW473</f>
        <v>0</v>
      </c>
      <c r="AL473" t="s">
        <v>172</v>
      </c>
      <c r="AM473" t="s">
        <v>5</v>
      </c>
      <c r="AN473" t="s">
        <v>1105</v>
      </c>
      <c r="AO473">
        <v>56</v>
      </c>
      <c r="AP473" s="9">
        <v>20880</v>
      </c>
      <c r="AQ473">
        <v>0</v>
      </c>
      <c r="AR473" s="9">
        <v>20880</v>
      </c>
      <c r="AS473">
        <v>599.26</v>
      </c>
      <c r="AT473">
        <v>0</v>
      </c>
      <c r="AU473">
        <v>634.75</v>
      </c>
      <c r="AV473">
        <v>0</v>
      </c>
      <c r="AW473" s="9">
        <v>1234.01</v>
      </c>
      <c r="AX473" s="9">
        <v>19645.990000000002</v>
      </c>
    </row>
    <row r="474" spans="1:50" s="6" customFormat="1" ht="15" x14ac:dyDescent="0.25">
      <c r="A474" s="18">
        <f>1+A473</f>
        <v>452</v>
      </c>
      <c r="B474" s="17" t="s">
        <v>7</v>
      </c>
      <c r="C474" s="16" t="s">
        <v>171</v>
      </c>
      <c r="D474" s="16" t="s">
        <v>5</v>
      </c>
      <c r="E474" s="16" t="s">
        <v>4</v>
      </c>
      <c r="F474" s="16" t="s">
        <v>8</v>
      </c>
      <c r="G474" s="15">
        <v>45078</v>
      </c>
      <c r="H474" s="15">
        <v>45260</v>
      </c>
      <c r="I474" s="14">
        <v>72000</v>
      </c>
      <c r="J474" s="14">
        <v>5744.84</v>
      </c>
      <c r="K474" s="14">
        <v>0</v>
      </c>
      <c r="L474" s="14">
        <v>2066.4</v>
      </c>
      <c r="M474" s="14">
        <f>I474*7.1%</f>
        <v>5111.9999999999991</v>
      </c>
      <c r="N474" s="14">
        <f>I474*1.15%</f>
        <v>828</v>
      </c>
      <c r="O474" s="14">
        <v>2188.8000000000002</v>
      </c>
      <c r="P474" s="14">
        <f>I474*7.09%</f>
        <v>5104.8</v>
      </c>
      <c r="Q474" s="14">
        <v>0</v>
      </c>
      <c r="R474" s="14">
        <f>L474+M474+N474+O474+P474</f>
        <v>15300</v>
      </c>
      <c r="S474" s="14">
        <v>0</v>
      </c>
      <c r="T474" s="14">
        <f>+L474+O474+Q474+S474+J474+K474</f>
        <v>10000.040000000001</v>
      </c>
      <c r="U474" s="14">
        <f>+P474+N474+M474</f>
        <v>11044.8</v>
      </c>
      <c r="V474" s="14">
        <f>+I474-T474</f>
        <v>61999.96</v>
      </c>
      <c r="W474" s="54">
        <f>+V475-AJ474</f>
        <v>-32743.32</v>
      </c>
      <c r="X474" t="s">
        <v>444</v>
      </c>
      <c r="Y474" t="s">
        <v>5</v>
      </c>
      <c r="Z474" t="s">
        <v>1113</v>
      </c>
      <c r="AA474">
        <v>43</v>
      </c>
      <c r="AB474" s="9">
        <v>69600</v>
      </c>
      <c r="AC474">
        <v>0</v>
      </c>
      <c r="AD474" s="9">
        <v>69600</v>
      </c>
      <c r="AE474" s="9">
        <v>1997.52</v>
      </c>
      <c r="AF474">
        <v>0</v>
      </c>
      <c r="AG474" s="9">
        <v>2115.84</v>
      </c>
      <c r="AH474">
        <v>0</v>
      </c>
      <c r="AI474" s="9">
        <v>4113.3599999999997</v>
      </c>
      <c r="AJ474" s="9">
        <v>65486.64</v>
      </c>
      <c r="AK474" s="54">
        <f>+T474-AW474</f>
        <v>0</v>
      </c>
      <c r="AL474" t="s">
        <v>171</v>
      </c>
      <c r="AM474" t="s">
        <v>5</v>
      </c>
      <c r="AN474" t="s">
        <v>1306</v>
      </c>
      <c r="AO474">
        <v>59</v>
      </c>
      <c r="AP474" s="9">
        <v>72000</v>
      </c>
      <c r="AQ474">
        <v>0</v>
      </c>
      <c r="AR474" s="9">
        <v>72000</v>
      </c>
      <c r="AS474" s="9">
        <v>2066.4</v>
      </c>
      <c r="AT474" s="9">
        <v>5744.84</v>
      </c>
      <c r="AU474" s="9">
        <v>2188.8000000000002</v>
      </c>
      <c r="AV474">
        <v>0</v>
      </c>
      <c r="AW474" s="9">
        <v>10000.040000000001</v>
      </c>
      <c r="AX474" s="9">
        <v>61999.96</v>
      </c>
    </row>
    <row r="475" spans="1:50" s="6" customFormat="1" ht="15" x14ac:dyDescent="0.25">
      <c r="A475" s="18">
        <f>1+A474</f>
        <v>453</v>
      </c>
      <c r="B475" s="17" t="s">
        <v>7</v>
      </c>
      <c r="C475" s="16" t="s">
        <v>170</v>
      </c>
      <c r="D475" s="16" t="s">
        <v>5</v>
      </c>
      <c r="E475" s="16" t="s">
        <v>4</v>
      </c>
      <c r="F475" s="16" t="s">
        <v>8</v>
      </c>
      <c r="G475" s="15">
        <v>45078</v>
      </c>
      <c r="H475" s="15">
        <v>45260</v>
      </c>
      <c r="I475" s="14">
        <v>34800</v>
      </c>
      <c r="J475" s="14">
        <v>0</v>
      </c>
      <c r="K475" s="14">
        <v>0</v>
      </c>
      <c r="L475" s="14">
        <v>998.76</v>
      </c>
      <c r="M475" s="14">
        <f>I475*7.1%</f>
        <v>2470.7999999999997</v>
      </c>
      <c r="N475" s="14">
        <f>I475*1.15%</f>
        <v>400.2</v>
      </c>
      <c r="O475" s="14">
        <v>1057.92</v>
      </c>
      <c r="P475" s="14">
        <f>I475*7.09%</f>
        <v>2467.3200000000002</v>
      </c>
      <c r="Q475" s="14">
        <v>0</v>
      </c>
      <c r="R475" s="14">
        <f>L475+M475+N475+O475+P475</f>
        <v>7395</v>
      </c>
      <c r="S475" s="14">
        <v>0</v>
      </c>
      <c r="T475" s="14">
        <f>+L475+O475+Q475+S475+J475+K475</f>
        <v>2056.6800000000003</v>
      </c>
      <c r="U475" s="14">
        <f>+P475+N475+M475</f>
        <v>5338.32</v>
      </c>
      <c r="V475" s="14">
        <f>+I475-T475</f>
        <v>32743.32</v>
      </c>
      <c r="W475" s="54">
        <f>+V476-AJ475</f>
        <v>-16206.529999999995</v>
      </c>
      <c r="X475" t="s">
        <v>434</v>
      </c>
      <c r="Y475" t="s">
        <v>5</v>
      </c>
      <c r="Z475" t="s">
        <v>1266</v>
      </c>
      <c r="AA475">
        <v>59</v>
      </c>
      <c r="AB475" s="9">
        <v>40000</v>
      </c>
      <c r="AC475">
        <v>0</v>
      </c>
      <c r="AD475" s="9">
        <v>40000</v>
      </c>
      <c r="AE475" s="9">
        <v>1148</v>
      </c>
      <c r="AF475">
        <v>206.03</v>
      </c>
      <c r="AG475" s="9">
        <v>1216</v>
      </c>
      <c r="AH475" s="9">
        <v>1577.45</v>
      </c>
      <c r="AI475" s="9">
        <v>4147.4799999999996</v>
      </c>
      <c r="AJ475" s="9">
        <v>35852.519999999997</v>
      </c>
      <c r="AK475" s="54">
        <f>+T475-AW475</f>
        <v>0</v>
      </c>
      <c r="AL475" t="s">
        <v>170</v>
      </c>
      <c r="AM475" t="s">
        <v>5</v>
      </c>
      <c r="AN475" t="s">
        <v>1084</v>
      </c>
      <c r="AO475">
        <v>61</v>
      </c>
      <c r="AP475" s="9">
        <v>34800</v>
      </c>
      <c r="AQ475">
        <v>0</v>
      </c>
      <c r="AR475" s="9">
        <v>34800</v>
      </c>
      <c r="AS475">
        <v>998.76</v>
      </c>
      <c r="AT475">
        <v>0</v>
      </c>
      <c r="AU475" s="9">
        <v>1057.92</v>
      </c>
      <c r="AV475">
        <v>0</v>
      </c>
      <c r="AW475" s="9">
        <v>2056.6799999999998</v>
      </c>
      <c r="AX475" s="9">
        <v>32743.32</v>
      </c>
    </row>
    <row r="476" spans="1:50" s="6" customFormat="1" ht="15" x14ac:dyDescent="0.25">
      <c r="A476" s="18">
        <f>1+A475</f>
        <v>454</v>
      </c>
      <c r="B476" s="17" t="s">
        <v>7</v>
      </c>
      <c r="C476" s="16" t="s">
        <v>169</v>
      </c>
      <c r="D476" s="16" t="s">
        <v>5</v>
      </c>
      <c r="E476" s="16" t="s">
        <v>4</v>
      </c>
      <c r="F476" s="16" t="s">
        <v>8</v>
      </c>
      <c r="G476" s="15">
        <v>45078</v>
      </c>
      <c r="H476" s="15">
        <v>45260</v>
      </c>
      <c r="I476" s="14">
        <v>20880</v>
      </c>
      <c r="J476" s="14">
        <v>0</v>
      </c>
      <c r="K476" s="14">
        <v>0</v>
      </c>
      <c r="L476" s="14">
        <v>599.26</v>
      </c>
      <c r="M476" s="14">
        <f>I476*7.1%</f>
        <v>1482.4799999999998</v>
      </c>
      <c r="N476" s="14">
        <f>I476*1.15%</f>
        <v>240.12</v>
      </c>
      <c r="O476" s="14">
        <v>634.75</v>
      </c>
      <c r="P476" s="14">
        <f>I476*7.09%</f>
        <v>1480.3920000000001</v>
      </c>
      <c r="Q476" s="14">
        <v>0</v>
      </c>
      <c r="R476" s="14">
        <f>L476+M476+N476+O476+P476</f>
        <v>4437.0019999999995</v>
      </c>
      <c r="S476" s="14">
        <v>0</v>
      </c>
      <c r="T476" s="14">
        <f>+L476+O476+Q476+S476+J476+K476</f>
        <v>1234.01</v>
      </c>
      <c r="U476" s="14">
        <f>+P476+N476+M476</f>
        <v>3202.9920000000002</v>
      </c>
      <c r="V476" s="14">
        <f>+I476-T476</f>
        <v>19645.990000000002</v>
      </c>
      <c r="W476" s="54">
        <f>+V477-AJ476</f>
        <v>-12519.190000000002</v>
      </c>
      <c r="X476" t="s">
        <v>400</v>
      </c>
      <c r="Y476" t="s">
        <v>5</v>
      </c>
      <c r="Z476" t="s">
        <v>1120</v>
      </c>
      <c r="AA476">
        <v>181</v>
      </c>
      <c r="AB476" s="9">
        <v>41760</v>
      </c>
      <c r="AC476">
        <v>0</v>
      </c>
      <c r="AD476" s="9">
        <v>41760</v>
      </c>
      <c r="AE476" s="9">
        <v>1198.51</v>
      </c>
      <c r="AF476">
        <v>691.05</v>
      </c>
      <c r="AG476" s="9">
        <v>1269.5</v>
      </c>
      <c r="AH476">
        <v>0</v>
      </c>
      <c r="AI476" s="9">
        <v>3159.06</v>
      </c>
      <c r="AJ476" s="9">
        <v>38600.94</v>
      </c>
      <c r="AK476" s="54">
        <f>+T476-AW476</f>
        <v>0</v>
      </c>
      <c r="AL476" t="s">
        <v>169</v>
      </c>
      <c r="AM476" t="s">
        <v>5</v>
      </c>
      <c r="AN476" t="s">
        <v>1170</v>
      </c>
      <c r="AO476">
        <v>64</v>
      </c>
      <c r="AP476" s="9">
        <v>20880</v>
      </c>
      <c r="AQ476">
        <v>0</v>
      </c>
      <c r="AR476" s="9">
        <v>20880</v>
      </c>
      <c r="AS476">
        <v>599.26</v>
      </c>
      <c r="AT476">
        <v>0</v>
      </c>
      <c r="AU476">
        <v>634.75</v>
      </c>
      <c r="AV476">
        <v>0</v>
      </c>
      <c r="AW476" s="9">
        <v>1234.01</v>
      </c>
      <c r="AX476" s="9">
        <v>19645.990000000002</v>
      </c>
    </row>
    <row r="477" spans="1:50" s="6" customFormat="1" ht="15" x14ac:dyDescent="0.25">
      <c r="A477" s="18">
        <f>1+A476</f>
        <v>455</v>
      </c>
      <c r="B477" s="17" t="s">
        <v>7</v>
      </c>
      <c r="C477" s="16" t="s">
        <v>168</v>
      </c>
      <c r="D477" s="16" t="s">
        <v>5</v>
      </c>
      <c r="E477" s="16" t="s">
        <v>4</v>
      </c>
      <c r="F477" s="16" t="s">
        <v>3</v>
      </c>
      <c r="G477" s="15">
        <v>45078</v>
      </c>
      <c r="H477" s="15">
        <v>45260</v>
      </c>
      <c r="I477" s="14">
        <v>27720</v>
      </c>
      <c r="J477" s="14">
        <v>0</v>
      </c>
      <c r="K477" s="14">
        <v>0</v>
      </c>
      <c r="L477" s="14">
        <v>795.56</v>
      </c>
      <c r="M477" s="14">
        <f>I477*7.1%</f>
        <v>1968.12</v>
      </c>
      <c r="N477" s="14">
        <f>I477*1.15%</f>
        <v>318.77999999999997</v>
      </c>
      <c r="O477" s="14">
        <v>842.69</v>
      </c>
      <c r="P477" s="14">
        <f>I477*7.09%</f>
        <v>1965.3480000000002</v>
      </c>
      <c r="Q477" s="14">
        <v>0</v>
      </c>
      <c r="R477" s="14">
        <f>L477+M477+N477+O477+P477</f>
        <v>5890.4980000000005</v>
      </c>
      <c r="S477" s="14">
        <v>0</v>
      </c>
      <c r="T477" s="14">
        <f>+L477+O477+Q477+S477+J477+K477</f>
        <v>1638.25</v>
      </c>
      <c r="U477" s="14">
        <f>+P477+N477+M477</f>
        <v>4252.2479999999996</v>
      </c>
      <c r="V477" s="14">
        <f>+I477-T477</f>
        <v>26081.75</v>
      </c>
      <c r="W477" s="54">
        <f>+V478-AJ477</f>
        <v>8731.5499999999993</v>
      </c>
      <c r="X477" t="s">
        <v>392</v>
      </c>
      <c r="Y477" t="s">
        <v>5</v>
      </c>
      <c r="Z477" t="s">
        <v>1102</v>
      </c>
      <c r="AA477">
        <v>205</v>
      </c>
      <c r="AB477" s="9">
        <v>23200</v>
      </c>
      <c r="AC477">
        <v>0</v>
      </c>
      <c r="AD477" s="9">
        <v>23200</v>
      </c>
      <c r="AE477">
        <v>665.84</v>
      </c>
      <c r="AF477">
        <v>0</v>
      </c>
      <c r="AG477">
        <v>705.28</v>
      </c>
      <c r="AH477">
        <v>0</v>
      </c>
      <c r="AI477" s="9">
        <v>1371.12</v>
      </c>
      <c r="AJ477" s="9">
        <v>21828.880000000001</v>
      </c>
      <c r="AK477" s="54">
        <f>+T477-AW477</f>
        <v>0</v>
      </c>
      <c r="AL477" t="s">
        <v>168</v>
      </c>
      <c r="AM477" t="s">
        <v>5</v>
      </c>
      <c r="AN477" t="s">
        <v>1274</v>
      </c>
      <c r="AO477">
        <v>65</v>
      </c>
      <c r="AP477" s="9">
        <v>27720</v>
      </c>
      <c r="AQ477">
        <v>0</v>
      </c>
      <c r="AR477" s="9">
        <v>27720</v>
      </c>
      <c r="AS477">
        <v>795.56</v>
      </c>
      <c r="AT477">
        <v>0</v>
      </c>
      <c r="AU477">
        <v>842.69</v>
      </c>
      <c r="AV477">
        <v>0</v>
      </c>
      <c r="AW477" s="9">
        <v>1638.25</v>
      </c>
      <c r="AX477" s="9">
        <v>26081.75</v>
      </c>
    </row>
    <row r="478" spans="1:50" s="6" customFormat="1" ht="15" x14ac:dyDescent="0.25">
      <c r="A478" s="18">
        <f>1+A477</f>
        <v>456</v>
      </c>
      <c r="B478" s="17" t="s">
        <v>7</v>
      </c>
      <c r="C478" s="16" t="s">
        <v>167</v>
      </c>
      <c r="D478" s="16" t="s">
        <v>5</v>
      </c>
      <c r="E478" s="16" t="s">
        <v>4</v>
      </c>
      <c r="F478" s="16" t="s">
        <v>3</v>
      </c>
      <c r="G478" s="15">
        <v>45078</v>
      </c>
      <c r="H478" s="15">
        <v>45260</v>
      </c>
      <c r="I478" s="14">
        <v>32480</v>
      </c>
      <c r="J478" s="14">
        <v>0</v>
      </c>
      <c r="K478" s="14">
        <v>0</v>
      </c>
      <c r="L478" s="14">
        <v>932.18</v>
      </c>
      <c r="M478" s="14">
        <f>I478*7.1%</f>
        <v>2306.08</v>
      </c>
      <c r="N478" s="14">
        <f>I478*1.15%</f>
        <v>373.52</v>
      </c>
      <c r="O478" s="14">
        <v>987.39</v>
      </c>
      <c r="P478" s="14">
        <f>I478*7.09%</f>
        <v>2302.8320000000003</v>
      </c>
      <c r="Q478" s="14">
        <v>0</v>
      </c>
      <c r="R478" s="14">
        <f>L478+M478+N478+O478+P478</f>
        <v>6902.0020000000004</v>
      </c>
      <c r="S478" s="14">
        <v>0</v>
      </c>
      <c r="T478" s="14">
        <f>+L478+O478+Q478+S478+J478+K478</f>
        <v>1919.57</v>
      </c>
      <c r="U478" s="14">
        <f>+P478+N478+M478</f>
        <v>4982.4320000000007</v>
      </c>
      <c r="V478" s="14">
        <f>+I478-T478</f>
        <v>30560.43</v>
      </c>
      <c r="W478" s="54">
        <f>+V479-AJ478</f>
        <v>675.99000000000524</v>
      </c>
      <c r="X478" t="s">
        <v>374</v>
      </c>
      <c r="Y478" t="s">
        <v>5</v>
      </c>
      <c r="Z478" t="s">
        <v>927</v>
      </c>
      <c r="AA478">
        <v>11</v>
      </c>
      <c r="AB478" s="9">
        <v>37120</v>
      </c>
      <c r="AC478">
        <v>0</v>
      </c>
      <c r="AD478" s="9">
        <v>37120</v>
      </c>
      <c r="AE478" s="9">
        <v>1065.3399999999999</v>
      </c>
      <c r="AF478">
        <v>36.18</v>
      </c>
      <c r="AG478" s="9">
        <v>1128.45</v>
      </c>
      <c r="AH478">
        <v>0</v>
      </c>
      <c r="AI478" s="9">
        <v>2229.9699999999998</v>
      </c>
      <c r="AJ478" s="9">
        <v>34890.03</v>
      </c>
      <c r="AK478" s="54">
        <f>+T478-AW478</f>
        <v>0</v>
      </c>
      <c r="AL478" t="s">
        <v>167</v>
      </c>
      <c r="AM478" t="s">
        <v>5</v>
      </c>
      <c r="AN478" t="s">
        <v>903</v>
      </c>
      <c r="AO478">
        <v>66</v>
      </c>
      <c r="AP478" s="9">
        <v>32480</v>
      </c>
      <c r="AQ478">
        <v>0</v>
      </c>
      <c r="AR478" s="9">
        <v>32480</v>
      </c>
      <c r="AS478">
        <v>932.18</v>
      </c>
      <c r="AT478">
        <v>0</v>
      </c>
      <c r="AU478">
        <v>987.39</v>
      </c>
      <c r="AV478">
        <v>0</v>
      </c>
      <c r="AW478" s="9">
        <v>1919.57</v>
      </c>
      <c r="AX478" s="9">
        <v>30560.43</v>
      </c>
    </row>
    <row r="479" spans="1:50" s="6" customFormat="1" ht="15" x14ac:dyDescent="0.25">
      <c r="A479" s="18">
        <f>1+A478</f>
        <v>457</v>
      </c>
      <c r="B479" s="17" t="s">
        <v>7</v>
      </c>
      <c r="C479" s="16" t="s">
        <v>166</v>
      </c>
      <c r="D479" s="16" t="s">
        <v>5</v>
      </c>
      <c r="E479" s="16" t="s">
        <v>4</v>
      </c>
      <c r="F479" s="16" t="s">
        <v>3</v>
      </c>
      <c r="G479" s="15">
        <v>45078</v>
      </c>
      <c r="H479" s="15">
        <v>45260</v>
      </c>
      <c r="I479" s="14">
        <v>37800</v>
      </c>
      <c r="J479" s="14">
        <v>0</v>
      </c>
      <c r="K479" s="14">
        <v>0</v>
      </c>
      <c r="L479" s="14">
        <v>1084.8599999999999</v>
      </c>
      <c r="M479" s="14">
        <f>I479*7.1%</f>
        <v>2683.7999999999997</v>
      </c>
      <c r="N479" s="14">
        <f>I479*1.15%</f>
        <v>434.7</v>
      </c>
      <c r="O479" s="14">
        <v>1149.1199999999999</v>
      </c>
      <c r="P479" s="14">
        <f>I479*7.09%</f>
        <v>2680.02</v>
      </c>
      <c r="Q479" s="14">
        <v>0</v>
      </c>
      <c r="R479" s="14">
        <f>L479+M479+N479+O479+P479</f>
        <v>8032.5</v>
      </c>
      <c r="S479" s="14">
        <v>0</v>
      </c>
      <c r="T479" s="14">
        <f>+L479+O479+Q479+S479+J479+K479</f>
        <v>2233.9799999999996</v>
      </c>
      <c r="U479" s="14">
        <f>+P479+N479+M479</f>
        <v>5798.5199999999995</v>
      </c>
      <c r="V479" s="14">
        <f>+I479-T479</f>
        <v>35566.020000000004</v>
      </c>
      <c r="W479" s="54">
        <f>+V480-AJ479</f>
        <v>-2182.8899999999994</v>
      </c>
      <c r="X479" t="s">
        <v>361</v>
      </c>
      <c r="Y479" t="s">
        <v>5</v>
      </c>
      <c r="Z479" t="s">
        <v>940</v>
      </c>
      <c r="AA479">
        <v>47</v>
      </c>
      <c r="AB479" s="9">
        <v>34800</v>
      </c>
      <c r="AC479">
        <v>0</v>
      </c>
      <c r="AD479" s="9">
        <v>34800</v>
      </c>
      <c r="AE479">
        <v>998.76</v>
      </c>
      <c r="AF479">
        <v>0</v>
      </c>
      <c r="AG479" s="9">
        <v>1057.92</v>
      </c>
      <c r="AH479">
        <v>0</v>
      </c>
      <c r="AI479" s="9">
        <v>2056.6799999999998</v>
      </c>
      <c r="AJ479" s="9">
        <v>32743.32</v>
      </c>
      <c r="AK479" s="54">
        <f>+T479-AW479</f>
        <v>0</v>
      </c>
      <c r="AL479" t="s">
        <v>166</v>
      </c>
      <c r="AM479" t="s">
        <v>5</v>
      </c>
      <c r="AN479" t="s">
        <v>1107</v>
      </c>
      <c r="AO479">
        <v>69</v>
      </c>
      <c r="AP479" s="9">
        <v>37800</v>
      </c>
      <c r="AQ479">
        <v>0</v>
      </c>
      <c r="AR479" s="9">
        <v>37800</v>
      </c>
      <c r="AS479" s="9">
        <v>1084.8599999999999</v>
      </c>
      <c r="AT479">
        <v>0</v>
      </c>
      <c r="AU479" s="9">
        <v>1149.1199999999999</v>
      </c>
      <c r="AV479">
        <v>0</v>
      </c>
      <c r="AW479" s="9">
        <v>2233.98</v>
      </c>
      <c r="AX479" s="9">
        <v>35566.019999999997</v>
      </c>
    </row>
    <row r="480" spans="1:50" s="6" customFormat="1" ht="15" x14ac:dyDescent="0.25">
      <c r="A480" s="18">
        <f>1+A479</f>
        <v>458</v>
      </c>
      <c r="B480" s="17" t="s">
        <v>7</v>
      </c>
      <c r="C480" s="16" t="s">
        <v>165</v>
      </c>
      <c r="D480" s="16" t="s">
        <v>5</v>
      </c>
      <c r="E480" s="16" t="s">
        <v>4</v>
      </c>
      <c r="F480" s="16" t="s">
        <v>3</v>
      </c>
      <c r="G480" s="15">
        <v>45078</v>
      </c>
      <c r="H480" s="15">
        <v>45260</v>
      </c>
      <c r="I480" s="14">
        <v>32480</v>
      </c>
      <c r="J480" s="14">
        <v>0</v>
      </c>
      <c r="K480" s="14">
        <v>0</v>
      </c>
      <c r="L480" s="14">
        <v>932.18</v>
      </c>
      <c r="M480" s="14">
        <f>I480*7.1%</f>
        <v>2306.08</v>
      </c>
      <c r="N480" s="14">
        <f>I480*1.15%</f>
        <v>373.52</v>
      </c>
      <c r="O480" s="14">
        <v>987.39</v>
      </c>
      <c r="P480" s="14">
        <f>I480*7.09%</f>
        <v>2302.8320000000003</v>
      </c>
      <c r="Q480" s="14">
        <v>0</v>
      </c>
      <c r="R480" s="14">
        <f>L480+M480+N480+O480+P480</f>
        <v>6902.0020000000004</v>
      </c>
      <c r="S480" s="14">
        <v>0</v>
      </c>
      <c r="T480" s="14">
        <f>+L480+O480+Q480+S480+J480+K480</f>
        <v>1919.57</v>
      </c>
      <c r="U480" s="14">
        <f>+P480+N480+M480</f>
        <v>4982.4320000000007</v>
      </c>
      <c r="V480" s="14">
        <f>+I480-T480</f>
        <v>30560.43</v>
      </c>
      <c r="W480" s="54">
        <f>+V481-AJ480</f>
        <v>18102.910000000003</v>
      </c>
      <c r="X480" t="s">
        <v>359</v>
      </c>
      <c r="Y480" t="s">
        <v>5</v>
      </c>
      <c r="Z480" t="s">
        <v>975</v>
      </c>
      <c r="AA480">
        <v>192</v>
      </c>
      <c r="AB480" s="9">
        <v>18560</v>
      </c>
      <c r="AC480">
        <v>0</v>
      </c>
      <c r="AD480" s="9">
        <v>18560</v>
      </c>
      <c r="AE480">
        <v>532.66999999999996</v>
      </c>
      <c r="AF480">
        <v>0</v>
      </c>
      <c r="AG480">
        <v>564.22</v>
      </c>
      <c r="AH480">
        <v>0</v>
      </c>
      <c r="AI480" s="9">
        <v>1096.8900000000001</v>
      </c>
      <c r="AJ480" s="9">
        <v>17463.11</v>
      </c>
      <c r="AK480" s="54">
        <f>+T480-AW480</f>
        <v>0</v>
      </c>
      <c r="AL480" t="s">
        <v>165</v>
      </c>
      <c r="AM480" t="s">
        <v>5</v>
      </c>
      <c r="AN480" t="s">
        <v>1208</v>
      </c>
      <c r="AO480">
        <v>70</v>
      </c>
      <c r="AP480" s="9">
        <v>32480</v>
      </c>
      <c r="AQ480">
        <v>0</v>
      </c>
      <c r="AR480" s="9">
        <v>32480</v>
      </c>
      <c r="AS480">
        <v>932.18</v>
      </c>
      <c r="AT480">
        <v>0</v>
      </c>
      <c r="AU480">
        <v>987.39</v>
      </c>
      <c r="AV480">
        <v>0</v>
      </c>
      <c r="AW480" s="9">
        <v>1919.57</v>
      </c>
      <c r="AX480" s="9">
        <v>30560.43</v>
      </c>
    </row>
    <row r="481" spans="1:50" s="6" customFormat="1" ht="15" x14ac:dyDescent="0.25">
      <c r="A481" s="18">
        <f>1+A480</f>
        <v>459</v>
      </c>
      <c r="B481" s="17" t="s">
        <v>7</v>
      </c>
      <c r="C481" s="16" t="s">
        <v>164</v>
      </c>
      <c r="D481" s="16" t="s">
        <v>5</v>
      </c>
      <c r="E481" s="16" t="s">
        <v>4</v>
      </c>
      <c r="F481" s="16" t="s">
        <v>3</v>
      </c>
      <c r="G481" s="15">
        <v>45078</v>
      </c>
      <c r="H481" s="15">
        <v>45260</v>
      </c>
      <c r="I481" s="14">
        <v>37800</v>
      </c>
      <c r="J481" s="14">
        <v>0</v>
      </c>
      <c r="K481" s="14">
        <v>0</v>
      </c>
      <c r="L481" s="14">
        <v>1084.8599999999999</v>
      </c>
      <c r="M481" s="14">
        <f>I481*7.1%</f>
        <v>2683.7999999999997</v>
      </c>
      <c r="N481" s="14">
        <f>I481*1.15%</f>
        <v>434.7</v>
      </c>
      <c r="O481" s="14">
        <v>1149.1199999999999</v>
      </c>
      <c r="P481" s="14">
        <f>I481*7.09%</f>
        <v>2680.02</v>
      </c>
      <c r="Q481" s="14">
        <v>0</v>
      </c>
      <c r="R481" s="14">
        <f>L481+M481+N481+O481+P481</f>
        <v>8032.5</v>
      </c>
      <c r="S481" s="14">
        <v>0</v>
      </c>
      <c r="T481" s="14">
        <f>+L481+O481+Q481+S481+J481+K481</f>
        <v>2233.9799999999996</v>
      </c>
      <c r="U481" s="14">
        <f>+P481+N481+M481</f>
        <v>5798.5199999999995</v>
      </c>
      <c r="V481" s="14">
        <f>+I481-T481</f>
        <v>35566.020000000004</v>
      </c>
      <c r="W481" s="54">
        <f>+V482-AJ481</f>
        <v>-50944.88</v>
      </c>
      <c r="X481" t="s">
        <v>356</v>
      </c>
      <c r="Y481" t="s">
        <v>5</v>
      </c>
      <c r="Z481" t="s">
        <v>871</v>
      </c>
      <c r="AA481">
        <v>55</v>
      </c>
      <c r="AB481" s="9">
        <v>104400</v>
      </c>
      <c r="AC481">
        <v>0</v>
      </c>
      <c r="AD481" s="9">
        <v>104400</v>
      </c>
      <c r="AE481" s="9">
        <v>2996.28</v>
      </c>
      <c r="AF481" s="9">
        <v>13140.36</v>
      </c>
      <c r="AG481" s="9">
        <v>3173.76</v>
      </c>
      <c r="AH481" s="9">
        <v>1401.4</v>
      </c>
      <c r="AI481" s="9">
        <v>20711.8</v>
      </c>
      <c r="AJ481" s="9">
        <v>83688.2</v>
      </c>
      <c r="AK481" s="54">
        <f>+T481-AW481</f>
        <v>0</v>
      </c>
      <c r="AL481" t="s">
        <v>164</v>
      </c>
      <c r="AM481" t="s">
        <v>5</v>
      </c>
      <c r="AN481" t="s">
        <v>1104</v>
      </c>
      <c r="AO481">
        <v>71</v>
      </c>
      <c r="AP481" s="9">
        <v>37800</v>
      </c>
      <c r="AQ481">
        <v>0</v>
      </c>
      <c r="AR481" s="9">
        <v>37800</v>
      </c>
      <c r="AS481" s="9">
        <v>1084.8599999999999</v>
      </c>
      <c r="AT481">
        <v>0</v>
      </c>
      <c r="AU481" s="9">
        <v>1149.1199999999999</v>
      </c>
      <c r="AV481">
        <v>0</v>
      </c>
      <c r="AW481" s="9">
        <v>2233.98</v>
      </c>
      <c r="AX481" s="9">
        <v>35566.019999999997</v>
      </c>
    </row>
    <row r="482" spans="1:50" s="6" customFormat="1" ht="15" x14ac:dyDescent="0.25">
      <c r="A482" s="18">
        <f>1+A481</f>
        <v>460</v>
      </c>
      <c r="B482" s="17" t="s">
        <v>7</v>
      </c>
      <c r="C482" s="16" t="s">
        <v>163</v>
      </c>
      <c r="D482" s="16" t="s">
        <v>5</v>
      </c>
      <c r="E482" s="16" t="s">
        <v>4</v>
      </c>
      <c r="F482" s="16" t="s">
        <v>3</v>
      </c>
      <c r="G482" s="15">
        <v>45078</v>
      </c>
      <c r="H482" s="15">
        <v>45260</v>
      </c>
      <c r="I482" s="14">
        <v>34800</v>
      </c>
      <c r="J482" s="14">
        <v>0</v>
      </c>
      <c r="K482" s="14">
        <v>0</v>
      </c>
      <c r="L482" s="14">
        <v>998.76</v>
      </c>
      <c r="M482" s="14">
        <f>I482*7.1%</f>
        <v>2470.7999999999997</v>
      </c>
      <c r="N482" s="14">
        <f>I482*1.15%</f>
        <v>400.2</v>
      </c>
      <c r="O482" s="14">
        <v>1057.92</v>
      </c>
      <c r="P482" s="14">
        <f>I482*7.09%</f>
        <v>2467.3200000000002</v>
      </c>
      <c r="Q482" s="14">
        <v>0</v>
      </c>
      <c r="R482" s="14">
        <f>L482+M482+N482+O482+P482</f>
        <v>7395</v>
      </c>
      <c r="S482" s="14">
        <v>0</v>
      </c>
      <c r="T482" s="14">
        <f>+L482+O482+Q482+S482+J482+K482</f>
        <v>2056.6800000000003</v>
      </c>
      <c r="U482" s="14">
        <f>+P482+N482+M482</f>
        <v>5338.32</v>
      </c>
      <c r="V482" s="14">
        <f>+I482-T482</f>
        <v>32743.32</v>
      </c>
      <c r="W482" s="54">
        <f>+V483-AJ482</f>
        <v>17290.409999999996</v>
      </c>
      <c r="X482" t="s">
        <v>355</v>
      </c>
      <c r="Y482" t="s">
        <v>5</v>
      </c>
      <c r="Z482" t="s">
        <v>897</v>
      </c>
      <c r="AA482">
        <v>56</v>
      </c>
      <c r="AB482" s="9">
        <v>42840</v>
      </c>
      <c r="AC482">
        <v>0</v>
      </c>
      <c r="AD482" s="9">
        <v>42840</v>
      </c>
      <c r="AE482" s="9">
        <v>1229.51</v>
      </c>
      <c r="AF482">
        <v>843.47</v>
      </c>
      <c r="AG482" s="9">
        <v>1302.3399999999999</v>
      </c>
      <c r="AH482">
        <v>0</v>
      </c>
      <c r="AI482" s="9">
        <v>3375.32</v>
      </c>
      <c r="AJ482" s="9">
        <v>39464.68</v>
      </c>
      <c r="AK482" s="54">
        <f>+T482-AW482</f>
        <v>0</v>
      </c>
      <c r="AL482" t="s">
        <v>163</v>
      </c>
      <c r="AM482" t="s">
        <v>5</v>
      </c>
      <c r="AN482" t="s">
        <v>1207</v>
      </c>
      <c r="AO482">
        <v>72</v>
      </c>
      <c r="AP482" s="9">
        <v>34800</v>
      </c>
      <c r="AQ482">
        <v>0</v>
      </c>
      <c r="AR482" s="9">
        <v>34800</v>
      </c>
      <c r="AS482">
        <v>998.76</v>
      </c>
      <c r="AT482">
        <v>0</v>
      </c>
      <c r="AU482" s="9">
        <v>1057.92</v>
      </c>
      <c r="AV482">
        <v>0</v>
      </c>
      <c r="AW482" s="9">
        <v>2056.6799999999998</v>
      </c>
      <c r="AX482" s="9">
        <v>32743.32</v>
      </c>
    </row>
    <row r="483" spans="1:50" s="6" customFormat="1" ht="15" x14ac:dyDescent="0.25">
      <c r="A483" s="18">
        <f>1+A482</f>
        <v>461</v>
      </c>
      <c r="B483" s="17" t="s">
        <v>7</v>
      </c>
      <c r="C483" s="16" t="s">
        <v>162</v>
      </c>
      <c r="D483" s="16" t="s">
        <v>5</v>
      </c>
      <c r="E483" s="16" t="s">
        <v>4</v>
      </c>
      <c r="F483" s="16" t="s">
        <v>3</v>
      </c>
      <c r="G483" s="15">
        <v>45078</v>
      </c>
      <c r="H483" s="15">
        <v>45260</v>
      </c>
      <c r="I483" s="14">
        <v>60320</v>
      </c>
      <c r="J483" s="14">
        <v>0</v>
      </c>
      <c r="K483" s="14">
        <v>0</v>
      </c>
      <c r="L483" s="14">
        <v>1731.18</v>
      </c>
      <c r="M483" s="14">
        <f>I483*7.1%</f>
        <v>4282.7199999999993</v>
      </c>
      <c r="N483" s="14">
        <f>I483*1.15%</f>
        <v>693.68</v>
      </c>
      <c r="O483" s="14">
        <v>1833.73</v>
      </c>
      <c r="P483" s="14">
        <f>I483*7.09%</f>
        <v>4276.6880000000001</v>
      </c>
      <c r="Q483" s="14">
        <v>0</v>
      </c>
      <c r="R483" s="14">
        <f>L483+M483+N483+O483+P483</f>
        <v>12817.998</v>
      </c>
      <c r="S483" s="14">
        <v>0</v>
      </c>
      <c r="T483" s="14">
        <f>+L483+O483+Q483+S483+J483+K483</f>
        <v>3564.91</v>
      </c>
      <c r="U483" s="14">
        <f>+P483+N483+M483</f>
        <v>9253.0879999999997</v>
      </c>
      <c r="V483" s="14">
        <f>+I483-T483</f>
        <v>56755.09</v>
      </c>
      <c r="W483" s="54">
        <f>+V484-AJ483</f>
        <v>27073.760000000002</v>
      </c>
      <c r="X483" t="s">
        <v>347</v>
      </c>
      <c r="Y483" t="s">
        <v>5</v>
      </c>
      <c r="Z483" t="s">
        <v>1297</v>
      </c>
      <c r="AA483">
        <v>67</v>
      </c>
      <c r="AB483" s="9">
        <v>35200</v>
      </c>
      <c r="AC483">
        <v>0</v>
      </c>
      <c r="AD483" s="9">
        <v>35200</v>
      </c>
      <c r="AE483" s="9">
        <v>1010.24</v>
      </c>
      <c r="AF483">
        <v>0</v>
      </c>
      <c r="AG483" s="9">
        <v>1070.08</v>
      </c>
      <c r="AH483">
        <v>0</v>
      </c>
      <c r="AI483" s="9">
        <v>2080.3200000000002</v>
      </c>
      <c r="AJ483" s="9">
        <v>33119.68</v>
      </c>
      <c r="AK483" s="54">
        <f>+T483-AW483</f>
        <v>0</v>
      </c>
      <c r="AL483" t="s">
        <v>162</v>
      </c>
      <c r="AM483" t="s">
        <v>5</v>
      </c>
      <c r="AN483" t="s">
        <v>1218</v>
      </c>
      <c r="AO483">
        <v>73</v>
      </c>
      <c r="AP483" s="9">
        <v>60320</v>
      </c>
      <c r="AQ483">
        <v>0</v>
      </c>
      <c r="AR483" s="9">
        <v>60320</v>
      </c>
      <c r="AS483" s="9">
        <v>1731.18</v>
      </c>
      <c r="AT483">
        <v>0</v>
      </c>
      <c r="AU483" s="9">
        <v>1833.73</v>
      </c>
      <c r="AV483">
        <v>0</v>
      </c>
      <c r="AW483" s="9">
        <v>3564.91</v>
      </c>
      <c r="AX483" s="9">
        <v>56755.09</v>
      </c>
    </row>
    <row r="484" spans="1:50" s="6" customFormat="1" ht="15" x14ac:dyDescent="0.25">
      <c r="A484" s="18">
        <f>1+A483</f>
        <v>462</v>
      </c>
      <c r="B484" s="17" t="s">
        <v>7</v>
      </c>
      <c r="C484" s="16" t="s">
        <v>161</v>
      </c>
      <c r="D484" s="16" t="s">
        <v>5</v>
      </c>
      <c r="E484" s="16" t="s">
        <v>4</v>
      </c>
      <c r="F484" s="16" t="s">
        <v>3</v>
      </c>
      <c r="G484" s="15">
        <v>45078</v>
      </c>
      <c r="H484" s="15">
        <v>45260</v>
      </c>
      <c r="I484" s="14">
        <v>69600</v>
      </c>
      <c r="J484" s="14">
        <v>5293.2</v>
      </c>
      <c r="K484" s="14">
        <v>0</v>
      </c>
      <c r="L484" s="14">
        <v>1997.52</v>
      </c>
      <c r="M484" s="14">
        <f>I484*7.1%</f>
        <v>4941.5999999999995</v>
      </c>
      <c r="N484" s="14">
        <f>I484*1.15%</f>
        <v>800.4</v>
      </c>
      <c r="O484" s="14">
        <v>2115.84</v>
      </c>
      <c r="P484" s="14">
        <f>I484*7.09%</f>
        <v>4934.6400000000003</v>
      </c>
      <c r="Q484" s="14">
        <v>0</v>
      </c>
      <c r="R484" s="14">
        <f>L484+M484+N484+O484+P484</f>
        <v>14790</v>
      </c>
      <c r="S484" s="14">
        <v>0</v>
      </c>
      <c r="T484" s="14">
        <f>+L484+O484+Q484+S484+J484+K484</f>
        <v>9406.5600000000013</v>
      </c>
      <c r="U484" s="14">
        <f>+P484+N484+M484</f>
        <v>10676.64</v>
      </c>
      <c r="V484" s="14">
        <f>+I484-T484</f>
        <v>60193.440000000002</v>
      </c>
      <c r="W484" s="54">
        <f>+V485-AJ484</f>
        <v>5466.2000000000044</v>
      </c>
      <c r="X484" t="s">
        <v>336</v>
      </c>
      <c r="Y484" t="s">
        <v>5</v>
      </c>
      <c r="Z484" t="s">
        <v>955</v>
      </c>
      <c r="AA484">
        <v>93</v>
      </c>
      <c r="AB484" s="9">
        <v>37800</v>
      </c>
      <c r="AC484">
        <v>0</v>
      </c>
      <c r="AD484" s="9">
        <v>37800</v>
      </c>
      <c r="AE484" s="9">
        <v>1084.8599999999999</v>
      </c>
      <c r="AF484">
        <v>0</v>
      </c>
      <c r="AG484" s="9">
        <v>1149.1199999999999</v>
      </c>
      <c r="AH484">
        <v>0</v>
      </c>
      <c r="AI484" s="9">
        <v>2233.98</v>
      </c>
      <c r="AJ484" s="9">
        <v>35566.019999999997</v>
      </c>
      <c r="AK484" s="54">
        <f>+T484-AW484</f>
        <v>0</v>
      </c>
      <c r="AL484" t="s">
        <v>161</v>
      </c>
      <c r="AM484" t="s">
        <v>5</v>
      </c>
      <c r="AN484" t="s">
        <v>1205</v>
      </c>
      <c r="AO484">
        <v>74</v>
      </c>
      <c r="AP484" s="9">
        <v>69600</v>
      </c>
      <c r="AQ484">
        <v>0</v>
      </c>
      <c r="AR484" s="9">
        <v>69600</v>
      </c>
      <c r="AS484" s="9">
        <v>1997.52</v>
      </c>
      <c r="AT484" s="9">
        <v>5293.2</v>
      </c>
      <c r="AU484" s="9">
        <v>2115.84</v>
      </c>
      <c r="AV484">
        <v>0</v>
      </c>
      <c r="AW484" s="9">
        <v>9406.56</v>
      </c>
      <c r="AX484" s="9">
        <v>60193.440000000002</v>
      </c>
    </row>
    <row r="485" spans="1:50" s="6" customFormat="1" ht="15" x14ac:dyDescent="0.25">
      <c r="A485" s="18">
        <f>1+A484</f>
        <v>463</v>
      </c>
      <c r="B485" s="17" t="s">
        <v>7</v>
      </c>
      <c r="C485" s="16" t="s">
        <v>160</v>
      </c>
      <c r="D485" s="16" t="s">
        <v>5</v>
      </c>
      <c r="E485" s="16" t="s">
        <v>4</v>
      </c>
      <c r="F485" s="16" t="s">
        <v>8</v>
      </c>
      <c r="G485" s="15">
        <v>45078</v>
      </c>
      <c r="H485" s="15">
        <v>45260</v>
      </c>
      <c r="I485" s="14">
        <v>44800</v>
      </c>
      <c r="J485" s="14">
        <v>1120.0999999999999</v>
      </c>
      <c r="K485" s="14">
        <v>0</v>
      </c>
      <c r="L485" s="14">
        <v>1285.76</v>
      </c>
      <c r="M485" s="14">
        <f>I485*7.1%</f>
        <v>3180.7999999999997</v>
      </c>
      <c r="N485" s="14">
        <f>I485*1.15%</f>
        <v>515.20000000000005</v>
      </c>
      <c r="O485" s="14">
        <v>1361.92</v>
      </c>
      <c r="P485" s="14">
        <f>I485*7.09%</f>
        <v>3176.32</v>
      </c>
      <c r="Q485" s="14">
        <v>0</v>
      </c>
      <c r="R485" s="14">
        <f>L485+M485+N485+O485+P485</f>
        <v>9520</v>
      </c>
      <c r="S485" s="14">
        <v>0</v>
      </c>
      <c r="T485" s="14">
        <f>+L485+O485+Q485+S485+J485+K485</f>
        <v>3767.78</v>
      </c>
      <c r="U485" s="14">
        <f>+P485+N485+M485</f>
        <v>6872.32</v>
      </c>
      <c r="V485" s="14">
        <f>+I485-T485</f>
        <v>41032.22</v>
      </c>
      <c r="W485" s="54">
        <f>+V486-AJ485</f>
        <v>15280.21</v>
      </c>
      <c r="X485" t="s">
        <v>320</v>
      </c>
      <c r="Y485" t="s">
        <v>5</v>
      </c>
      <c r="Z485" t="s">
        <v>933</v>
      </c>
      <c r="AA485">
        <v>197</v>
      </c>
      <c r="AB485" s="9">
        <v>18560</v>
      </c>
      <c r="AC485">
        <v>0</v>
      </c>
      <c r="AD485" s="9">
        <v>18560</v>
      </c>
      <c r="AE485">
        <v>532.66999999999996</v>
      </c>
      <c r="AF485">
        <v>0</v>
      </c>
      <c r="AG485">
        <v>564.22</v>
      </c>
      <c r="AH485">
        <v>0</v>
      </c>
      <c r="AI485" s="9">
        <v>1096.8900000000001</v>
      </c>
      <c r="AJ485" s="9">
        <v>17463.11</v>
      </c>
      <c r="AK485" s="54">
        <f>+T485-AW485</f>
        <v>0</v>
      </c>
      <c r="AL485" t="s">
        <v>160</v>
      </c>
      <c r="AM485" t="s">
        <v>5</v>
      </c>
      <c r="AN485" t="s">
        <v>1115</v>
      </c>
      <c r="AO485">
        <v>75</v>
      </c>
      <c r="AP485" s="9">
        <v>44800</v>
      </c>
      <c r="AQ485">
        <v>0</v>
      </c>
      <c r="AR485" s="9">
        <v>44800</v>
      </c>
      <c r="AS485" s="9">
        <v>1285.76</v>
      </c>
      <c r="AT485" s="9">
        <v>1120.0999999999999</v>
      </c>
      <c r="AU485" s="9">
        <v>1361.92</v>
      </c>
      <c r="AV485">
        <v>0</v>
      </c>
      <c r="AW485" s="9">
        <v>3767.78</v>
      </c>
      <c r="AX485" s="9">
        <v>41032.22</v>
      </c>
    </row>
    <row r="486" spans="1:50" s="6" customFormat="1" ht="15" x14ac:dyDescent="0.25">
      <c r="A486" s="18">
        <f>1+A485</f>
        <v>464</v>
      </c>
      <c r="B486" s="17" t="s">
        <v>7</v>
      </c>
      <c r="C486" s="16" t="s">
        <v>159</v>
      </c>
      <c r="D486" s="16" t="s">
        <v>5</v>
      </c>
      <c r="E486" s="16" t="s">
        <v>4</v>
      </c>
      <c r="F486" s="16" t="s">
        <v>8</v>
      </c>
      <c r="G486" s="15">
        <v>45078</v>
      </c>
      <c r="H486" s="15">
        <v>45260</v>
      </c>
      <c r="I486" s="14">
        <v>34800</v>
      </c>
      <c r="J486" s="14">
        <v>0</v>
      </c>
      <c r="K486" s="14">
        <v>0</v>
      </c>
      <c r="L486" s="14">
        <v>998.76</v>
      </c>
      <c r="M486" s="14">
        <f>I486*7.1%</f>
        <v>2470.7999999999997</v>
      </c>
      <c r="N486" s="14">
        <f>I486*1.15%</f>
        <v>400.2</v>
      </c>
      <c r="O486" s="14">
        <v>1057.92</v>
      </c>
      <c r="P486" s="14">
        <f>I486*7.09%</f>
        <v>2467.3200000000002</v>
      </c>
      <c r="Q486" s="14">
        <v>0</v>
      </c>
      <c r="R486" s="14">
        <f>L486+M486+N486+O486+P486</f>
        <v>7395</v>
      </c>
      <c r="S486" s="14">
        <v>0</v>
      </c>
      <c r="T486" s="14">
        <f>+L486+O486+Q486+S486+J486+K486</f>
        <v>2056.6800000000003</v>
      </c>
      <c r="U486" s="14">
        <f>+P486+N486+M486</f>
        <v>5338.32</v>
      </c>
      <c r="V486" s="14">
        <f>+I486-T486</f>
        <v>32743.32</v>
      </c>
      <c r="W486" s="54">
        <f>+V487-AJ486</f>
        <v>57991.680000000008</v>
      </c>
      <c r="X486" t="s">
        <v>314</v>
      </c>
      <c r="Y486" t="s">
        <v>5</v>
      </c>
      <c r="Z486" t="s">
        <v>1302</v>
      </c>
      <c r="AA486">
        <v>217</v>
      </c>
      <c r="AB486" s="9">
        <v>28800</v>
      </c>
      <c r="AC486">
        <v>0</v>
      </c>
      <c r="AD486" s="9">
        <v>28800</v>
      </c>
      <c r="AE486">
        <v>826.56</v>
      </c>
      <c r="AF486">
        <v>0</v>
      </c>
      <c r="AG486">
        <v>875.52</v>
      </c>
      <c r="AH486">
        <v>0</v>
      </c>
      <c r="AI486" s="9">
        <v>1702.08</v>
      </c>
      <c r="AJ486" s="9">
        <v>27097.919999999998</v>
      </c>
      <c r="AK486" s="54">
        <f>+T486-AW486</f>
        <v>0</v>
      </c>
      <c r="AL486" t="s">
        <v>159</v>
      </c>
      <c r="AM486" t="s">
        <v>5</v>
      </c>
      <c r="AN486" t="s">
        <v>1188</v>
      </c>
      <c r="AO486">
        <v>77</v>
      </c>
      <c r="AP486" s="9">
        <v>34800</v>
      </c>
      <c r="AQ486">
        <v>0</v>
      </c>
      <c r="AR486" s="9">
        <v>34800</v>
      </c>
      <c r="AS486">
        <v>998.76</v>
      </c>
      <c r="AT486">
        <v>0</v>
      </c>
      <c r="AU486" s="9">
        <v>1057.92</v>
      </c>
      <c r="AV486">
        <v>0</v>
      </c>
      <c r="AW486" s="9">
        <v>2056.6799999999998</v>
      </c>
      <c r="AX486" s="9">
        <v>32743.32</v>
      </c>
    </row>
    <row r="487" spans="1:50" s="6" customFormat="1" ht="15" x14ac:dyDescent="0.25">
      <c r="A487" s="18">
        <f>1+A486</f>
        <v>465</v>
      </c>
      <c r="B487" s="17" t="s">
        <v>7</v>
      </c>
      <c r="C487" s="16" t="s">
        <v>158</v>
      </c>
      <c r="D487" s="16" t="s">
        <v>5</v>
      </c>
      <c r="E487" s="16" t="s">
        <v>4</v>
      </c>
      <c r="F487" s="16" t="s">
        <v>3</v>
      </c>
      <c r="G487" s="15">
        <v>45078</v>
      </c>
      <c r="H487" s="15">
        <v>45260</v>
      </c>
      <c r="I487" s="14">
        <v>104400</v>
      </c>
      <c r="J487" s="14">
        <v>13140.36</v>
      </c>
      <c r="K487" s="14">
        <v>0</v>
      </c>
      <c r="L487" s="14">
        <v>2996.28</v>
      </c>
      <c r="M487" s="14">
        <f>I487*7.1%</f>
        <v>7412.4</v>
      </c>
      <c r="N487" s="14">
        <f>I487*1.15%</f>
        <v>1200.5999999999999</v>
      </c>
      <c r="O487" s="14">
        <v>3173.76</v>
      </c>
      <c r="P487" s="14">
        <f>I487*7.09%</f>
        <v>7401.96</v>
      </c>
      <c r="Q487" s="14">
        <v>0</v>
      </c>
      <c r="R487" s="14">
        <f>L487+M487+N487+O487+P487</f>
        <v>22185</v>
      </c>
      <c r="S487" s="14">
        <v>0</v>
      </c>
      <c r="T487" s="14">
        <f>+L487+O487+Q487+S487+J487+K487</f>
        <v>19310.400000000001</v>
      </c>
      <c r="U487" s="14">
        <f>+P487+N487+M487</f>
        <v>16014.96</v>
      </c>
      <c r="V487" s="14">
        <f>+I487-T487</f>
        <v>85089.600000000006</v>
      </c>
      <c r="W487" s="54">
        <f>+V488-AJ487</f>
        <v>29017.350000000006</v>
      </c>
      <c r="X487" t="s">
        <v>296</v>
      </c>
      <c r="Y487" t="s">
        <v>5</v>
      </c>
      <c r="Z487" t="s">
        <v>1199</v>
      </c>
      <c r="AA487">
        <v>290</v>
      </c>
      <c r="AB487" s="9">
        <v>6960</v>
      </c>
      <c r="AC487">
        <v>0</v>
      </c>
      <c r="AD487" s="9">
        <v>6960</v>
      </c>
      <c r="AE487">
        <v>199.75</v>
      </c>
      <c r="AF487">
        <v>0</v>
      </c>
      <c r="AG487">
        <v>211.58</v>
      </c>
      <c r="AH487">
        <v>0</v>
      </c>
      <c r="AI487">
        <v>411.33</v>
      </c>
      <c r="AJ487" s="9">
        <v>6548.67</v>
      </c>
      <c r="AK487" s="54">
        <f>+T487-AW487</f>
        <v>0</v>
      </c>
      <c r="AL487" t="s">
        <v>158</v>
      </c>
      <c r="AM487" t="s">
        <v>5</v>
      </c>
      <c r="AN487" t="s">
        <v>1157</v>
      </c>
      <c r="AO487">
        <v>78</v>
      </c>
      <c r="AP487" s="9">
        <v>104400</v>
      </c>
      <c r="AQ487">
        <v>0</v>
      </c>
      <c r="AR487" s="9">
        <v>104400</v>
      </c>
      <c r="AS487" s="9">
        <v>2996.28</v>
      </c>
      <c r="AT487" s="9">
        <v>13140.36</v>
      </c>
      <c r="AU487" s="9">
        <v>3173.76</v>
      </c>
      <c r="AV487">
        <v>0</v>
      </c>
      <c r="AW487" s="9">
        <v>19310.400000000001</v>
      </c>
      <c r="AX487" s="9">
        <v>85089.600000000006</v>
      </c>
    </row>
    <row r="488" spans="1:50" s="6" customFormat="1" ht="15" x14ac:dyDescent="0.25">
      <c r="A488" s="18">
        <f>1+A487</f>
        <v>466</v>
      </c>
      <c r="B488" s="17" t="s">
        <v>7</v>
      </c>
      <c r="C488" s="16" t="s">
        <v>157</v>
      </c>
      <c r="D488" s="16" t="s">
        <v>5</v>
      </c>
      <c r="E488" s="16" t="s">
        <v>4</v>
      </c>
      <c r="F488" s="16" t="s">
        <v>3</v>
      </c>
      <c r="G488" s="15">
        <v>45078</v>
      </c>
      <c r="H488" s="15">
        <v>45260</v>
      </c>
      <c r="I488" s="14">
        <v>37800</v>
      </c>
      <c r="J488" s="14">
        <v>0</v>
      </c>
      <c r="K488" s="14">
        <v>0</v>
      </c>
      <c r="L488" s="14">
        <v>1084.8599999999999</v>
      </c>
      <c r="M488" s="14">
        <f>I488*7.1%</f>
        <v>2683.7999999999997</v>
      </c>
      <c r="N488" s="14">
        <f>I488*1.15%</f>
        <v>434.7</v>
      </c>
      <c r="O488" s="14">
        <v>1149.1199999999999</v>
      </c>
      <c r="P488" s="14">
        <f>I488*7.09%</f>
        <v>2680.02</v>
      </c>
      <c r="Q488" s="14">
        <v>0</v>
      </c>
      <c r="R488" s="14">
        <f>L488+M488+N488+O488+P488</f>
        <v>8032.5</v>
      </c>
      <c r="S488" s="14">
        <v>0</v>
      </c>
      <c r="T488" s="14">
        <f>+L488+O488+Q488+S488+J488+K488</f>
        <v>2233.9799999999996</v>
      </c>
      <c r="U488" s="14">
        <f>+P488+N488+M488</f>
        <v>5798.5199999999995</v>
      </c>
      <c r="V488" s="14">
        <f>+I488-T488</f>
        <v>35566.020000000004</v>
      </c>
      <c r="W488" s="54">
        <f>+V489-AJ488</f>
        <v>47383.22</v>
      </c>
      <c r="X488" t="s">
        <v>291</v>
      </c>
      <c r="Y488" t="s">
        <v>5</v>
      </c>
      <c r="Z488" t="s">
        <v>1138</v>
      </c>
      <c r="AA488">
        <v>300</v>
      </c>
      <c r="AB488" s="9">
        <v>20160</v>
      </c>
      <c r="AC488">
        <v>0</v>
      </c>
      <c r="AD488" s="9">
        <v>20160</v>
      </c>
      <c r="AE488">
        <v>578.59</v>
      </c>
      <c r="AF488">
        <v>0</v>
      </c>
      <c r="AG488">
        <v>612.86</v>
      </c>
      <c r="AH488">
        <v>0</v>
      </c>
      <c r="AI488" s="9">
        <v>1191.45</v>
      </c>
      <c r="AJ488" s="9">
        <v>18968.55</v>
      </c>
      <c r="AK488" s="54">
        <f>+T488-AW488</f>
        <v>0</v>
      </c>
      <c r="AL488" t="s">
        <v>157</v>
      </c>
      <c r="AM488" t="s">
        <v>5</v>
      </c>
      <c r="AN488" t="s">
        <v>1219</v>
      </c>
      <c r="AO488">
        <v>79</v>
      </c>
      <c r="AP488" s="9">
        <v>37800</v>
      </c>
      <c r="AQ488">
        <v>0</v>
      </c>
      <c r="AR488" s="9">
        <v>37800</v>
      </c>
      <c r="AS488" s="9">
        <v>1084.8599999999999</v>
      </c>
      <c r="AT488">
        <v>0</v>
      </c>
      <c r="AU488" s="9">
        <v>1149.1199999999999</v>
      </c>
      <c r="AV488">
        <v>0</v>
      </c>
      <c r="AW488" s="9">
        <v>2233.98</v>
      </c>
      <c r="AX488" s="9">
        <v>35566.019999999997</v>
      </c>
    </row>
    <row r="489" spans="1:50" s="6" customFormat="1" ht="15" x14ac:dyDescent="0.25">
      <c r="A489" s="18">
        <f>1+A488</f>
        <v>467</v>
      </c>
      <c r="B489" s="17" t="s">
        <v>7</v>
      </c>
      <c r="C489" s="16" t="s">
        <v>156</v>
      </c>
      <c r="D489" s="16" t="s">
        <v>5</v>
      </c>
      <c r="E489" s="16" t="s">
        <v>4</v>
      </c>
      <c r="F489" s="16" t="s">
        <v>8</v>
      </c>
      <c r="G489" s="15">
        <v>45078</v>
      </c>
      <c r="H489" s="15">
        <v>45260</v>
      </c>
      <c r="I489" s="14">
        <v>81200</v>
      </c>
      <c r="J489" s="14">
        <v>6894.41</v>
      </c>
      <c r="K489" s="14">
        <v>0</v>
      </c>
      <c r="L489" s="14">
        <v>2330.44</v>
      </c>
      <c r="M489" s="14">
        <f>I489*7.1%</f>
        <v>5765.2</v>
      </c>
      <c r="N489" s="14">
        <f>I489*1.15%</f>
        <v>933.8</v>
      </c>
      <c r="O489" s="14">
        <v>2468.48</v>
      </c>
      <c r="P489" s="14">
        <f>I489*7.09%</f>
        <v>5757.08</v>
      </c>
      <c r="Q489" s="14">
        <f>3024.9+130</f>
        <v>3154.9</v>
      </c>
      <c r="R489" s="14">
        <f>L489+M489+N489+O489+P489</f>
        <v>17255</v>
      </c>
      <c r="S489" s="14">
        <v>0</v>
      </c>
      <c r="T489" s="14">
        <f>+L489+O489+Q489+S489+J489+K489</f>
        <v>14848.23</v>
      </c>
      <c r="U489" s="14">
        <f>+P489+N489+M489</f>
        <v>12456.08</v>
      </c>
      <c r="V489" s="14">
        <f>+I489-T489</f>
        <v>66351.77</v>
      </c>
      <c r="W489" s="54">
        <f>+V490-AJ489</f>
        <v>18565.34</v>
      </c>
      <c r="X489" t="s">
        <v>284</v>
      </c>
      <c r="Y489" t="s">
        <v>5</v>
      </c>
      <c r="Z489" t="s">
        <v>1080</v>
      </c>
      <c r="AA489">
        <v>316</v>
      </c>
      <c r="AB489" s="9">
        <v>16240</v>
      </c>
      <c r="AC489">
        <v>0</v>
      </c>
      <c r="AD489" s="9">
        <v>16240</v>
      </c>
      <c r="AE489">
        <v>466.09</v>
      </c>
      <c r="AF489">
        <v>0</v>
      </c>
      <c r="AG489">
        <v>493.7</v>
      </c>
      <c r="AH489" s="9">
        <v>1102.23</v>
      </c>
      <c r="AI489" s="9">
        <v>2062.02</v>
      </c>
      <c r="AJ489" s="9">
        <v>14177.98</v>
      </c>
      <c r="AK489" s="54">
        <f>+T489-AW489</f>
        <v>0</v>
      </c>
      <c r="AL489" t="s">
        <v>156</v>
      </c>
      <c r="AM489" t="s">
        <v>5</v>
      </c>
      <c r="AN489" t="s">
        <v>1117</v>
      </c>
      <c r="AO489">
        <v>80</v>
      </c>
      <c r="AP489" s="9">
        <v>81200</v>
      </c>
      <c r="AQ489">
        <v>0</v>
      </c>
      <c r="AR489" s="9">
        <v>81200</v>
      </c>
      <c r="AS489" s="9">
        <v>2330.44</v>
      </c>
      <c r="AT489" s="9">
        <v>6894.41</v>
      </c>
      <c r="AU489" s="9">
        <v>2468.48</v>
      </c>
      <c r="AV489" s="9">
        <v>3154.9</v>
      </c>
      <c r="AW489" s="9">
        <v>14848.23</v>
      </c>
      <c r="AX489" s="9">
        <v>66351.77</v>
      </c>
    </row>
    <row r="490" spans="1:50" s="6" customFormat="1" ht="15" x14ac:dyDescent="0.25">
      <c r="A490" s="18">
        <f>1+A489</f>
        <v>468</v>
      </c>
      <c r="B490" s="17" t="s">
        <v>7</v>
      </c>
      <c r="C490" s="16" t="s">
        <v>155</v>
      </c>
      <c r="D490" s="16" t="s">
        <v>5</v>
      </c>
      <c r="E490" s="16" t="s">
        <v>4</v>
      </c>
      <c r="F490" s="16" t="s">
        <v>8</v>
      </c>
      <c r="G490" s="15">
        <v>45078</v>
      </c>
      <c r="H490" s="15">
        <v>45260</v>
      </c>
      <c r="I490" s="14">
        <v>34800</v>
      </c>
      <c r="J490" s="14">
        <v>0</v>
      </c>
      <c r="K490" s="14">
        <v>0</v>
      </c>
      <c r="L490" s="14">
        <v>998.76</v>
      </c>
      <c r="M490" s="14">
        <f>I490*7.1%</f>
        <v>2470.7999999999997</v>
      </c>
      <c r="N490" s="14">
        <f>I490*1.15%</f>
        <v>400.2</v>
      </c>
      <c r="O490" s="14">
        <v>1057.92</v>
      </c>
      <c r="P490" s="14">
        <f>I490*7.09%</f>
        <v>2467.3200000000002</v>
      </c>
      <c r="Q490" s="14">
        <v>0</v>
      </c>
      <c r="R490" s="14">
        <f>L490+M490+N490+O490+P490</f>
        <v>7395</v>
      </c>
      <c r="S490" s="14">
        <v>0</v>
      </c>
      <c r="T490" s="14">
        <f>+L490+O490+Q490+S490+J490+K490</f>
        <v>2056.6800000000003</v>
      </c>
      <c r="U490" s="14">
        <f>+P490+N490+M490</f>
        <v>5338.32</v>
      </c>
      <c r="V490" s="14">
        <f>+I490-T490</f>
        <v>32743.32</v>
      </c>
      <c r="W490" s="54">
        <f>+V491-AJ490</f>
        <v>8288.9000000000015</v>
      </c>
      <c r="X490" t="s">
        <v>230</v>
      </c>
      <c r="Y490" t="s">
        <v>5</v>
      </c>
      <c r="Z490" t="s">
        <v>867</v>
      </c>
      <c r="AA490">
        <v>53</v>
      </c>
      <c r="AB490" s="9">
        <v>34800</v>
      </c>
      <c r="AC490">
        <v>0</v>
      </c>
      <c r="AD490" s="9">
        <v>34800</v>
      </c>
      <c r="AE490">
        <v>998.76</v>
      </c>
      <c r="AF490">
        <v>0</v>
      </c>
      <c r="AG490" s="9">
        <v>1057.92</v>
      </c>
      <c r="AH490">
        <v>0</v>
      </c>
      <c r="AI490" s="9">
        <v>2056.6799999999998</v>
      </c>
      <c r="AJ490" s="9">
        <v>32743.32</v>
      </c>
      <c r="AK490" s="54">
        <f>+T490-AW490</f>
        <v>0</v>
      </c>
      <c r="AL490" t="s">
        <v>155</v>
      </c>
      <c r="AM490" t="s">
        <v>5</v>
      </c>
      <c r="AN490" t="s">
        <v>1162</v>
      </c>
      <c r="AO490">
        <v>83</v>
      </c>
      <c r="AP490" s="9">
        <v>34800</v>
      </c>
      <c r="AQ490">
        <v>0</v>
      </c>
      <c r="AR490" s="9">
        <v>34800</v>
      </c>
      <c r="AS490">
        <v>998.76</v>
      </c>
      <c r="AT490">
        <v>0</v>
      </c>
      <c r="AU490" s="9">
        <v>1057.92</v>
      </c>
      <c r="AV490">
        <v>0</v>
      </c>
      <c r="AW490" s="9">
        <v>2056.6799999999998</v>
      </c>
      <c r="AX490" s="9">
        <v>32743.32</v>
      </c>
    </row>
    <row r="491" spans="1:50" s="6" customFormat="1" ht="15" x14ac:dyDescent="0.25">
      <c r="A491" s="18">
        <f>1+A490</f>
        <v>469</v>
      </c>
      <c r="B491" s="17" t="s">
        <v>7</v>
      </c>
      <c r="C491" s="16" t="s">
        <v>154</v>
      </c>
      <c r="D491" s="16" t="s">
        <v>5</v>
      </c>
      <c r="E491" s="16" t="s">
        <v>4</v>
      </c>
      <c r="F491" s="16" t="s">
        <v>8</v>
      </c>
      <c r="G491" s="15">
        <v>45078</v>
      </c>
      <c r="H491" s="15">
        <v>45260</v>
      </c>
      <c r="I491" s="14">
        <v>44800</v>
      </c>
      <c r="J491" s="14">
        <v>1120.0999999999999</v>
      </c>
      <c r="K491" s="14">
        <v>0</v>
      </c>
      <c r="L491" s="14">
        <v>1285.76</v>
      </c>
      <c r="M491" s="14">
        <f>I491*7.1%</f>
        <v>3180.7999999999997</v>
      </c>
      <c r="N491" s="14">
        <f>I491*1.15%</f>
        <v>515.20000000000005</v>
      </c>
      <c r="O491" s="14">
        <v>1361.92</v>
      </c>
      <c r="P491" s="14">
        <f>I491*7.09%</f>
        <v>3176.32</v>
      </c>
      <c r="Q491" s="14">
        <v>0</v>
      </c>
      <c r="R491" s="14">
        <f>L491+M491+N491+O491+P491</f>
        <v>9520</v>
      </c>
      <c r="S491" s="14">
        <v>0</v>
      </c>
      <c r="T491" s="14">
        <f>+L491+O491+Q491+S491+J491+K491</f>
        <v>3767.78</v>
      </c>
      <c r="U491" s="14">
        <f>+P491+N491+M491</f>
        <v>6872.32</v>
      </c>
      <c r="V491" s="14">
        <f>+I491-T491</f>
        <v>41032.22</v>
      </c>
      <c r="W491" s="54">
        <f>+V493-AJ491</f>
        <v>10312.270000000004</v>
      </c>
      <c r="X491" t="s">
        <v>222</v>
      </c>
      <c r="Y491" t="s">
        <v>5</v>
      </c>
      <c r="Z491" t="s">
        <v>1267</v>
      </c>
      <c r="AA491">
        <v>64</v>
      </c>
      <c r="AB491" s="9">
        <v>39440</v>
      </c>
      <c r="AC491">
        <v>0</v>
      </c>
      <c r="AD491" s="9">
        <v>39440</v>
      </c>
      <c r="AE491" s="9">
        <v>1131.93</v>
      </c>
      <c r="AF491">
        <v>0</v>
      </c>
      <c r="AG491" s="9">
        <v>1198.98</v>
      </c>
      <c r="AH491">
        <v>0</v>
      </c>
      <c r="AI491" s="9">
        <v>2330.91</v>
      </c>
      <c r="AJ491" s="9">
        <v>37109.089999999997</v>
      </c>
      <c r="AK491" s="54">
        <f>+T491-AW491</f>
        <v>0</v>
      </c>
      <c r="AL491" t="s">
        <v>154</v>
      </c>
      <c r="AM491" t="s">
        <v>5</v>
      </c>
      <c r="AN491" t="s">
        <v>1255</v>
      </c>
      <c r="AO491">
        <v>84</v>
      </c>
      <c r="AP491" s="9">
        <v>44800</v>
      </c>
      <c r="AQ491">
        <v>0</v>
      </c>
      <c r="AR491" s="9">
        <v>44800</v>
      </c>
      <c r="AS491" s="9">
        <v>1285.76</v>
      </c>
      <c r="AT491" s="9">
        <v>1120.0999999999999</v>
      </c>
      <c r="AU491" s="9">
        <v>1361.92</v>
      </c>
      <c r="AV491">
        <v>0</v>
      </c>
      <c r="AW491" s="9">
        <v>3767.78</v>
      </c>
      <c r="AX491" s="9">
        <v>41032.22</v>
      </c>
    </row>
    <row r="492" spans="1:50" s="6" customFormat="1" ht="15" x14ac:dyDescent="0.25">
      <c r="A492" s="18">
        <f>1+A491</f>
        <v>470</v>
      </c>
      <c r="B492" s="17" t="s">
        <v>7</v>
      </c>
      <c r="C492" s="16" t="s">
        <v>153</v>
      </c>
      <c r="D492" s="16" t="s">
        <v>5</v>
      </c>
      <c r="E492" s="16" t="s">
        <v>4</v>
      </c>
      <c r="F492" s="16" t="s">
        <v>3</v>
      </c>
      <c r="G492" s="15">
        <v>45078</v>
      </c>
      <c r="H492" s="15">
        <v>45260</v>
      </c>
      <c r="I492" s="14">
        <v>6960</v>
      </c>
      <c r="J492" s="14">
        <v>0</v>
      </c>
      <c r="K492" s="14">
        <v>0</v>
      </c>
      <c r="L492" s="14">
        <v>199.75</v>
      </c>
      <c r="M492" s="14">
        <f>I492*7.1%</f>
        <v>494.15999999999997</v>
      </c>
      <c r="N492" s="14">
        <f>I492*1.15%</f>
        <v>80.039999999999992</v>
      </c>
      <c r="O492" s="14">
        <v>211.58</v>
      </c>
      <c r="P492" s="14">
        <f>I492*7.09%</f>
        <v>493.46400000000006</v>
      </c>
      <c r="Q492" s="14">
        <v>0</v>
      </c>
      <c r="R492" s="14">
        <f>L492+M492+N492+O492+P492</f>
        <v>1478.9940000000001</v>
      </c>
      <c r="S492" s="14">
        <v>0</v>
      </c>
      <c r="T492" s="14">
        <f>+L492+O492+Q492+S492+J492+K492</f>
        <v>411.33000000000004</v>
      </c>
      <c r="U492" s="14">
        <f>+P492+N492+M492</f>
        <v>1067.664</v>
      </c>
      <c r="V492" s="14">
        <f>+I492-T492</f>
        <v>6548.67</v>
      </c>
      <c r="W492" s="54">
        <f>+V494-AJ492</f>
        <v>-18068.54</v>
      </c>
      <c r="X492" t="s">
        <v>218</v>
      </c>
      <c r="Y492" t="s">
        <v>5</v>
      </c>
      <c r="Z492" t="s">
        <v>1064</v>
      </c>
      <c r="AA492">
        <v>78</v>
      </c>
      <c r="AB492" s="9">
        <v>34800</v>
      </c>
      <c r="AC492">
        <v>0</v>
      </c>
      <c r="AD492" s="9">
        <v>34800</v>
      </c>
      <c r="AE492">
        <v>998.76</v>
      </c>
      <c r="AF492">
        <v>0</v>
      </c>
      <c r="AG492" s="9">
        <v>1057.92</v>
      </c>
      <c r="AH492" s="9">
        <v>1577.45</v>
      </c>
      <c r="AI492" s="9">
        <v>3634.13</v>
      </c>
      <c r="AJ492" s="9">
        <v>31165.87</v>
      </c>
      <c r="AK492" s="54">
        <f>+T492-AW492</f>
        <v>0</v>
      </c>
      <c r="AL492" t="s">
        <v>153</v>
      </c>
      <c r="AM492" t="s">
        <v>5</v>
      </c>
      <c r="AN492" t="s">
        <v>1178</v>
      </c>
      <c r="AO492">
        <v>85</v>
      </c>
      <c r="AP492" s="9">
        <v>6960</v>
      </c>
      <c r="AQ492">
        <v>0</v>
      </c>
      <c r="AR492" s="9">
        <v>6960</v>
      </c>
      <c r="AS492">
        <v>199.75</v>
      </c>
      <c r="AT492">
        <v>0</v>
      </c>
      <c r="AU492">
        <v>211.58</v>
      </c>
      <c r="AV492">
        <v>0</v>
      </c>
      <c r="AW492">
        <v>411.33</v>
      </c>
      <c r="AX492" s="9">
        <v>6548.67</v>
      </c>
    </row>
    <row r="493" spans="1:50" s="6" customFormat="1" ht="15" x14ac:dyDescent="0.25">
      <c r="A493" s="18">
        <f>1+A492</f>
        <v>471</v>
      </c>
      <c r="B493" s="17" t="s">
        <v>7</v>
      </c>
      <c r="C493" s="16" t="s">
        <v>152</v>
      </c>
      <c r="D493" s="16" t="s">
        <v>5</v>
      </c>
      <c r="E493" s="16" t="s">
        <v>4</v>
      </c>
      <c r="F493" s="16" t="s">
        <v>3</v>
      </c>
      <c r="G493" s="15">
        <v>45078</v>
      </c>
      <c r="H493" s="15">
        <v>45260</v>
      </c>
      <c r="I493" s="14">
        <v>50400</v>
      </c>
      <c r="J493" s="14">
        <v>0</v>
      </c>
      <c r="K493" s="14">
        <v>0</v>
      </c>
      <c r="L493" s="14">
        <v>1446.48</v>
      </c>
      <c r="M493" s="14">
        <f>I493*7.1%</f>
        <v>3578.3999999999996</v>
      </c>
      <c r="N493" s="14">
        <f>I493*1.15%</f>
        <v>579.6</v>
      </c>
      <c r="O493" s="14">
        <v>1532.16</v>
      </c>
      <c r="P493" s="14">
        <f>I493*7.09%</f>
        <v>3573.36</v>
      </c>
      <c r="Q493" s="14">
        <v>0</v>
      </c>
      <c r="R493" s="14">
        <f>L493+M493+N493+O493+P493</f>
        <v>10710</v>
      </c>
      <c r="S493" s="14">
        <v>0</v>
      </c>
      <c r="T493" s="14">
        <f>+L493+O493+Q493+S493+J493+K493</f>
        <v>2978.6400000000003</v>
      </c>
      <c r="U493" s="14">
        <f>+P493+N493+M493</f>
        <v>7731.36</v>
      </c>
      <c r="V493" s="14">
        <f>+I493-T493</f>
        <v>47421.36</v>
      </c>
      <c r="W493" s="54">
        <f>+V495-AJ493</f>
        <v>47641.78</v>
      </c>
      <c r="X493" t="s">
        <v>215</v>
      </c>
      <c r="Y493" t="s">
        <v>5</v>
      </c>
      <c r="Z493" t="s">
        <v>1314</v>
      </c>
      <c r="AA493">
        <v>89</v>
      </c>
      <c r="AB493" s="9">
        <v>22400</v>
      </c>
      <c r="AC493">
        <v>0</v>
      </c>
      <c r="AD493" s="9">
        <v>22400</v>
      </c>
      <c r="AE493">
        <v>642.88</v>
      </c>
      <c r="AF493">
        <v>0</v>
      </c>
      <c r="AG493">
        <v>680.96</v>
      </c>
      <c r="AH493">
        <v>0</v>
      </c>
      <c r="AI493" s="9">
        <v>1323.84</v>
      </c>
      <c r="AJ493" s="9">
        <v>21076.16</v>
      </c>
      <c r="AK493" s="54">
        <f>+T493-AW493</f>
        <v>0</v>
      </c>
      <c r="AL493" t="s">
        <v>152</v>
      </c>
      <c r="AM493" t="s">
        <v>5</v>
      </c>
      <c r="AN493" t="s">
        <v>1215</v>
      </c>
      <c r="AO493">
        <v>87</v>
      </c>
      <c r="AP493" s="9">
        <v>50400</v>
      </c>
      <c r="AQ493">
        <v>0</v>
      </c>
      <c r="AR493" s="9">
        <v>50400</v>
      </c>
      <c r="AS493" s="9">
        <v>1446.48</v>
      </c>
      <c r="AT493">
        <v>0</v>
      </c>
      <c r="AU493" s="9">
        <v>1532.16</v>
      </c>
      <c r="AV493">
        <v>0</v>
      </c>
      <c r="AW493" s="9">
        <v>2978.64</v>
      </c>
      <c r="AX493" s="9">
        <v>47421.36</v>
      </c>
    </row>
    <row r="494" spans="1:50" s="6" customFormat="1" ht="15" x14ac:dyDescent="0.25">
      <c r="A494" s="18">
        <f>1+A493</f>
        <v>472</v>
      </c>
      <c r="B494" s="17" t="s">
        <v>7</v>
      </c>
      <c r="C494" s="16" t="s">
        <v>151</v>
      </c>
      <c r="D494" s="16" t="s">
        <v>5</v>
      </c>
      <c r="E494" s="16" t="s">
        <v>4</v>
      </c>
      <c r="F494" s="16" t="s">
        <v>8</v>
      </c>
      <c r="G494" s="15">
        <v>45078</v>
      </c>
      <c r="H494" s="15">
        <v>45260</v>
      </c>
      <c r="I494" s="14">
        <v>13920</v>
      </c>
      <c r="J494" s="14">
        <v>0</v>
      </c>
      <c r="K494" s="14">
        <v>0</v>
      </c>
      <c r="L494" s="14">
        <v>399.5</v>
      </c>
      <c r="M494" s="14">
        <f>I494*7.1%</f>
        <v>988.31999999999994</v>
      </c>
      <c r="N494" s="14">
        <f>I494*1.15%</f>
        <v>160.07999999999998</v>
      </c>
      <c r="O494" s="14">
        <v>423.17</v>
      </c>
      <c r="P494" s="14">
        <f>I494*7.09%</f>
        <v>986.92800000000011</v>
      </c>
      <c r="Q494" s="14">
        <v>0</v>
      </c>
      <c r="R494" s="14">
        <f>L494+M494+N494+O494+P494</f>
        <v>2957.998</v>
      </c>
      <c r="S494" s="14">
        <v>0</v>
      </c>
      <c r="T494" s="14">
        <f>+L494+O494+Q494+S494+J494+K494</f>
        <v>822.67000000000007</v>
      </c>
      <c r="U494" s="14">
        <f>+P494+N494+M494</f>
        <v>2135.328</v>
      </c>
      <c r="V494" s="14">
        <f>+I494-T494</f>
        <v>13097.33</v>
      </c>
      <c r="W494" s="54">
        <f>+V496-AJ494</f>
        <v>37927.99</v>
      </c>
      <c r="X494" t="s">
        <v>209</v>
      </c>
      <c r="Y494" t="s">
        <v>5</v>
      </c>
      <c r="Z494" t="s">
        <v>1192</v>
      </c>
      <c r="AA494">
        <v>107</v>
      </c>
      <c r="AB494" s="9">
        <v>16240</v>
      </c>
      <c r="AC494">
        <v>0</v>
      </c>
      <c r="AD494" s="9">
        <v>16240</v>
      </c>
      <c r="AE494">
        <v>466.09</v>
      </c>
      <c r="AF494">
        <v>0</v>
      </c>
      <c r="AG494">
        <v>493.7</v>
      </c>
      <c r="AH494">
        <v>0</v>
      </c>
      <c r="AI494">
        <v>959.79</v>
      </c>
      <c r="AJ494" s="9">
        <v>15280.21</v>
      </c>
      <c r="AK494" s="54">
        <f>+T494-AW494</f>
        <v>0</v>
      </c>
      <c r="AL494" t="s">
        <v>151</v>
      </c>
      <c r="AM494" t="s">
        <v>5</v>
      </c>
      <c r="AN494" t="s">
        <v>1206</v>
      </c>
      <c r="AO494">
        <v>89</v>
      </c>
      <c r="AP494" s="9">
        <v>13920</v>
      </c>
      <c r="AQ494">
        <v>0</v>
      </c>
      <c r="AR494" s="9">
        <v>13920</v>
      </c>
      <c r="AS494">
        <v>399.5</v>
      </c>
      <c r="AT494">
        <v>0</v>
      </c>
      <c r="AU494">
        <v>423.17</v>
      </c>
      <c r="AV494">
        <v>0</v>
      </c>
      <c r="AW494">
        <v>822.67</v>
      </c>
      <c r="AX494" s="9">
        <v>13097.33</v>
      </c>
    </row>
    <row r="495" spans="1:50" s="6" customFormat="1" ht="15" x14ac:dyDescent="0.25">
      <c r="A495" s="18">
        <f>1+A494</f>
        <v>473</v>
      </c>
      <c r="B495" s="17" t="s">
        <v>7</v>
      </c>
      <c r="C495" s="16" t="s">
        <v>150</v>
      </c>
      <c r="D495" s="16" t="s">
        <v>5</v>
      </c>
      <c r="E495" s="16" t="s">
        <v>4</v>
      </c>
      <c r="F495" s="16" t="s">
        <v>8</v>
      </c>
      <c r="G495" s="15">
        <v>45078</v>
      </c>
      <c r="H495" s="15">
        <v>45260</v>
      </c>
      <c r="I495" s="14">
        <v>81200</v>
      </c>
      <c r="J495" s="14">
        <v>7683.14</v>
      </c>
      <c r="K495" s="14">
        <v>0</v>
      </c>
      <c r="L495" s="14">
        <v>2330.44</v>
      </c>
      <c r="M495" s="14">
        <f>I495*7.1%</f>
        <v>5765.2</v>
      </c>
      <c r="N495" s="14">
        <f>I495*1.15%</f>
        <v>933.8</v>
      </c>
      <c r="O495" s="14">
        <v>2468.48</v>
      </c>
      <c r="P495" s="14">
        <f>I495*7.09%</f>
        <v>5757.08</v>
      </c>
      <c r="Q495" s="14">
        <v>0</v>
      </c>
      <c r="R495" s="14">
        <f>L495+M495+N495+O495+P495</f>
        <v>17255</v>
      </c>
      <c r="S495" s="14">
        <v>0</v>
      </c>
      <c r="T495" s="14">
        <f>+L495+O495+Q495+S495+J495+K495</f>
        <v>12482.060000000001</v>
      </c>
      <c r="U495" s="14">
        <f>+P495+N495+M495</f>
        <v>12456.08</v>
      </c>
      <c r="V495" s="14">
        <f>+I495-T495</f>
        <v>68717.94</v>
      </c>
      <c r="W495" s="54">
        <f>+V497-AJ495</f>
        <v>41032.22</v>
      </c>
      <c r="X495" s="72"/>
      <c r="Y495" s="72"/>
      <c r="Z495" s="72"/>
      <c r="AA495" s="72"/>
      <c r="AB495" s="72"/>
      <c r="AC495" s="72"/>
      <c r="AD495" s="72"/>
      <c r="AE495" s="72"/>
      <c r="AF495" s="72"/>
      <c r="AG495" s="72"/>
      <c r="AH495" s="72"/>
      <c r="AI495" s="72"/>
      <c r="AJ495" s="72"/>
      <c r="AK495" s="54">
        <f>+T495-AW495</f>
        <v>0</v>
      </c>
      <c r="AL495" t="s">
        <v>150</v>
      </c>
      <c r="AM495" t="s">
        <v>5</v>
      </c>
      <c r="AN495" t="s">
        <v>1101</v>
      </c>
      <c r="AO495">
        <v>90</v>
      </c>
      <c r="AP495" s="9">
        <v>81200</v>
      </c>
      <c r="AQ495">
        <v>0</v>
      </c>
      <c r="AR495" s="9">
        <v>81200</v>
      </c>
      <c r="AS495" s="9">
        <v>2330.44</v>
      </c>
      <c r="AT495" s="9">
        <v>7683.14</v>
      </c>
      <c r="AU495" s="9">
        <v>2468.48</v>
      </c>
      <c r="AV495">
        <v>0</v>
      </c>
      <c r="AW495" s="9">
        <v>12482.06</v>
      </c>
      <c r="AX495" s="9">
        <v>68717.94</v>
      </c>
    </row>
    <row r="496" spans="1:50" s="6" customFormat="1" ht="15" x14ac:dyDescent="0.25">
      <c r="A496" s="18">
        <f>1+A495</f>
        <v>474</v>
      </c>
      <c r="B496" s="17" t="s">
        <v>7</v>
      </c>
      <c r="C496" s="16" t="s">
        <v>149</v>
      </c>
      <c r="D496" s="16" t="s">
        <v>5</v>
      </c>
      <c r="E496" s="16" t="s">
        <v>4</v>
      </c>
      <c r="F496" s="16" t="s">
        <v>3</v>
      </c>
      <c r="G496" s="15">
        <v>45078</v>
      </c>
      <c r="H496" s="15">
        <v>45260</v>
      </c>
      <c r="I496" s="14">
        <v>60320</v>
      </c>
      <c r="J496" s="14">
        <v>3546.89</v>
      </c>
      <c r="K496" s="14">
        <v>0</v>
      </c>
      <c r="L496" s="14">
        <v>1731.18</v>
      </c>
      <c r="M496" s="14">
        <f>I496*7.1%</f>
        <v>4282.7199999999993</v>
      </c>
      <c r="N496" s="14">
        <f>I496*1.15%</f>
        <v>693.68</v>
      </c>
      <c r="O496" s="14">
        <v>1833.73</v>
      </c>
      <c r="P496" s="14">
        <f>I496*7.09%</f>
        <v>4276.6880000000001</v>
      </c>
      <c r="Q496" s="14">
        <v>0</v>
      </c>
      <c r="R496" s="14">
        <f>L496+M496+N496+O496+P496</f>
        <v>12817.998</v>
      </c>
      <c r="S496" s="14">
        <v>0</v>
      </c>
      <c r="T496" s="14">
        <f>+L496+O496+Q496+S496+J496+K496</f>
        <v>7111.7999999999993</v>
      </c>
      <c r="U496" s="14">
        <f>+P496+N496+M496</f>
        <v>9253.0879999999997</v>
      </c>
      <c r="V496" s="14">
        <f>+I496-T496</f>
        <v>53208.2</v>
      </c>
      <c r="W496" s="54">
        <f>+V498-AJ496</f>
        <v>-58643.35</v>
      </c>
      <c r="X496" t="s">
        <v>199</v>
      </c>
      <c r="Y496" t="s">
        <v>797</v>
      </c>
      <c r="Z496" t="s">
        <v>798</v>
      </c>
      <c r="AA496">
        <v>2</v>
      </c>
      <c r="AB496" s="9">
        <v>115000</v>
      </c>
      <c r="AC496">
        <v>0</v>
      </c>
      <c r="AD496" s="9">
        <v>115000</v>
      </c>
      <c r="AE496" s="9">
        <v>3300.5</v>
      </c>
      <c r="AF496" s="9">
        <v>15239.38</v>
      </c>
      <c r="AG496" s="9">
        <v>3496</v>
      </c>
      <c r="AH496" s="9">
        <v>1577.45</v>
      </c>
      <c r="AI496" s="9">
        <v>23613.33</v>
      </c>
      <c r="AJ496" s="9">
        <v>91386.67</v>
      </c>
      <c r="AK496" s="54">
        <f>+T496-AW496</f>
        <v>0</v>
      </c>
      <c r="AL496" t="s">
        <v>149</v>
      </c>
      <c r="AM496" t="s">
        <v>5</v>
      </c>
      <c r="AN496" t="s">
        <v>1088</v>
      </c>
      <c r="AO496">
        <v>91</v>
      </c>
      <c r="AP496" s="9">
        <v>60320</v>
      </c>
      <c r="AQ496">
        <v>0</v>
      </c>
      <c r="AR496" s="9">
        <v>60320</v>
      </c>
      <c r="AS496" s="9">
        <v>1731.18</v>
      </c>
      <c r="AT496" s="9">
        <v>3546.89</v>
      </c>
      <c r="AU496" s="9">
        <v>1833.73</v>
      </c>
      <c r="AV496">
        <v>0</v>
      </c>
      <c r="AW496" s="9">
        <v>7111.8</v>
      </c>
      <c r="AX496" s="9">
        <v>53208.2</v>
      </c>
    </row>
    <row r="497" spans="1:50" s="6" customFormat="1" ht="15" x14ac:dyDescent="0.25">
      <c r="A497" s="18">
        <f>1+A496</f>
        <v>475</v>
      </c>
      <c r="B497" s="17" t="s">
        <v>7</v>
      </c>
      <c r="C497" s="16" t="s">
        <v>148</v>
      </c>
      <c r="D497" s="16" t="s">
        <v>5</v>
      </c>
      <c r="E497" s="16" t="s">
        <v>4</v>
      </c>
      <c r="F497" s="16" t="s">
        <v>8</v>
      </c>
      <c r="G497" s="15">
        <v>45078</v>
      </c>
      <c r="H497" s="15">
        <v>45260</v>
      </c>
      <c r="I497" s="14">
        <v>44800</v>
      </c>
      <c r="J497" s="14">
        <v>1120.0999999999999</v>
      </c>
      <c r="K497" s="14">
        <v>0</v>
      </c>
      <c r="L497" s="14">
        <v>1285.76</v>
      </c>
      <c r="M497" s="14">
        <f>I497*7.1%</f>
        <v>3180.7999999999997</v>
      </c>
      <c r="N497" s="14">
        <f>I497*1.15%</f>
        <v>515.20000000000005</v>
      </c>
      <c r="O497" s="14">
        <v>1361.92</v>
      </c>
      <c r="P497" s="14">
        <f>I497*7.09%</f>
        <v>3176.32</v>
      </c>
      <c r="Q497" s="14">
        <v>0</v>
      </c>
      <c r="R497" s="14">
        <f>L497+M497+N497+O497+P497</f>
        <v>9520</v>
      </c>
      <c r="S497" s="14">
        <v>0</v>
      </c>
      <c r="T497" s="14">
        <f>+L497+O497+Q497+S497+J497+K497</f>
        <v>3767.78</v>
      </c>
      <c r="U497" s="14">
        <f>+P497+N497+M497</f>
        <v>6872.32</v>
      </c>
      <c r="V497" s="14">
        <f>+I497-T497</f>
        <v>41032.22</v>
      </c>
      <c r="W497" s="54">
        <f>+V499-AJ497</f>
        <v>13316.619999999999</v>
      </c>
      <c r="X497" t="s">
        <v>174</v>
      </c>
      <c r="Y497" t="s">
        <v>5</v>
      </c>
      <c r="Z497" t="s">
        <v>1295</v>
      </c>
      <c r="AA497">
        <v>53</v>
      </c>
      <c r="AB497" s="9">
        <v>24000</v>
      </c>
      <c r="AC497">
        <v>0</v>
      </c>
      <c r="AD497" s="9">
        <v>24000</v>
      </c>
      <c r="AE497">
        <v>688.8</v>
      </c>
      <c r="AF497">
        <v>0</v>
      </c>
      <c r="AG497">
        <v>729.6</v>
      </c>
      <c r="AH497" s="9">
        <v>3154.9</v>
      </c>
      <c r="AI497" s="9">
        <v>4573.3</v>
      </c>
      <c r="AJ497" s="9">
        <v>19426.7</v>
      </c>
      <c r="AK497" s="54">
        <f>+T497-AW497</f>
        <v>0</v>
      </c>
      <c r="AL497" t="s">
        <v>148</v>
      </c>
      <c r="AM497" t="s">
        <v>5</v>
      </c>
      <c r="AN497" t="s">
        <v>1268</v>
      </c>
      <c r="AO497">
        <v>93</v>
      </c>
      <c r="AP497" s="9">
        <v>44800</v>
      </c>
      <c r="AQ497">
        <v>0</v>
      </c>
      <c r="AR497" s="9">
        <v>44800</v>
      </c>
      <c r="AS497" s="9">
        <v>1285.76</v>
      </c>
      <c r="AT497" s="9">
        <v>1120.0999999999999</v>
      </c>
      <c r="AU497" s="9">
        <v>1361.92</v>
      </c>
      <c r="AV497">
        <v>0</v>
      </c>
      <c r="AW497" s="9">
        <v>3767.78</v>
      </c>
      <c r="AX497" s="9">
        <v>41032.22</v>
      </c>
    </row>
    <row r="498" spans="1:50" s="6" customFormat="1" ht="15" x14ac:dyDescent="0.25">
      <c r="A498" s="18">
        <f>1+A497</f>
        <v>476</v>
      </c>
      <c r="B498" s="17" t="s">
        <v>7</v>
      </c>
      <c r="C498" s="16" t="s">
        <v>147</v>
      </c>
      <c r="D498" s="16" t="s">
        <v>5</v>
      </c>
      <c r="E498" s="16" t="s">
        <v>4</v>
      </c>
      <c r="F498" s="16" t="s">
        <v>8</v>
      </c>
      <c r="G498" s="15">
        <v>45078</v>
      </c>
      <c r="H498" s="15">
        <v>45260</v>
      </c>
      <c r="I498" s="14">
        <v>34800</v>
      </c>
      <c r="J498" s="14">
        <v>0</v>
      </c>
      <c r="K498" s="14">
        <v>0</v>
      </c>
      <c r="L498" s="14">
        <v>998.76</v>
      </c>
      <c r="M498" s="14">
        <f>I498*7.1%</f>
        <v>2470.7999999999997</v>
      </c>
      <c r="N498" s="14">
        <f>I498*1.15%</f>
        <v>400.2</v>
      </c>
      <c r="O498" s="14">
        <v>1057.92</v>
      </c>
      <c r="P498" s="14">
        <f>I498*7.09%</f>
        <v>2467.3200000000002</v>
      </c>
      <c r="Q498" s="14">
        <v>0</v>
      </c>
      <c r="R498" s="14">
        <f>L498+M498+N498+O498+P498</f>
        <v>7395</v>
      </c>
      <c r="S498" s="14">
        <v>0</v>
      </c>
      <c r="T498" s="14">
        <f>+L498+O498+Q498+S498+J498+K498</f>
        <v>2056.6800000000003</v>
      </c>
      <c r="U498" s="14">
        <f>+P498+N498+M498</f>
        <v>5338.32</v>
      </c>
      <c r="V498" s="14">
        <f>+I498-T498</f>
        <v>32743.32</v>
      </c>
      <c r="W498" s="54">
        <f>+V500-AJ498</f>
        <v>5005.5900000000038</v>
      </c>
      <c r="X498" t="s">
        <v>165</v>
      </c>
      <c r="Y498" t="s">
        <v>5</v>
      </c>
      <c r="Z498" t="s">
        <v>1208</v>
      </c>
      <c r="AA498">
        <v>70</v>
      </c>
      <c r="AB498" s="9">
        <v>32480</v>
      </c>
      <c r="AC498">
        <v>0</v>
      </c>
      <c r="AD498" s="9">
        <v>32480</v>
      </c>
      <c r="AE498">
        <v>932.18</v>
      </c>
      <c r="AF498">
        <v>0</v>
      </c>
      <c r="AG498">
        <v>987.39</v>
      </c>
      <c r="AH498">
        <v>0</v>
      </c>
      <c r="AI498" s="9">
        <v>1919.57</v>
      </c>
      <c r="AJ498" s="9">
        <v>30560.43</v>
      </c>
      <c r="AK498" s="54">
        <f>+T498-AW498</f>
        <v>0</v>
      </c>
      <c r="AL498" t="s">
        <v>147</v>
      </c>
      <c r="AM498" t="s">
        <v>5</v>
      </c>
      <c r="AN498" t="s">
        <v>1165</v>
      </c>
      <c r="AO498">
        <v>94</v>
      </c>
      <c r="AP498" s="9">
        <v>34800</v>
      </c>
      <c r="AQ498">
        <v>0</v>
      </c>
      <c r="AR498" s="9">
        <v>34800</v>
      </c>
      <c r="AS498">
        <v>998.76</v>
      </c>
      <c r="AT498">
        <v>0</v>
      </c>
      <c r="AU498" s="9">
        <v>1057.92</v>
      </c>
      <c r="AV498">
        <v>0</v>
      </c>
      <c r="AW498" s="9">
        <v>2056.6799999999998</v>
      </c>
      <c r="AX498" s="9">
        <v>32743.32</v>
      </c>
    </row>
    <row r="499" spans="1:50" s="6" customFormat="1" ht="15" x14ac:dyDescent="0.25">
      <c r="A499" s="18">
        <f>1+A498</f>
        <v>477</v>
      </c>
      <c r="B499" s="17" t="s">
        <v>7</v>
      </c>
      <c r="C499" s="16" t="s">
        <v>146</v>
      </c>
      <c r="D499" s="16" t="s">
        <v>5</v>
      </c>
      <c r="E499" s="16" t="s">
        <v>4</v>
      </c>
      <c r="F499" s="16" t="s">
        <v>3</v>
      </c>
      <c r="G499" s="15">
        <v>45078</v>
      </c>
      <c r="H499" s="15">
        <v>45260</v>
      </c>
      <c r="I499" s="14">
        <v>34800</v>
      </c>
      <c r="J499" s="14">
        <v>0</v>
      </c>
      <c r="K499" s="14">
        <v>0</v>
      </c>
      <c r="L499" s="14">
        <v>998.76</v>
      </c>
      <c r="M499" s="14">
        <f>I499*7.1%</f>
        <v>2470.7999999999997</v>
      </c>
      <c r="N499" s="14">
        <f>I499*1.15%</f>
        <v>400.2</v>
      </c>
      <c r="O499" s="14">
        <v>1057.92</v>
      </c>
      <c r="P499" s="14">
        <f>I499*7.09%</f>
        <v>2467.3200000000002</v>
      </c>
      <c r="Q499" s="14">
        <v>0</v>
      </c>
      <c r="R499" s="14">
        <f>L499+M499+N499+O499+P499</f>
        <v>7395</v>
      </c>
      <c r="S499" s="14">
        <v>0</v>
      </c>
      <c r="T499" s="14">
        <f>+L499+O499+Q499+S499+J499+K499</f>
        <v>2056.6800000000003</v>
      </c>
      <c r="U499" s="14">
        <f>+P499+N499+M499</f>
        <v>5338.32</v>
      </c>
      <c r="V499" s="14">
        <f>+I499-T499</f>
        <v>32743.32</v>
      </c>
      <c r="W499" s="54">
        <f>+V501-AJ499</f>
        <v>44057.380000000005</v>
      </c>
      <c r="X499" t="s">
        <v>154</v>
      </c>
      <c r="Y499" t="s">
        <v>5</v>
      </c>
      <c r="Z499" t="s">
        <v>1255</v>
      </c>
      <c r="AA499">
        <v>84</v>
      </c>
      <c r="AB499" s="9">
        <v>44800</v>
      </c>
      <c r="AC499">
        <v>0</v>
      </c>
      <c r="AD499" s="9">
        <v>44800</v>
      </c>
      <c r="AE499" s="9">
        <v>1285.76</v>
      </c>
      <c r="AF499" s="9">
        <v>1120.0999999999999</v>
      </c>
      <c r="AG499" s="9">
        <v>1361.92</v>
      </c>
      <c r="AH499">
        <v>0</v>
      </c>
      <c r="AI499" s="9">
        <v>3767.78</v>
      </c>
      <c r="AJ499" s="9">
        <v>41032.22</v>
      </c>
      <c r="AK499" s="54">
        <f>+T499-AW499</f>
        <v>0</v>
      </c>
      <c r="AL499" t="s">
        <v>146</v>
      </c>
      <c r="AM499" t="s">
        <v>5</v>
      </c>
      <c r="AN499" t="s">
        <v>1214</v>
      </c>
      <c r="AO499">
        <v>96</v>
      </c>
      <c r="AP499" s="9">
        <v>34800</v>
      </c>
      <c r="AQ499">
        <v>0</v>
      </c>
      <c r="AR499" s="9">
        <v>34800</v>
      </c>
      <c r="AS499">
        <v>998.76</v>
      </c>
      <c r="AT499">
        <v>0</v>
      </c>
      <c r="AU499" s="9">
        <v>1057.92</v>
      </c>
      <c r="AV499">
        <v>0</v>
      </c>
      <c r="AW499" s="9">
        <v>2056.6799999999998</v>
      </c>
      <c r="AX499" s="9">
        <v>32743.32</v>
      </c>
    </row>
    <row r="500" spans="1:50" s="6" customFormat="1" ht="15" x14ac:dyDescent="0.25">
      <c r="A500" s="18">
        <f>1+A499</f>
        <v>478</v>
      </c>
      <c r="B500" s="17" t="s">
        <v>7</v>
      </c>
      <c r="C500" s="16" t="s">
        <v>145</v>
      </c>
      <c r="D500" s="16" t="s">
        <v>5</v>
      </c>
      <c r="E500" s="16" t="s">
        <v>4</v>
      </c>
      <c r="F500" s="16" t="s">
        <v>3</v>
      </c>
      <c r="G500" s="15">
        <v>45078</v>
      </c>
      <c r="H500" s="15">
        <v>45260</v>
      </c>
      <c r="I500" s="14">
        <v>37800</v>
      </c>
      <c r="J500" s="14">
        <v>0</v>
      </c>
      <c r="K500" s="14">
        <v>0</v>
      </c>
      <c r="L500" s="14">
        <v>1084.8599999999999</v>
      </c>
      <c r="M500" s="14">
        <f>I500*7.1%</f>
        <v>2683.7999999999997</v>
      </c>
      <c r="N500" s="14">
        <f>I500*1.15%</f>
        <v>434.7</v>
      </c>
      <c r="O500" s="14">
        <v>1149.1199999999999</v>
      </c>
      <c r="P500" s="14">
        <f>I500*7.09%</f>
        <v>2680.02</v>
      </c>
      <c r="Q500" s="14">
        <v>0</v>
      </c>
      <c r="R500" s="14">
        <f>L500+M500+N500+O500+P500</f>
        <v>8032.5</v>
      </c>
      <c r="S500" s="14">
        <v>0</v>
      </c>
      <c r="T500" s="14">
        <f>+L500+O500+Q500+S500+J500+K500</f>
        <v>2233.9799999999996</v>
      </c>
      <c r="U500" s="14">
        <f>+P500+N500+M500</f>
        <v>5798.5199999999995</v>
      </c>
      <c r="V500" s="14">
        <f>+I500-T500</f>
        <v>35566.020000000004</v>
      </c>
      <c r="W500" s="54">
        <f>+V502-AJ500</f>
        <v>29017.350000000006</v>
      </c>
      <c r="X500" t="s">
        <v>153</v>
      </c>
      <c r="Y500" t="s">
        <v>5</v>
      </c>
      <c r="Z500" t="s">
        <v>1178</v>
      </c>
      <c r="AA500">
        <v>85</v>
      </c>
      <c r="AB500" s="9">
        <v>6960</v>
      </c>
      <c r="AC500">
        <v>0</v>
      </c>
      <c r="AD500" s="9">
        <v>6960</v>
      </c>
      <c r="AE500">
        <v>199.75</v>
      </c>
      <c r="AF500">
        <v>0</v>
      </c>
      <c r="AG500">
        <v>211.58</v>
      </c>
      <c r="AH500">
        <v>0</v>
      </c>
      <c r="AI500">
        <v>411.33</v>
      </c>
      <c r="AJ500" s="9">
        <v>6548.67</v>
      </c>
      <c r="AK500" s="54">
        <f>+T500-AW500</f>
        <v>0</v>
      </c>
      <c r="AL500" t="s">
        <v>145</v>
      </c>
      <c r="AM500" t="s">
        <v>5</v>
      </c>
      <c r="AN500" t="s">
        <v>1096</v>
      </c>
      <c r="AO500">
        <v>97</v>
      </c>
      <c r="AP500" s="9">
        <v>37800</v>
      </c>
      <c r="AQ500">
        <v>0</v>
      </c>
      <c r="AR500" s="9">
        <v>37800</v>
      </c>
      <c r="AS500" s="9">
        <v>1084.8599999999999</v>
      </c>
      <c r="AT500">
        <v>0</v>
      </c>
      <c r="AU500" s="9">
        <v>1149.1199999999999</v>
      </c>
      <c r="AV500">
        <v>0</v>
      </c>
      <c r="AW500" s="9">
        <v>2233.98</v>
      </c>
      <c r="AX500" s="9">
        <v>35566.019999999997</v>
      </c>
    </row>
    <row r="501" spans="1:50" s="6" customFormat="1" ht="15" x14ac:dyDescent="0.25">
      <c r="A501" s="18">
        <f>1+A500</f>
        <v>479</v>
      </c>
      <c r="B501" s="17" t="s">
        <v>7</v>
      </c>
      <c r="C501" s="16" t="s">
        <v>144</v>
      </c>
      <c r="D501" s="16" t="s">
        <v>5</v>
      </c>
      <c r="E501" s="16" t="s">
        <v>4</v>
      </c>
      <c r="F501" s="16" t="s">
        <v>3</v>
      </c>
      <c r="G501" s="15">
        <v>45078</v>
      </c>
      <c r="H501" s="15">
        <v>45260</v>
      </c>
      <c r="I501" s="14">
        <v>104400</v>
      </c>
      <c r="J501" s="14">
        <v>13140.36</v>
      </c>
      <c r="K501" s="14">
        <v>0</v>
      </c>
      <c r="L501" s="14">
        <v>2996.28</v>
      </c>
      <c r="M501" s="14">
        <f>I501*7.1%</f>
        <v>7412.4</v>
      </c>
      <c r="N501" s="14">
        <f>I501*1.15%</f>
        <v>1200.5999999999999</v>
      </c>
      <c r="O501" s="14">
        <v>3173.76</v>
      </c>
      <c r="P501" s="14">
        <f>I501*7.09%</f>
        <v>7401.96</v>
      </c>
      <c r="Q501" s="14">
        <v>0</v>
      </c>
      <c r="R501" s="14">
        <f>L501+M501+N501+O501+P501</f>
        <v>22185</v>
      </c>
      <c r="S501" s="14">
        <v>0</v>
      </c>
      <c r="T501" s="14">
        <f>+L501+O501+Q501+S501+J501+K501</f>
        <v>19310.400000000001</v>
      </c>
      <c r="U501" s="14">
        <f>+P501+N501+M501</f>
        <v>16014.96</v>
      </c>
      <c r="V501" s="14">
        <f>+I501-T501</f>
        <v>85089.600000000006</v>
      </c>
      <c r="W501" s="54">
        <f>+V503-AJ501</f>
        <v>38848.909999999996</v>
      </c>
      <c r="X501" t="s">
        <v>151</v>
      </c>
      <c r="Y501" t="s">
        <v>5</v>
      </c>
      <c r="Z501" t="s">
        <v>1206</v>
      </c>
      <c r="AA501">
        <v>89</v>
      </c>
      <c r="AB501" s="9">
        <v>13920</v>
      </c>
      <c r="AC501">
        <v>0</v>
      </c>
      <c r="AD501" s="9">
        <v>13920</v>
      </c>
      <c r="AE501">
        <v>399.5</v>
      </c>
      <c r="AF501">
        <v>0</v>
      </c>
      <c r="AG501">
        <v>423.17</v>
      </c>
      <c r="AH501">
        <v>0</v>
      </c>
      <c r="AI501">
        <v>822.67</v>
      </c>
      <c r="AJ501" s="9">
        <v>13097.33</v>
      </c>
      <c r="AK501" s="54">
        <f>+T501-AW501</f>
        <v>0</v>
      </c>
      <c r="AL501" t="s">
        <v>144</v>
      </c>
      <c r="AM501" t="s">
        <v>5</v>
      </c>
      <c r="AN501" t="s">
        <v>1111</v>
      </c>
      <c r="AO501">
        <v>98</v>
      </c>
      <c r="AP501" s="9">
        <v>104400</v>
      </c>
      <c r="AQ501">
        <v>0</v>
      </c>
      <c r="AR501" s="9">
        <v>104400</v>
      </c>
      <c r="AS501" s="9">
        <v>2996.28</v>
      </c>
      <c r="AT501" s="9">
        <v>13140.36</v>
      </c>
      <c r="AU501" s="9">
        <v>3173.76</v>
      </c>
      <c r="AV501">
        <v>0</v>
      </c>
      <c r="AW501" s="9">
        <v>19310.400000000001</v>
      </c>
      <c r="AX501" s="9">
        <v>85089.600000000006</v>
      </c>
    </row>
    <row r="502" spans="1:50" s="6" customFormat="1" ht="15" x14ac:dyDescent="0.25">
      <c r="A502" s="18">
        <f>1+A501</f>
        <v>480</v>
      </c>
      <c r="B502" s="17" t="s">
        <v>7</v>
      </c>
      <c r="C502" s="16" t="s">
        <v>143</v>
      </c>
      <c r="D502" s="16" t="s">
        <v>5</v>
      </c>
      <c r="E502" s="16" t="s">
        <v>4</v>
      </c>
      <c r="F502" s="16" t="s">
        <v>8</v>
      </c>
      <c r="G502" s="15">
        <v>45078</v>
      </c>
      <c r="H502" s="15">
        <v>45260</v>
      </c>
      <c r="I502" s="14">
        <v>37800</v>
      </c>
      <c r="J502" s="14">
        <v>0</v>
      </c>
      <c r="K502" s="14">
        <v>0</v>
      </c>
      <c r="L502" s="14">
        <v>1084.8599999999999</v>
      </c>
      <c r="M502" s="14">
        <f>I502*7.1%</f>
        <v>2683.7999999999997</v>
      </c>
      <c r="N502" s="14">
        <f>I502*1.15%</f>
        <v>434.7</v>
      </c>
      <c r="O502" s="14">
        <v>1149.1199999999999</v>
      </c>
      <c r="P502" s="14">
        <f>I502*7.09%</f>
        <v>2680.02</v>
      </c>
      <c r="Q502" s="14">
        <v>0</v>
      </c>
      <c r="R502" s="14">
        <f>L502+M502+N502+O502+P502</f>
        <v>8032.5</v>
      </c>
      <c r="S502" s="14">
        <v>0</v>
      </c>
      <c r="T502" s="14">
        <f>+L502+O502+Q502+S502+J502+K502</f>
        <v>2233.9799999999996</v>
      </c>
      <c r="U502" s="14">
        <f>+P502+N502+M502</f>
        <v>5798.5199999999995</v>
      </c>
      <c r="V502" s="14">
        <f>+I502-T502</f>
        <v>35566.020000000004</v>
      </c>
      <c r="W502" s="54">
        <f>+V504-AJ502</f>
        <v>-9267.0099999999948</v>
      </c>
      <c r="X502" t="s">
        <v>142</v>
      </c>
      <c r="Y502" t="s">
        <v>5</v>
      </c>
      <c r="Z502" t="s">
        <v>1158</v>
      </c>
      <c r="AA502">
        <v>103</v>
      </c>
      <c r="AB502" s="9">
        <v>60320</v>
      </c>
      <c r="AC502">
        <v>0</v>
      </c>
      <c r="AD502" s="9">
        <v>60320</v>
      </c>
      <c r="AE502" s="9">
        <v>1731.18</v>
      </c>
      <c r="AF502" s="9">
        <v>3231.4</v>
      </c>
      <c r="AG502" s="9">
        <v>1833.73</v>
      </c>
      <c r="AH502" s="9">
        <v>1577.45</v>
      </c>
      <c r="AI502" s="9">
        <v>8373.76</v>
      </c>
      <c r="AJ502" s="9">
        <v>51946.239999999998</v>
      </c>
      <c r="AK502" s="54">
        <f>+T502-AW502</f>
        <v>0</v>
      </c>
      <c r="AL502" t="s">
        <v>143</v>
      </c>
      <c r="AM502" t="s">
        <v>5</v>
      </c>
      <c r="AN502" t="s">
        <v>1156</v>
      </c>
      <c r="AO502">
        <v>100</v>
      </c>
      <c r="AP502" s="9">
        <v>37800</v>
      </c>
      <c r="AQ502">
        <v>0</v>
      </c>
      <c r="AR502" s="9">
        <v>37800</v>
      </c>
      <c r="AS502" s="9">
        <v>1084.8599999999999</v>
      </c>
      <c r="AT502">
        <v>0</v>
      </c>
      <c r="AU502" s="9">
        <v>1149.1199999999999</v>
      </c>
      <c r="AV502">
        <v>0</v>
      </c>
      <c r="AW502" s="9">
        <v>2233.98</v>
      </c>
      <c r="AX502" s="9">
        <v>35566.019999999997</v>
      </c>
    </row>
    <row r="503" spans="1:50" s="6" customFormat="1" ht="15" x14ac:dyDescent="0.25">
      <c r="A503" s="18">
        <f>1+A502</f>
        <v>481</v>
      </c>
      <c r="B503" s="17" t="s">
        <v>7</v>
      </c>
      <c r="C503" s="16" t="s">
        <v>142</v>
      </c>
      <c r="D503" s="16" t="s">
        <v>5</v>
      </c>
      <c r="E503" s="16" t="s">
        <v>4</v>
      </c>
      <c r="F503" s="16" t="s">
        <v>8</v>
      </c>
      <c r="G503" s="15">
        <v>45078</v>
      </c>
      <c r="H503" s="15">
        <v>45260</v>
      </c>
      <c r="I503" s="14">
        <v>60320</v>
      </c>
      <c r="J503" s="14">
        <v>3231.4</v>
      </c>
      <c r="K503" s="14">
        <v>0</v>
      </c>
      <c r="L503" s="14">
        <v>1731.18</v>
      </c>
      <c r="M503" s="14">
        <f>I503*7.1%</f>
        <v>4282.7199999999993</v>
      </c>
      <c r="N503" s="14">
        <f>I503*1.15%</f>
        <v>693.68</v>
      </c>
      <c r="O503" s="14">
        <v>1833.73</v>
      </c>
      <c r="P503" s="14">
        <f>I503*7.09%</f>
        <v>4276.6880000000001</v>
      </c>
      <c r="Q503" s="14">
        <v>1577.45</v>
      </c>
      <c r="R503" s="14">
        <f>L503+M503+N503+O503+P503</f>
        <v>12817.998</v>
      </c>
      <c r="S503" s="14">
        <v>0</v>
      </c>
      <c r="T503" s="14">
        <f>+L503+O503+Q503+S503+J503+K503</f>
        <v>8373.76</v>
      </c>
      <c r="U503" s="14">
        <f>+P503+N503+M503</f>
        <v>9253.0879999999997</v>
      </c>
      <c r="V503" s="14">
        <f>+I503-T503</f>
        <v>51946.239999999998</v>
      </c>
      <c r="W503" s="54">
        <f>+V505-AJ503</f>
        <v>47888.86</v>
      </c>
      <c r="X503" t="s">
        <v>133</v>
      </c>
      <c r="Y503" t="s">
        <v>5</v>
      </c>
      <c r="Z503" t="s">
        <v>1131</v>
      </c>
      <c r="AA503">
        <v>116</v>
      </c>
      <c r="AB503" s="9">
        <v>20880</v>
      </c>
      <c r="AC503">
        <v>0</v>
      </c>
      <c r="AD503" s="9">
        <v>20880</v>
      </c>
      <c r="AE503">
        <v>599.26</v>
      </c>
      <c r="AF503">
        <v>0</v>
      </c>
      <c r="AG503">
        <v>634.75</v>
      </c>
      <c r="AH503">
        <v>0</v>
      </c>
      <c r="AI503" s="9">
        <v>1234.01</v>
      </c>
      <c r="AJ503" s="9">
        <v>19645.990000000002</v>
      </c>
      <c r="AK503" s="54">
        <f>+T503-AW503</f>
        <v>0</v>
      </c>
      <c r="AL503" t="s">
        <v>142</v>
      </c>
      <c r="AM503" t="s">
        <v>5</v>
      </c>
      <c r="AN503" t="s">
        <v>1158</v>
      </c>
      <c r="AO503">
        <v>103</v>
      </c>
      <c r="AP503" s="9">
        <v>60320</v>
      </c>
      <c r="AQ503">
        <v>0</v>
      </c>
      <c r="AR503" s="9">
        <v>60320</v>
      </c>
      <c r="AS503" s="9">
        <v>1731.18</v>
      </c>
      <c r="AT503" s="9">
        <v>3231.4</v>
      </c>
      <c r="AU503" s="9">
        <v>1833.73</v>
      </c>
      <c r="AV503" s="9">
        <v>1577.45</v>
      </c>
      <c r="AW503" s="9">
        <v>8373.76</v>
      </c>
      <c r="AX503" s="9">
        <v>51946.239999999998</v>
      </c>
    </row>
    <row r="504" spans="1:50" s="6" customFormat="1" ht="15" x14ac:dyDescent="0.25">
      <c r="A504" s="18">
        <f>1+A503</f>
        <v>482</v>
      </c>
      <c r="B504" s="17" t="s">
        <v>7</v>
      </c>
      <c r="C504" s="16" t="s">
        <v>141</v>
      </c>
      <c r="D504" s="16" t="s">
        <v>5</v>
      </c>
      <c r="E504" s="16" t="s">
        <v>4</v>
      </c>
      <c r="F504" s="16" t="s">
        <v>3</v>
      </c>
      <c r="G504" s="15">
        <v>45078</v>
      </c>
      <c r="H504" s="15">
        <v>45260</v>
      </c>
      <c r="I504" s="14">
        <v>45360</v>
      </c>
      <c r="J504" s="14">
        <v>0</v>
      </c>
      <c r="K504" s="14">
        <v>0</v>
      </c>
      <c r="L504" s="14">
        <v>1301.83</v>
      </c>
      <c r="M504" s="14">
        <f>I504*7.1%</f>
        <v>3220.5599999999995</v>
      </c>
      <c r="N504" s="14">
        <f>I504*1.15%</f>
        <v>521.64</v>
      </c>
      <c r="O504" s="14">
        <v>1378.94</v>
      </c>
      <c r="P504" s="14">
        <f>I504*7.09%</f>
        <v>3216.0240000000003</v>
      </c>
      <c r="Q504" s="14">
        <v>0</v>
      </c>
      <c r="R504" s="14">
        <f>L504+M504+N504+O504+P504</f>
        <v>9638.9939999999988</v>
      </c>
      <c r="S504" s="14">
        <v>0</v>
      </c>
      <c r="T504" s="14">
        <f>+L504+O504+Q504+S504+J504+K504</f>
        <v>2680.77</v>
      </c>
      <c r="U504" s="14">
        <f>+P504+N504+M504</f>
        <v>6958.2240000000002</v>
      </c>
      <c r="V504" s="14">
        <f>+I504-T504</f>
        <v>42679.23</v>
      </c>
      <c r="W504" s="54">
        <f>+V506-AJ504</f>
        <v>20285.810000000005</v>
      </c>
      <c r="X504" t="s">
        <v>131</v>
      </c>
      <c r="Y504" t="s">
        <v>5</v>
      </c>
      <c r="Z504" t="s">
        <v>1300</v>
      </c>
      <c r="AA504">
        <v>119</v>
      </c>
      <c r="AB504" s="9">
        <v>16240</v>
      </c>
      <c r="AC504">
        <v>0</v>
      </c>
      <c r="AD504" s="9">
        <v>16240</v>
      </c>
      <c r="AE504">
        <v>466.09</v>
      </c>
      <c r="AF504">
        <v>0</v>
      </c>
      <c r="AG504">
        <v>493.7</v>
      </c>
      <c r="AH504">
        <v>0</v>
      </c>
      <c r="AI504">
        <v>959.79</v>
      </c>
      <c r="AJ504" s="9">
        <v>15280.21</v>
      </c>
      <c r="AK504" s="54">
        <f>+T504-AW504</f>
        <v>0</v>
      </c>
      <c r="AL504" t="s">
        <v>141</v>
      </c>
      <c r="AM504" t="s">
        <v>5</v>
      </c>
      <c r="AN504" t="s">
        <v>1152</v>
      </c>
      <c r="AO504">
        <v>104</v>
      </c>
      <c r="AP504" s="9">
        <v>45360</v>
      </c>
      <c r="AQ504">
        <v>0</v>
      </c>
      <c r="AR504" s="9">
        <v>45360</v>
      </c>
      <c r="AS504" s="9">
        <v>1301.83</v>
      </c>
      <c r="AT504">
        <v>0</v>
      </c>
      <c r="AU504" s="9">
        <v>1378.94</v>
      </c>
      <c r="AV504">
        <v>0</v>
      </c>
      <c r="AW504" s="9">
        <v>2680.77</v>
      </c>
      <c r="AX504" s="9">
        <v>42679.23</v>
      </c>
    </row>
    <row r="505" spans="1:50" s="6" customFormat="1" ht="15" x14ac:dyDescent="0.25">
      <c r="A505" s="18">
        <f>1+A504</f>
        <v>483</v>
      </c>
      <c r="B505" s="17" t="s">
        <v>7</v>
      </c>
      <c r="C505" s="16" t="s">
        <v>140</v>
      </c>
      <c r="D505" s="16" t="s">
        <v>5</v>
      </c>
      <c r="E505" s="16" t="s">
        <v>4</v>
      </c>
      <c r="F505" s="16" t="s">
        <v>8</v>
      </c>
      <c r="G505" s="15">
        <v>45078</v>
      </c>
      <c r="H505" s="15">
        <v>45260</v>
      </c>
      <c r="I505" s="14">
        <v>81200</v>
      </c>
      <c r="J505" s="14">
        <v>7288.78</v>
      </c>
      <c r="K505" s="14">
        <v>0</v>
      </c>
      <c r="L505" s="14">
        <v>2330.44</v>
      </c>
      <c r="M505" s="14">
        <f>I505*7.1%</f>
        <v>5765.2</v>
      </c>
      <c r="N505" s="14">
        <f>I505*1.15%</f>
        <v>933.8</v>
      </c>
      <c r="O505" s="14">
        <v>2468.48</v>
      </c>
      <c r="P505" s="14">
        <f>I505*7.09%</f>
        <v>5757.08</v>
      </c>
      <c r="Q505" s="14">
        <f>1512.45+65</f>
        <v>1577.45</v>
      </c>
      <c r="R505" s="14">
        <f>L505+M505+N505+O505+P505</f>
        <v>17255</v>
      </c>
      <c r="S505" s="14">
        <v>0</v>
      </c>
      <c r="T505" s="14">
        <f>+L505+O505+Q505+S505+J505+K505</f>
        <v>13665.15</v>
      </c>
      <c r="U505" s="14">
        <f>+P505+N505+M505</f>
        <v>12456.08</v>
      </c>
      <c r="V505" s="14">
        <f>+I505-T505</f>
        <v>67534.850000000006</v>
      </c>
      <c r="W505" s="54">
        <f>+V507-AJ505</f>
        <v>-18711.03</v>
      </c>
      <c r="X505" t="s">
        <v>116</v>
      </c>
      <c r="Y505" t="s">
        <v>5</v>
      </c>
      <c r="Z505" t="s">
        <v>1331</v>
      </c>
      <c r="AA505">
        <v>73</v>
      </c>
      <c r="AB505" s="9">
        <v>55440</v>
      </c>
      <c r="AC505">
        <v>0</v>
      </c>
      <c r="AD505" s="9">
        <v>55440</v>
      </c>
      <c r="AE505" s="9">
        <v>1591.13</v>
      </c>
      <c r="AF505" s="9">
        <v>2628.57</v>
      </c>
      <c r="AG505" s="9">
        <v>1685.38</v>
      </c>
      <c r="AH505">
        <v>0</v>
      </c>
      <c r="AI505" s="9">
        <v>5905.08</v>
      </c>
      <c r="AJ505" s="9">
        <v>49534.92</v>
      </c>
      <c r="AK505" s="54">
        <f>+T505-AW505</f>
        <v>0</v>
      </c>
      <c r="AL505" t="s">
        <v>140</v>
      </c>
      <c r="AM505" t="s">
        <v>5</v>
      </c>
      <c r="AN505" t="s">
        <v>1097</v>
      </c>
      <c r="AO505">
        <v>105</v>
      </c>
      <c r="AP505" s="9">
        <v>81200</v>
      </c>
      <c r="AQ505">
        <v>0</v>
      </c>
      <c r="AR505" s="9">
        <v>81200</v>
      </c>
      <c r="AS505" s="9">
        <v>2330.44</v>
      </c>
      <c r="AT505" s="9">
        <v>7288.78</v>
      </c>
      <c r="AU505" s="9">
        <v>2468.48</v>
      </c>
      <c r="AV505" s="9">
        <v>1577.45</v>
      </c>
      <c r="AW505" s="9">
        <v>13665.15</v>
      </c>
      <c r="AX505" s="9">
        <v>67534.850000000006</v>
      </c>
    </row>
    <row r="506" spans="1:50" s="6" customFormat="1" ht="15" x14ac:dyDescent="0.25">
      <c r="A506" s="18">
        <f>1+A505</f>
        <v>484</v>
      </c>
      <c r="B506" s="17" t="s">
        <v>7</v>
      </c>
      <c r="C506" s="16" t="s">
        <v>139</v>
      </c>
      <c r="D506" s="16" t="s">
        <v>5</v>
      </c>
      <c r="E506" s="16" t="s">
        <v>4</v>
      </c>
      <c r="F506" s="16" t="s">
        <v>8</v>
      </c>
      <c r="G506" s="15">
        <v>45078</v>
      </c>
      <c r="H506" s="15">
        <v>45260</v>
      </c>
      <c r="I506" s="14">
        <v>37800</v>
      </c>
      <c r="J506" s="14">
        <v>0</v>
      </c>
      <c r="K506" s="14">
        <v>0</v>
      </c>
      <c r="L506" s="14">
        <v>1084.8599999999999</v>
      </c>
      <c r="M506" s="14">
        <f>I506*7.1%</f>
        <v>2683.7999999999997</v>
      </c>
      <c r="N506" s="14">
        <f>I506*1.15%</f>
        <v>434.7</v>
      </c>
      <c r="O506" s="14">
        <v>1149.1199999999999</v>
      </c>
      <c r="P506" s="14">
        <f>I506*7.09%</f>
        <v>2680.02</v>
      </c>
      <c r="Q506" s="14">
        <v>0</v>
      </c>
      <c r="R506" s="14">
        <f>L506+M506+N506+O506+P506</f>
        <v>8032.5</v>
      </c>
      <c r="S506" s="14">
        <v>0</v>
      </c>
      <c r="T506" s="14">
        <f>+L506+O506+Q506+S506+J506+K506</f>
        <v>2233.9799999999996</v>
      </c>
      <c r="U506" s="14">
        <f>+P506+N506+M506</f>
        <v>5798.5199999999995</v>
      </c>
      <c r="V506" s="14">
        <f>+I506-T506</f>
        <v>35566.020000000004</v>
      </c>
      <c r="W506" s="54">
        <f>+V508-AJ506</f>
        <v>28866.600000000006</v>
      </c>
      <c r="X506" t="s">
        <v>105</v>
      </c>
      <c r="Y506" t="s">
        <v>539</v>
      </c>
      <c r="Z506" t="s">
        <v>782</v>
      </c>
      <c r="AA506">
        <v>1</v>
      </c>
      <c r="AB506" s="9">
        <v>45000</v>
      </c>
      <c r="AC506">
        <v>0</v>
      </c>
      <c r="AD506" s="9">
        <v>45000</v>
      </c>
      <c r="AE506" s="9">
        <v>1291.5</v>
      </c>
      <c r="AF506">
        <v>911.71</v>
      </c>
      <c r="AG506" s="9">
        <v>1368</v>
      </c>
      <c r="AH506" s="9">
        <v>1577.45</v>
      </c>
      <c r="AI506" s="9">
        <v>5148.66</v>
      </c>
      <c r="AJ506" s="9">
        <v>39851.339999999997</v>
      </c>
      <c r="AK506" s="54">
        <f>+T506-AW506</f>
        <v>0</v>
      </c>
      <c r="AL506" t="s">
        <v>139</v>
      </c>
      <c r="AM506" t="s">
        <v>5</v>
      </c>
      <c r="AN506" t="s">
        <v>1190</v>
      </c>
      <c r="AO506">
        <v>106</v>
      </c>
      <c r="AP506" s="9">
        <v>37800</v>
      </c>
      <c r="AQ506">
        <v>0</v>
      </c>
      <c r="AR506" s="9">
        <v>37800</v>
      </c>
      <c r="AS506" s="9">
        <v>1084.8599999999999</v>
      </c>
      <c r="AT506">
        <v>0</v>
      </c>
      <c r="AU506" s="9">
        <v>1149.1199999999999</v>
      </c>
      <c r="AV506">
        <v>0</v>
      </c>
      <c r="AW506" s="9">
        <v>2233.98</v>
      </c>
      <c r="AX506" s="9">
        <v>35566.019999999997</v>
      </c>
    </row>
    <row r="507" spans="1:50" s="6" customFormat="1" ht="15" x14ac:dyDescent="0.25">
      <c r="A507" s="18">
        <f>1+A506</f>
        <v>485</v>
      </c>
      <c r="B507" s="17" t="s">
        <v>7</v>
      </c>
      <c r="C507" s="16" t="s">
        <v>138</v>
      </c>
      <c r="D507" s="16" t="s">
        <v>5</v>
      </c>
      <c r="E507" s="16" t="s">
        <v>4</v>
      </c>
      <c r="F507" s="16" t="s">
        <v>3</v>
      </c>
      <c r="G507" s="15">
        <v>45078</v>
      </c>
      <c r="H507" s="15">
        <v>45260</v>
      </c>
      <c r="I507" s="14">
        <v>32760</v>
      </c>
      <c r="J507" s="14">
        <v>0</v>
      </c>
      <c r="K507" s="14">
        <v>0</v>
      </c>
      <c r="L507" s="14">
        <v>940.21</v>
      </c>
      <c r="M507" s="14">
        <f>I507*7.1%</f>
        <v>2325.9599999999996</v>
      </c>
      <c r="N507" s="14">
        <f>I507*1.15%</f>
        <v>376.74</v>
      </c>
      <c r="O507" s="14">
        <v>995.9</v>
      </c>
      <c r="P507" s="14">
        <f>I507*7.09%</f>
        <v>2322.6840000000002</v>
      </c>
      <c r="Q507" s="14">
        <v>0</v>
      </c>
      <c r="R507" s="14">
        <f>L507+M507+N507+O507+P507</f>
        <v>6961.4939999999997</v>
      </c>
      <c r="S507" s="14">
        <v>0</v>
      </c>
      <c r="T507" s="14">
        <f>+L507+O507+Q507+S507+J507+K507</f>
        <v>1936.1100000000001</v>
      </c>
      <c r="U507" s="14">
        <f>+P507+N507+M507</f>
        <v>5025.384</v>
      </c>
      <c r="V507" s="14">
        <f>+I507-T507</f>
        <v>30823.89</v>
      </c>
      <c r="W507" s="54">
        <f>+V509-AJ507</f>
        <v>-41337.75</v>
      </c>
      <c r="X507" t="s">
        <v>92</v>
      </c>
      <c r="Y507" t="s">
        <v>5</v>
      </c>
      <c r="Z507" t="s">
        <v>1002</v>
      </c>
      <c r="AA507">
        <v>15</v>
      </c>
      <c r="AB507" s="9">
        <v>92800</v>
      </c>
      <c r="AC507">
        <v>0</v>
      </c>
      <c r="AD507" s="9">
        <v>92800</v>
      </c>
      <c r="AE507" s="9">
        <v>2663.36</v>
      </c>
      <c r="AF507" s="9">
        <v>10411.75</v>
      </c>
      <c r="AG507" s="9">
        <v>2821.12</v>
      </c>
      <c r="AH507">
        <v>0</v>
      </c>
      <c r="AI507" s="9">
        <v>15896.23</v>
      </c>
      <c r="AJ507" s="9">
        <v>76903.77</v>
      </c>
      <c r="AK507" s="54">
        <f>+T507-AW507</f>
        <v>0</v>
      </c>
      <c r="AL507" t="s">
        <v>138</v>
      </c>
      <c r="AM507" t="s">
        <v>5</v>
      </c>
      <c r="AN507" t="s">
        <v>1185</v>
      </c>
      <c r="AO507">
        <v>108</v>
      </c>
      <c r="AP507" s="9">
        <v>32760</v>
      </c>
      <c r="AQ507">
        <v>0</v>
      </c>
      <c r="AR507" s="9">
        <v>32760</v>
      </c>
      <c r="AS507">
        <v>940.21</v>
      </c>
      <c r="AT507">
        <v>0</v>
      </c>
      <c r="AU507">
        <v>995.9</v>
      </c>
      <c r="AV507">
        <v>0</v>
      </c>
      <c r="AW507" s="9">
        <v>1936.11</v>
      </c>
      <c r="AX507" s="9">
        <v>30823.89</v>
      </c>
    </row>
    <row r="508" spans="1:50" s="6" customFormat="1" ht="15" x14ac:dyDescent="0.25">
      <c r="A508" s="18">
        <f>1+A507</f>
        <v>486</v>
      </c>
      <c r="B508" s="17" t="s">
        <v>7</v>
      </c>
      <c r="C508" s="16" t="s">
        <v>137</v>
      </c>
      <c r="D508" s="16" t="s">
        <v>5</v>
      </c>
      <c r="E508" s="16" t="s">
        <v>4</v>
      </c>
      <c r="F508" s="16" t="s">
        <v>8</v>
      </c>
      <c r="G508" s="15">
        <v>45078</v>
      </c>
      <c r="H508" s="15">
        <v>45260</v>
      </c>
      <c r="I508" s="14">
        <v>81200</v>
      </c>
      <c r="J508" s="14">
        <v>7683.14</v>
      </c>
      <c r="K508" s="14">
        <v>0</v>
      </c>
      <c r="L508" s="14">
        <v>2330.44</v>
      </c>
      <c r="M508" s="14">
        <f>I508*7.1%</f>
        <v>5765.2</v>
      </c>
      <c r="N508" s="14">
        <f>I508*1.15%</f>
        <v>933.8</v>
      </c>
      <c r="O508" s="14">
        <v>2468.48</v>
      </c>
      <c r="P508" s="14">
        <f>I508*7.09%</f>
        <v>5757.08</v>
      </c>
      <c r="Q508" s="14">
        <v>0</v>
      </c>
      <c r="R508" s="14">
        <f>L508+M508+N508+O508+P508</f>
        <v>17255</v>
      </c>
      <c r="S508" s="14">
        <v>0</v>
      </c>
      <c r="T508" s="14">
        <f>+L508+O508+Q508+S508+J508+K508</f>
        <v>12482.060000000001</v>
      </c>
      <c r="U508" s="14">
        <f>+P508+N508+M508</f>
        <v>12456.08</v>
      </c>
      <c r="V508" s="14">
        <f>+I508-T508</f>
        <v>68717.94</v>
      </c>
      <c r="W508" s="54">
        <f>+V510-AJ508</f>
        <v>-31740.63</v>
      </c>
      <c r="X508" t="s">
        <v>70</v>
      </c>
      <c r="Y508" t="s">
        <v>5</v>
      </c>
      <c r="Z508" t="s">
        <v>1006</v>
      </c>
      <c r="AA508">
        <v>52</v>
      </c>
      <c r="AB508" s="9">
        <v>69600</v>
      </c>
      <c r="AC508">
        <v>0</v>
      </c>
      <c r="AD508" s="9">
        <v>69600</v>
      </c>
      <c r="AE508" s="9">
        <v>1997.52</v>
      </c>
      <c r="AF508" s="9">
        <v>5293.2</v>
      </c>
      <c r="AG508" s="9">
        <v>2115.84</v>
      </c>
      <c r="AH508">
        <v>0</v>
      </c>
      <c r="AI508" s="9">
        <v>9406.56</v>
      </c>
      <c r="AJ508" s="9">
        <v>60193.440000000002</v>
      </c>
      <c r="AK508" s="54">
        <f>+T508-AW508</f>
        <v>0</v>
      </c>
      <c r="AL508" t="s">
        <v>137</v>
      </c>
      <c r="AM508" t="s">
        <v>5</v>
      </c>
      <c r="AN508" t="s">
        <v>1167</v>
      </c>
      <c r="AO508">
        <v>110</v>
      </c>
      <c r="AP508" s="9">
        <v>81200</v>
      </c>
      <c r="AQ508">
        <v>0</v>
      </c>
      <c r="AR508" s="9">
        <v>81200</v>
      </c>
      <c r="AS508" s="9">
        <v>2330.44</v>
      </c>
      <c r="AT508" s="9">
        <v>7683.14</v>
      </c>
      <c r="AU508" s="9">
        <v>2468.48</v>
      </c>
      <c r="AV508">
        <v>0</v>
      </c>
      <c r="AW508" s="9">
        <v>12482.06</v>
      </c>
      <c r="AX508" s="9">
        <v>68717.94</v>
      </c>
    </row>
    <row r="509" spans="1:50" s="6" customFormat="1" ht="15" x14ac:dyDescent="0.25">
      <c r="A509" s="18">
        <f>1+A508</f>
        <v>487</v>
      </c>
      <c r="B509" s="17" t="s">
        <v>7</v>
      </c>
      <c r="C509" s="16" t="s">
        <v>136</v>
      </c>
      <c r="D509" s="16" t="s">
        <v>5</v>
      </c>
      <c r="E509" s="16" t="s">
        <v>4</v>
      </c>
      <c r="F509" s="16" t="s">
        <v>3</v>
      </c>
      <c r="G509" s="15">
        <v>45078</v>
      </c>
      <c r="H509" s="15">
        <v>45260</v>
      </c>
      <c r="I509" s="14">
        <v>37800</v>
      </c>
      <c r="J509" s="14">
        <v>0</v>
      </c>
      <c r="K509" s="14">
        <v>0</v>
      </c>
      <c r="L509" s="14">
        <v>1084.8599999999999</v>
      </c>
      <c r="M509" s="14">
        <f>I509*7.1%</f>
        <v>2683.7999999999997</v>
      </c>
      <c r="N509" s="14">
        <f>I509*1.15%</f>
        <v>434.7</v>
      </c>
      <c r="O509" s="14">
        <v>1149.1199999999999</v>
      </c>
      <c r="P509" s="14">
        <f>I509*7.09%</f>
        <v>2680.02</v>
      </c>
      <c r="Q509" s="14">
        <v>0</v>
      </c>
      <c r="R509" s="14">
        <f>L509+M509+N509+O509+P509</f>
        <v>8032.5</v>
      </c>
      <c r="S509" s="14">
        <v>0</v>
      </c>
      <c r="T509" s="14">
        <f>+L509+O509+Q509+S509+J509+K509</f>
        <v>2233.9799999999996</v>
      </c>
      <c r="U509" s="14">
        <f>+P509+N509+M509</f>
        <v>5798.5199999999995</v>
      </c>
      <c r="V509" s="14">
        <f>+I509-T509</f>
        <v>35566.020000000004</v>
      </c>
      <c r="W509" s="54">
        <f>+V511-AJ509</f>
        <v>25832.579999999998</v>
      </c>
      <c r="X509" t="s">
        <v>57</v>
      </c>
      <c r="Y509" t="s">
        <v>5</v>
      </c>
      <c r="Z509" t="s">
        <v>1049</v>
      </c>
      <c r="AA509">
        <v>68</v>
      </c>
      <c r="AB509" s="9">
        <v>13920</v>
      </c>
      <c r="AC509">
        <v>0</v>
      </c>
      <c r="AD509" s="9">
        <v>13920</v>
      </c>
      <c r="AE509">
        <v>399.5</v>
      </c>
      <c r="AF509">
        <v>0</v>
      </c>
      <c r="AG509">
        <v>423.17</v>
      </c>
      <c r="AH509" s="9">
        <v>1736.56</v>
      </c>
      <c r="AI509" s="9">
        <v>2559.23</v>
      </c>
      <c r="AJ509" s="9">
        <v>11360.77</v>
      </c>
      <c r="AK509" s="54">
        <f>+T509-AW509</f>
        <v>0</v>
      </c>
      <c r="AL509" t="s">
        <v>136</v>
      </c>
      <c r="AM509" t="s">
        <v>5</v>
      </c>
      <c r="AN509" t="s">
        <v>1122</v>
      </c>
      <c r="AO509">
        <v>111</v>
      </c>
      <c r="AP509" s="9">
        <v>37800</v>
      </c>
      <c r="AQ509">
        <v>0</v>
      </c>
      <c r="AR509" s="9">
        <v>37800</v>
      </c>
      <c r="AS509" s="9">
        <v>1084.8599999999999</v>
      </c>
      <c r="AT509">
        <v>0</v>
      </c>
      <c r="AU509" s="9">
        <v>1149.1199999999999</v>
      </c>
      <c r="AV509">
        <v>0</v>
      </c>
      <c r="AW509" s="9">
        <v>2233.98</v>
      </c>
      <c r="AX509" s="9">
        <v>35566.019999999997</v>
      </c>
    </row>
    <row r="510" spans="1:50" s="6" customFormat="1" ht="15" x14ac:dyDescent="0.25">
      <c r="A510" s="18">
        <f>1+A509</f>
        <v>488</v>
      </c>
      <c r="B510" s="17" t="s">
        <v>7</v>
      </c>
      <c r="C510" s="16" t="s">
        <v>135</v>
      </c>
      <c r="D510" s="16" t="s">
        <v>5</v>
      </c>
      <c r="E510" s="16" t="s">
        <v>4</v>
      </c>
      <c r="F510" s="16" t="s">
        <v>8</v>
      </c>
      <c r="G510" s="15">
        <v>45078</v>
      </c>
      <c r="H510" s="15">
        <v>45260</v>
      </c>
      <c r="I510" s="14">
        <v>30240</v>
      </c>
      <c r="J510" s="14">
        <v>0</v>
      </c>
      <c r="K510" s="14">
        <v>0</v>
      </c>
      <c r="L510" s="14">
        <v>867.89</v>
      </c>
      <c r="M510" s="14">
        <f>I510*7.1%</f>
        <v>2147.04</v>
      </c>
      <c r="N510" s="14">
        <f>I510*1.15%</f>
        <v>347.76</v>
      </c>
      <c r="O510" s="14">
        <v>919.3</v>
      </c>
      <c r="P510" s="14">
        <f>I510*7.09%</f>
        <v>2144.0160000000001</v>
      </c>
      <c r="Q510" s="14">
        <v>0</v>
      </c>
      <c r="R510" s="14">
        <f>L510+M510+N510+O510+P510</f>
        <v>6426.0059999999994</v>
      </c>
      <c r="S510" s="14">
        <v>0</v>
      </c>
      <c r="T510" s="14">
        <f>+L510+O510+Q510+S510+J510+K510</f>
        <v>1787.19</v>
      </c>
      <c r="U510" s="14">
        <f>+P510+N510+M510</f>
        <v>4638.8159999999998</v>
      </c>
      <c r="V510" s="14">
        <f>+I510-T510</f>
        <v>28452.81</v>
      </c>
      <c r="W510" s="54">
        <f>+V512-AJ510</f>
        <v>9710.0800000000017</v>
      </c>
      <c r="X510" t="s">
        <v>45</v>
      </c>
      <c r="Y510" t="s">
        <v>5</v>
      </c>
      <c r="Z510" t="s">
        <v>988</v>
      </c>
      <c r="AA510">
        <v>88</v>
      </c>
      <c r="AB510" s="9">
        <v>10560</v>
      </c>
      <c r="AC510">
        <v>0</v>
      </c>
      <c r="AD510" s="9">
        <v>10560</v>
      </c>
      <c r="AE510">
        <v>303.07</v>
      </c>
      <c r="AF510">
        <v>0</v>
      </c>
      <c r="AG510">
        <v>321.02</v>
      </c>
      <c r="AH510">
        <v>0</v>
      </c>
      <c r="AI510">
        <v>624.09</v>
      </c>
      <c r="AJ510" s="9">
        <v>9935.91</v>
      </c>
      <c r="AK510" s="54">
        <f>+T510-AW510</f>
        <v>0</v>
      </c>
      <c r="AL510" t="s">
        <v>135</v>
      </c>
      <c r="AM510" t="s">
        <v>5</v>
      </c>
      <c r="AN510" t="s">
        <v>1209</v>
      </c>
      <c r="AO510">
        <v>113</v>
      </c>
      <c r="AP510" s="9">
        <v>30240</v>
      </c>
      <c r="AQ510">
        <v>0</v>
      </c>
      <c r="AR510" s="9">
        <v>30240</v>
      </c>
      <c r="AS510">
        <v>867.89</v>
      </c>
      <c r="AT510">
        <v>0</v>
      </c>
      <c r="AU510">
        <v>919.3</v>
      </c>
      <c r="AV510">
        <v>0</v>
      </c>
      <c r="AW510" s="9">
        <v>1787.19</v>
      </c>
      <c r="AX510" s="9">
        <v>28452.81</v>
      </c>
    </row>
    <row r="511" spans="1:50" s="6" customFormat="1" ht="15" x14ac:dyDescent="0.25">
      <c r="A511" s="18">
        <f>1+A510</f>
        <v>489</v>
      </c>
      <c r="B511" s="17" t="s">
        <v>7</v>
      </c>
      <c r="C511" s="16" t="s">
        <v>134</v>
      </c>
      <c r="D511" s="16" t="s">
        <v>5</v>
      </c>
      <c r="E511" s="16" t="s">
        <v>4</v>
      </c>
      <c r="F511" s="16" t="s">
        <v>8</v>
      </c>
      <c r="G511" s="15">
        <v>45078</v>
      </c>
      <c r="H511" s="15">
        <v>45260</v>
      </c>
      <c r="I511" s="14">
        <v>40000</v>
      </c>
      <c r="J511" s="14">
        <v>442.65</v>
      </c>
      <c r="K511" s="14">
        <v>0</v>
      </c>
      <c r="L511" s="14">
        <v>1148</v>
      </c>
      <c r="M511" s="14">
        <f>I511*7.1%</f>
        <v>2839.9999999999995</v>
      </c>
      <c r="N511" s="14">
        <f>I511*1.15%</f>
        <v>460</v>
      </c>
      <c r="O511" s="14">
        <v>1216</v>
      </c>
      <c r="P511" s="14">
        <f>I511*7.09%</f>
        <v>2836</v>
      </c>
      <c r="Q511" s="14">
        <v>0</v>
      </c>
      <c r="R511" s="14">
        <f>L511+M511+N511+O511+P511</f>
        <v>8500</v>
      </c>
      <c r="S511" s="14">
        <v>0</v>
      </c>
      <c r="T511" s="14">
        <f>+L511+O511+Q511+S511+J511+K511</f>
        <v>2806.65</v>
      </c>
      <c r="U511" s="14">
        <f>+P511+N511+M511</f>
        <v>6136</v>
      </c>
      <c r="V511" s="14">
        <f>+I511-T511</f>
        <v>37193.35</v>
      </c>
      <c r="W511" s="54">
        <f>+V513-AJ511</f>
        <v>19730.239999999998</v>
      </c>
      <c r="X511" t="s">
        <v>42</v>
      </c>
      <c r="Y511" t="s">
        <v>5</v>
      </c>
      <c r="Z511" t="s">
        <v>1299</v>
      </c>
      <c r="AA511">
        <v>97</v>
      </c>
      <c r="AB511" s="9">
        <v>18560</v>
      </c>
      <c r="AC511">
        <v>0</v>
      </c>
      <c r="AD511" s="9">
        <v>18560</v>
      </c>
      <c r="AE511">
        <v>532.66999999999996</v>
      </c>
      <c r="AF511">
        <v>0</v>
      </c>
      <c r="AG511">
        <v>564.22</v>
      </c>
      <c r="AH511">
        <v>0</v>
      </c>
      <c r="AI511" s="9">
        <v>1096.8900000000001</v>
      </c>
      <c r="AJ511" s="9">
        <v>17463.11</v>
      </c>
      <c r="AK511" s="54">
        <f>+T511-AW511</f>
        <v>0</v>
      </c>
      <c r="AL511" t="s">
        <v>134</v>
      </c>
      <c r="AM511" t="s">
        <v>5</v>
      </c>
      <c r="AN511" t="s">
        <v>1093</v>
      </c>
      <c r="AO511">
        <v>115</v>
      </c>
      <c r="AP511" s="9">
        <v>40000</v>
      </c>
      <c r="AQ511">
        <v>0</v>
      </c>
      <c r="AR511" s="9">
        <v>40000</v>
      </c>
      <c r="AS511" s="9">
        <v>1148</v>
      </c>
      <c r="AT511">
        <v>442.65</v>
      </c>
      <c r="AU511" s="9">
        <v>1216</v>
      </c>
      <c r="AV511">
        <v>0</v>
      </c>
      <c r="AW511" s="9">
        <v>2806.65</v>
      </c>
      <c r="AX511" s="9">
        <v>37193.35</v>
      </c>
    </row>
    <row r="512" spans="1:50" s="6" customFormat="1" ht="15" x14ac:dyDescent="0.25">
      <c r="A512" s="18">
        <f>1+A511</f>
        <v>490</v>
      </c>
      <c r="B512" s="17" t="s">
        <v>7</v>
      </c>
      <c r="C512" s="16" t="s">
        <v>133</v>
      </c>
      <c r="D512" s="16" t="s">
        <v>5</v>
      </c>
      <c r="E512" s="16" t="s">
        <v>4</v>
      </c>
      <c r="F512" s="16" t="s">
        <v>3</v>
      </c>
      <c r="G512" s="15">
        <v>45078</v>
      </c>
      <c r="H512" s="15">
        <v>45260</v>
      </c>
      <c r="I512" s="14">
        <v>20880</v>
      </c>
      <c r="J512" s="14">
        <v>0</v>
      </c>
      <c r="K512" s="14">
        <v>0</v>
      </c>
      <c r="L512" s="14">
        <v>599.26</v>
      </c>
      <c r="M512" s="14">
        <f>I512*7.1%</f>
        <v>1482.4799999999998</v>
      </c>
      <c r="N512" s="14">
        <f>I512*1.15%</f>
        <v>240.12</v>
      </c>
      <c r="O512" s="14">
        <v>634.75</v>
      </c>
      <c r="P512" s="14">
        <f>I512*7.09%</f>
        <v>1480.3920000000001</v>
      </c>
      <c r="Q512" s="14">
        <v>0</v>
      </c>
      <c r="R512" s="14">
        <f>L512+M512+N512+O512+P512</f>
        <v>4437.0019999999995</v>
      </c>
      <c r="S512" s="14">
        <v>0</v>
      </c>
      <c r="T512" s="14">
        <f>+L512+O512+Q512+S512+J512+K512</f>
        <v>1234.01</v>
      </c>
      <c r="U512" s="14">
        <f>+P512+N512+M512</f>
        <v>3202.9920000000002</v>
      </c>
      <c r="V512" s="14">
        <f>+I512-T512</f>
        <v>19645.990000000002</v>
      </c>
      <c r="W512" s="54">
        <f>+V514-AJ512</f>
        <v>-2182.9000000000015</v>
      </c>
      <c r="X512" t="s">
        <v>40</v>
      </c>
      <c r="Y512" t="s">
        <v>5</v>
      </c>
      <c r="Z512" t="s">
        <v>1265</v>
      </c>
      <c r="AA512">
        <v>103</v>
      </c>
      <c r="AB512" s="9">
        <v>18560</v>
      </c>
      <c r="AC512">
        <v>0</v>
      </c>
      <c r="AD512" s="9">
        <v>18560</v>
      </c>
      <c r="AE512">
        <v>532.66999999999996</v>
      </c>
      <c r="AF512">
        <v>0</v>
      </c>
      <c r="AG512">
        <v>564.22</v>
      </c>
      <c r="AH512">
        <v>0</v>
      </c>
      <c r="AI512" s="9">
        <v>1096.8900000000001</v>
      </c>
      <c r="AJ512" s="9">
        <v>17463.11</v>
      </c>
      <c r="AK512" s="54">
        <f>+T512-AW512</f>
        <v>0</v>
      </c>
      <c r="AL512" t="s">
        <v>133</v>
      </c>
      <c r="AM512" t="s">
        <v>5</v>
      </c>
      <c r="AN512" t="s">
        <v>1131</v>
      </c>
      <c r="AO512">
        <v>116</v>
      </c>
      <c r="AP512" s="9">
        <v>20880</v>
      </c>
      <c r="AQ512">
        <v>0</v>
      </c>
      <c r="AR512" s="9">
        <v>20880</v>
      </c>
      <c r="AS512">
        <v>599.26</v>
      </c>
      <c r="AT512">
        <v>0</v>
      </c>
      <c r="AU512">
        <v>634.75</v>
      </c>
      <c r="AV512">
        <v>0</v>
      </c>
      <c r="AW512" s="9">
        <v>1234.01</v>
      </c>
      <c r="AX512" s="9">
        <v>19645.990000000002</v>
      </c>
    </row>
    <row r="513" spans="1:50" s="6" customFormat="1" ht="15" x14ac:dyDescent="0.25">
      <c r="A513" s="18">
        <f>1+A512</f>
        <v>491</v>
      </c>
      <c r="B513" s="17" t="s">
        <v>7</v>
      </c>
      <c r="C513" s="16" t="s">
        <v>132</v>
      </c>
      <c r="D513" s="16" t="s">
        <v>5</v>
      </c>
      <c r="E513" s="16" t="s">
        <v>4</v>
      </c>
      <c r="F513" s="16" t="s">
        <v>8</v>
      </c>
      <c r="G513" s="15">
        <v>45078</v>
      </c>
      <c r="H513" s="15">
        <v>45260</v>
      </c>
      <c r="I513" s="14">
        <v>40000</v>
      </c>
      <c r="J513" s="14">
        <v>442.65</v>
      </c>
      <c r="K513" s="14">
        <v>0</v>
      </c>
      <c r="L513" s="14">
        <v>1148</v>
      </c>
      <c r="M513" s="14">
        <f>I513*7.1%</f>
        <v>2839.9999999999995</v>
      </c>
      <c r="N513" s="14">
        <f>I513*1.15%</f>
        <v>460</v>
      </c>
      <c r="O513" s="14">
        <v>1216</v>
      </c>
      <c r="P513" s="14">
        <f>I513*7.09%</f>
        <v>2836</v>
      </c>
      <c r="Q513" s="14">
        <v>0</v>
      </c>
      <c r="R513" s="14">
        <f>L513+M513+N513+O513+P513</f>
        <v>8500</v>
      </c>
      <c r="S513" s="14">
        <v>0</v>
      </c>
      <c r="T513" s="14">
        <f>+L513+O513+Q513+S513+J513+K513</f>
        <v>2806.65</v>
      </c>
      <c r="U513" s="14">
        <f>+P513+N513+M513</f>
        <v>6136</v>
      </c>
      <c r="V513" s="14">
        <f>+I513-T513</f>
        <v>37193.35</v>
      </c>
      <c r="W513" s="54">
        <f>+V515-AJ513</f>
        <v>69021.48000000001</v>
      </c>
      <c r="X513" t="s">
        <v>35</v>
      </c>
      <c r="Y513" t="s">
        <v>5</v>
      </c>
      <c r="Z513" t="s">
        <v>1031</v>
      </c>
      <c r="AA513">
        <v>123</v>
      </c>
      <c r="AB513" s="9">
        <v>14080</v>
      </c>
      <c r="AC513">
        <v>0</v>
      </c>
      <c r="AD513" s="9">
        <v>14080</v>
      </c>
      <c r="AE513">
        <v>404.1</v>
      </c>
      <c r="AF513">
        <v>0</v>
      </c>
      <c r="AG513">
        <v>428.03</v>
      </c>
      <c r="AH513">
        <v>0</v>
      </c>
      <c r="AI513">
        <v>832.13</v>
      </c>
      <c r="AJ513" s="9">
        <v>13247.87</v>
      </c>
      <c r="AK513" s="54">
        <f>+T513-AW513</f>
        <v>0</v>
      </c>
      <c r="AL513" t="s">
        <v>132</v>
      </c>
      <c r="AM513" t="s">
        <v>5</v>
      </c>
      <c r="AN513" t="s">
        <v>1281</v>
      </c>
      <c r="AO513">
        <v>117</v>
      </c>
      <c r="AP513" s="9">
        <v>40000</v>
      </c>
      <c r="AQ513">
        <v>0</v>
      </c>
      <c r="AR513" s="9">
        <v>40000</v>
      </c>
      <c r="AS513" s="9">
        <v>1148</v>
      </c>
      <c r="AT513">
        <v>442.65</v>
      </c>
      <c r="AU513" s="9">
        <v>1216</v>
      </c>
      <c r="AV513">
        <v>0</v>
      </c>
      <c r="AW513" s="9">
        <v>2806.65</v>
      </c>
      <c r="AX513" s="9">
        <v>37193.35</v>
      </c>
    </row>
    <row r="514" spans="1:50" s="6" customFormat="1" ht="15" x14ac:dyDescent="0.25">
      <c r="A514" s="18">
        <f>1+A513</f>
        <v>492</v>
      </c>
      <c r="B514" s="17" t="s">
        <v>7</v>
      </c>
      <c r="C514" s="16" t="s">
        <v>131</v>
      </c>
      <c r="D514" s="16" t="s">
        <v>5</v>
      </c>
      <c r="E514" s="16" t="s">
        <v>4</v>
      </c>
      <c r="F514" s="16" t="s">
        <v>3</v>
      </c>
      <c r="G514" s="15">
        <v>45078</v>
      </c>
      <c r="H514" s="15">
        <v>45260</v>
      </c>
      <c r="I514" s="14">
        <v>16240</v>
      </c>
      <c r="J514" s="14">
        <v>0</v>
      </c>
      <c r="K514" s="14">
        <v>0</v>
      </c>
      <c r="L514" s="14">
        <v>466.09</v>
      </c>
      <c r="M514" s="14">
        <f>I514*7.1%</f>
        <v>1153.04</v>
      </c>
      <c r="N514" s="14">
        <f>I514*1.15%</f>
        <v>186.76</v>
      </c>
      <c r="O514" s="14">
        <v>493.7</v>
      </c>
      <c r="P514" s="14">
        <f>I514*7.09%</f>
        <v>1151.4160000000002</v>
      </c>
      <c r="Q514" s="14">
        <v>0</v>
      </c>
      <c r="R514" s="14">
        <f>L514+M514+N514+O514+P514</f>
        <v>3451.0059999999999</v>
      </c>
      <c r="S514" s="14">
        <v>0</v>
      </c>
      <c r="T514" s="14">
        <f>+L514+O514+Q514+S514+J514+K514</f>
        <v>959.79</v>
      </c>
      <c r="U514" s="14">
        <f>+P514+N514+M514</f>
        <v>2491.2160000000003</v>
      </c>
      <c r="V514" s="14">
        <f>+I514-T514</f>
        <v>15280.21</v>
      </c>
      <c r="W514" s="54">
        <f>+V516-AJ514</f>
        <v>8542.8499999999985</v>
      </c>
      <c r="X514" t="s">
        <v>28</v>
      </c>
      <c r="Y514" t="s">
        <v>5</v>
      </c>
      <c r="Z514" t="s">
        <v>1322</v>
      </c>
      <c r="AA514">
        <v>138</v>
      </c>
      <c r="AB514" s="9">
        <v>31680</v>
      </c>
      <c r="AC514">
        <v>0</v>
      </c>
      <c r="AD514" s="9">
        <v>31680</v>
      </c>
      <c r="AE514">
        <v>909.22</v>
      </c>
      <c r="AF514">
        <v>0</v>
      </c>
      <c r="AG514">
        <v>963.07</v>
      </c>
      <c r="AH514">
        <v>0</v>
      </c>
      <c r="AI514" s="9">
        <v>1872.29</v>
      </c>
      <c r="AJ514" s="9">
        <v>29807.71</v>
      </c>
      <c r="AK514" s="54">
        <f>+T514-AW514</f>
        <v>0</v>
      </c>
      <c r="AL514" t="s">
        <v>131</v>
      </c>
      <c r="AM514" t="s">
        <v>5</v>
      </c>
      <c r="AN514" t="s">
        <v>1300</v>
      </c>
      <c r="AO514">
        <v>119</v>
      </c>
      <c r="AP514" s="9">
        <v>16240</v>
      </c>
      <c r="AQ514">
        <v>0</v>
      </c>
      <c r="AR514" s="9">
        <v>16240</v>
      </c>
      <c r="AS514">
        <v>466.09</v>
      </c>
      <c r="AT514">
        <v>0</v>
      </c>
      <c r="AU514">
        <v>493.7</v>
      </c>
      <c r="AV514">
        <v>0</v>
      </c>
      <c r="AW514">
        <v>959.79</v>
      </c>
      <c r="AX514" s="9">
        <v>15280.21</v>
      </c>
    </row>
    <row r="515" spans="1:50" s="6" customFormat="1" ht="15" x14ac:dyDescent="0.25">
      <c r="A515" s="18">
        <f>1+A514</f>
        <v>493</v>
      </c>
      <c r="B515" s="17" t="s">
        <v>7</v>
      </c>
      <c r="C515" s="16" t="s">
        <v>130</v>
      </c>
      <c r="D515" s="16" t="s">
        <v>5</v>
      </c>
      <c r="E515" s="16" t="s">
        <v>4</v>
      </c>
      <c r="F515" s="16" t="s">
        <v>8</v>
      </c>
      <c r="G515" s="15">
        <v>45078</v>
      </c>
      <c r="H515" s="15">
        <v>45260</v>
      </c>
      <c r="I515" s="14">
        <v>102080</v>
      </c>
      <c r="J515" s="14">
        <v>12200.27</v>
      </c>
      <c r="K515" s="14">
        <v>0</v>
      </c>
      <c r="L515" s="14">
        <v>2929.7</v>
      </c>
      <c r="M515" s="14">
        <f>I515*7.1%</f>
        <v>7247.6799999999994</v>
      </c>
      <c r="N515" s="14">
        <f>I515*1.15%</f>
        <v>1173.92</v>
      </c>
      <c r="O515" s="14">
        <v>3103.23</v>
      </c>
      <c r="P515" s="14">
        <f>I515*7.09%</f>
        <v>7237.4720000000007</v>
      </c>
      <c r="Q515" s="14">
        <f>1512.45+65</f>
        <v>1577.45</v>
      </c>
      <c r="R515" s="14">
        <f>L515+M515+N515+O515+P515</f>
        <v>21692.002</v>
      </c>
      <c r="S515" s="14">
        <v>0</v>
      </c>
      <c r="T515" s="14">
        <f>+L515+O515+Q515+S515+J515+K515</f>
        <v>19810.650000000001</v>
      </c>
      <c r="U515" s="14">
        <f>+P515+N515+M515</f>
        <v>15659.072</v>
      </c>
      <c r="V515" s="14">
        <f>+I515-T515</f>
        <v>82269.350000000006</v>
      </c>
      <c r="W515" s="54">
        <f>+V517-AJ515</f>
        <v>-2345.1500000000015</v>
      </c>
      <c r="X515" t="s">
        <v>20</v>
      </c>
      <c r="Y515" t="s">
        <v>5</v>
      </c>
      <c r="Z515" t="s">
        <v>1227</v>
      </c>
      <c r="AA515">
        <v>158</v>
      </c>
      <c r="AB515" s="9">
        <v>48720</v>
      </c>
      <c r="AC515">
        <v>0</v>
      </c>
      <c r="AD515" s="9">
        <v>48720</v>
      </c>
      <c r="AE515" s="9">
        <v>1398.26</v>
      </c>
      <c r="AF515">
        <v>0</v>
      </c>
      <c r="AG515" s="9">
        <v>1481.09</v>
      </c>
      <c r="AH515">
        <v>0</v>
      </c>
      <c r="AI515" s="9">
        <v>2879.35</v>
      </c>
      <c r="AJ515" s="9">
        <v>45840.65</v>
      </c>
      <c r="AK515" s="54">
        <f>+T515-AW515</f>
        <v>0</v>
      </c>
      <c r="AL515" t="s">
        <v>130</v>
      </c>
      <c r="AM515" t="s">
        <v>5</v>
      </c>
      <c r="AN515" t="s">
        <v>1194</v>
      </c>
      <c r="AO515">
        <v>120</v>
      </c>
      <c r="AP515" s="9">
        <v>102080</v>
      </c>
      <c r="AQ515">
        <v>0</v>
      </c>
      <c r="AR515" s="9">
        <v>102080</v>
      </c>
      <c r="AS515" s="9">
        <v>2929.7</v>
      </c>
      <c r="AT515" s="9">
        <v>12200.27</v>
      </c>
      <c r="AU515" s="9">
        <v>3103.23</v>
      </c>
      <c r="AV515" s="9">
        <v>1577.45</v>
      </c>
      <c r="AW515" s="9">
        <v>19810.650000000001</v>
      </c>
      <c r="AX515" s="9">
        <v>82269.350000000006</v>
      </c>
    </row>
    <row r="516" spans="1:50" s="6" customFormat="1" ht="15" x14ac:dyDescent="0.25">
      <c r="A516" s="18">
        <f>1+A515</f>
        <v>494</v>
      </c>
      <c r="B516" s="17" t="s">
        <v>7</v>
      </c>
      <c r="C516" s="16" t="s">
        <v>129</v>
      </c>
      <c r="D516" s="16" t="s">
        <v>5</v>
      </c>
      <c r="E516" s="16" t="s">
        <v>4</v>
      </c>
      <c r="F516" s="16" t="s">
        <v>8</v>
      </c>
      <c r="G516" s="15">
        <v>45078</v>
      </c>
      <c r="H516" s="15">
        <v>45260</v>
      </c>
      <c r="I516" s="14">
        <v>44800</v>
      </c>
      <c r="J516" s="14">
        <v>646.86</v>
      </c>
      <c r="K516" s="14">
        <v>0</v>
      </c>
      <c r="L516" s="14">
        <v>1285.76</v>
      </c>
      <c r="M516" s="14">
        <f>I516*7.1%</f>
        <v>3180.7999999999997</v>
      </c>
      <c r="N516" s="14">
        <f>I516*1.15%</f>
        <v>515.20000000000005</v>
      </c>
      <c r="O516" s="14">
        <v>1361.92</v>
      </c>
      <c r="P516" s="14">
        <f>I516*7.09%</f>
        <v>3176.32</v>
      </c>
      <c r="Q516" s="14">
        <f>3024.9+130</f>
        <v>3154.9</v>
      </c>
      <c r="R516" s="14">
        <f>L516+M516+N516+O516+P516</f>
        <v>9520</v>
      </c>
      <c r="S516" s="14">
        <v>0</v>
      </c>
      <c r="T516" s="14">
        <f>+L516+O516+Q516+S516+J516+K516</f>
        <v>6449.44</v>
      </c>
      <c r="U516" s="14">
        <f>+P516+N516+M516</f>
        <v>6872.32</v>
      </c>
      <c r="V516" s="14">
        <f>+I516-T516</f>
        <v>38350.559999999998</v>
      </c>
      <c r="W516" s="54">
        <f>+V518-AJ516</f>
        <v>2182.8899999999994</v>
      </c>
      <c r="X516" t="s">
        <v>17</v>
      </c>
      <c r="Y516" t="s">
        <v>5</v>
      </c>
      <c r="Z516" t="s">
        <v>1033</v>
      </c>
      <c r="AA516">
        <v>164</v>
      </c>
      <c r="AB516" s="9">
        <v>32480</v>
      </c>
      <c r="AC516">
        <v>0</v>
      </c>
      <c r="AD516" s="9">
        <v>32480</v>
      </c>
      <c r="AE516">
        <v>932.18</v>
      </c>
      <c r="AF516">
        <v>0</v>
      </c>
      <c r="AG516">
        <v>987.39</v>
      </c>
      <c r="AH516">
        <v>0</v>
      </c>
      <c r="AI516" s="9">
        <v>1919.57</v>
      </c>
      <c r="AJ516" s="9">
        <v>30560.43</v>
      </c>
      <c r="AK516" s="54">
        <f>+T516-AW516</f>
        <v>0</v>
      </c>
      <c r="AL516" t="s">
        <v>129</v>
      </c>
      <c r="AM516" t="s">
        <v>5</v>
      </c>
      <c r="AN516" t="s">
        <v>1123</v>
      </c>
      <c r="AO516">
        <v>121</v>
      </c>
      <c r="AP516" s="9">
        <v>44800</v>
      </c>
      <c r="AQ516">
        <v>0</v>
      </c>
      <c r="AR516" s="9">
        <v>44800</v>
      </c>
      <c r="AS516" s="9">
        <v>1285.76</v>
      </c>
      <c r="AT516">
        <v>646.86</v>
      </c>
      <c r="AU516" s="9">
        <v>1361.92</v>
      </c>
      <c r="AV516" s="9">
        <v>3154.9</v>
      </c>
      <c r="AW516" s="9">
        <v>6449.44</v>
      </c>
      <c r="AX516" s="9">
        <v>38350.559999999998</v>
      </c>
    </row>
    <row r="517" spans="1:50" s="6" customFormat="1" ht="15" x14ac:dyDescent="0.25">
      <c r="A517" s="18">
        <f>1+A516</f>
        <v>495</v>
      </c>
      <c r="B517" s="17" t="s">
        <v>7</v>
      </c>
      <c r="C517" s="16" t="s">
        <v>128</v>
      </c>
      <c r="D517" s="16" t="s">
        <v>5</v>
      </c>
      <c r="E517" s="16" t="s">
        <v>4</v>
      </c>
      <c r="F517" s="16" t="s">
        <v>8</v>
      </c>
      <c r="G517" s="15">
        <v>45078</v>
      </c>
      <c r="H517" s="15">
        <v>45260</v>
      </c>
      <c r="I517" s="14">
        <v>47880</v>
      </c>
      <c r="J517" s="14">
        <v>1554.79</v>
      </c>
      <c r="K517" s="14">
        <v>0</v>
      </c>
      <c r="L517" s="14">
        <v>1374.16</v>
      </c>
      <c r="M517" s="14">
        <f>I517*7.1%</f>
        <v>3399.4799999999996</v>
      </c>
      <c r="N517" s="14">
        <f>I517*1.15%</f>
        <v>550.62</v>
      </c>
      <c r="O517" s="14">
        <v>1455.55</v>
      </c>
      <c r="P517" s="14">
        <f>I517*7.09%</f>
        <v>3394.692</v>
      </c>
      <c r="Q517" s="14">
        <v>0</v>
      </c>
      <c r="R517" s="14">
        <f>L517+M517+N517+O517+P517</f>
        <v>10174.502</v>
      </c>
      <c r="S517" s="14">
        <v>0</v>
      </c>
      <c r="T517" s="14">
        <f>+L517+O517+Q517+S517+J517+K517</f>
        <v>4384.5</v>
      </c>
      <c r="U517" s="14">
        <f>+P517+N517+M517</f>
        <v>7344.7919999999995</v>
      </c>
      <c r="V517" s="14">
        <f>+I517-T517</f>
        <v>43495.5</v>
      </c>
      <c r="W517" s="54">
        <f>+V518-AJ517</f>
        <v>8731.5499999999993</v>
      </c>
      <c r="X517" t="s">
        <v>14</v>
      </c>
      <c r="Y517" t="s">
        <v>5</v>
      </c>
      <c r="Z517" t="s">
        <v>1042</v>
      </c>
      <c r="AA517">
        <v>170</v>
      </c>
      <c r="AB517" s="9">
        <v>25520</v>
      </c>
      <c r="AC517">
        <v>0</v>
      </c>
      <c r="AD517" s="9">
        <v>25520</v>
      </c>
      <c r="AE517">
        <v>732.42</v>
      </c>
      <c r="AF517">
        <v>0</v>
      </c>
      <c r="AG517">
        <v>775.81</v>
      </c>
      <c r="AH517">
        <v>0</v>
      </c>
      <c r="AI517" s="9">
        <v>1508.23</v>
      </c>
      <c r="AJ517" s="9">
        <v>24011.77</v>
      </c>
      <c r="AK517" s="54">
        <f>+T517-AW517</f>
        <v>0</v>
      </c>
      <c r="AL517" t="s">
        <v>128</v>
      </c>
      <c r="AM517" t="s">
        <v>5</v>
      </c>
      <c r="AN517" t="s">
        <v>1159</v>
      </c>
      <c r="AO517">
        <v>123</v>
      </c>
      <c r="AP517" s="9">
        <v>47880</v>
      </c>
      <c r="AQ517">
        <v>0</v>
      </c>
      <c r="AR517" s="9">
        <v>47880</v>
      </c>
      <c r="AS517" s="9">
        <v>1374.16</v>
      </c>
      <c r="AT517" s="9">
        <v>1554.79</v>
      </c>
      <c r="AU517" s="9">
        <v>1455.55</v>
      </c>
      <c r="AV517">
        <v>0</v>
      </c>
      <c r="AW517" s="9">
        <v>4384.5</v>
      </c>
      <c r="AX517" s="9">
        <v>43495.5</v>
      </c>
    </row>
    <row r="518" spans="1:50" s="6" customFormat="1" ht="15" x14ac:dyDescent="0.25">
      <c r="A518" s="18">
        <f>1+A517</f>
        <v>496</v>
      </c>
      <c r="B518" s="17" t="s">
        <v>7</v>
      </c>
      <c r="C518" s="16" t="s">
        <v>127</v>
      </c>
      <c r="D518" s="16" t="s">
        <v>5</v>
      </c>
      <c r="E518" s="16" t="s">
        <v>4</v>
      </c>
      <c r="F518" s="16" t="s">
        <v>8</v>
      </c>
      <c r="G518" s="15">
        <v>45078</v>
      </c>
      <c r="H518" s="15">
        <v>45260</v>
      </c>
      <c r="I518" s="14">
        <v>34800</v>
      </c>
      <c r="J518" s="14">
        <v>0</v>
      </c>
      <c r="K518" s="14">
        <v>0</v>
      </c>
      <c r="L518" s="14">
        <v>998.76</v>
      </c>
      <c r="M518" s="14">
        <f>I518*7.1%</f>
        <v>2470.7999999999997</v>
      </c>
      <c r="N518" s="14">
        <f>I518*1.15%</f>
        <v>400.2</v>
      </c>
      <c r="O518" s="14">
        <v>1057.92</v>
      </c>
      <c r="P518" s="14">
        <f>I518*7.09%</f>
        <v>2467.3200000000002</v>
      </c>
      <c r="Q518" s="14">
        <v>0</v>
      </c>
      <c r="R518" s="14">
        <f>L518+M518+N518+O518+P518</f>
        <v>7395</v>
      </c>
      <c r="S518" s="14">
        <v>0</v>
      </c>
      <c r="T518" s="14">
        <f>+L518+O518+Q518+S518+J518+K518</f>
        <v>2056.6800000000003</v>
      </c>
      <c r="U518" s="14">
        <f>+P518+N518+M518</f>
        <v>5338.32</v>
      </c>
      <c r="V518" s="14">
        <f>+I518-T518</f>
        <v>32743.32</v>
      </c>
      <c r="W518" s="54">
        <f>+V519-AJ518</f>
        <v>-21828.879999999997</v>
      </c>
      <c r="X518" t="s">
        <v>13</v>
      </c>
      <c r="Y518" t="s">
        <v>5</v>
      </c>
      <c r="Z518" t="s">
        <v>1041</v>
      </c>
      <c r="AA518">
        <v>172</v>
      </c>
      <c r="AB518" s="9">
        <v>37120</v>
      </c>
      <c r="AC518">
        <v>0</v>
      </c>
      <c r="AD518" s="9">
        <v>37120</v>
      </c>
      <c r="AE518" s="9">
        <v>1065.3399999999999</v>
      </c>
      <c r="AF518">
        <v>0</v>
      </c>
      <c r="AG518" s="9">
        <v>1128.45</v>
      </c>
      <c r="AH518">
        <v>0</v>
      </c>
      <c r="AI518" s="9">
        <v>2193.79</v>
      </c>
      <c r="AJ518" s="9">
        <v>34926.21</v>
      </c>
      <c r="AK518" s="54">
        <f>+T518-AW518</f>
        <v>0</v>
      </c>
      <c r="AL518" t="s">
        <v>127</v>
      </c>
      <c r="AM518" t="s">
        <v>5</v>
      </c>
      <c r="AN518" t="s">
        <v>1163</v>
      </c>
      <c r="AO518">
        <v>124</v>
      </c>
      <c r="AP518" s="9">
        <v>34800</v>
      </c>
      <c r="AQ518">
        <v>0</v>
      </c>
      <c r="AR518" s="9">
        <v>34800</v>
      </c>
      <c r="AS518">
        <v>998.76</v>
      </c>
      <c r="AT518">
        <v>0</v>
      </c>
      <c r="AU518" s="9">
        <v>1057.92</v>
      </c>
      <c r="AV518">
        <v>0</v>
      </c>
      <c r="AW518" s="9">
        <v>2056.6799999999998</v>
      </c>
      <c r="AX518" s="9">
        <v>32743.32</v>
      </c>
    </row>
    <row r="519" spans="1:50" s="6" customFormat="1" ht="15" x14ac:dyDescent="0.25">
      <c r="A519" s="18">
        <f>1+A518</f>
        <v>497</v>
      </c>
      <c r="B519" s="17" t="s">
        <v>7</v>
      </c>
      <c r="C519" s="16" t="s">
        <v>126</v>
      </c>
      <c r="D519" s="16" t="s">
        <v>5</v>
      </c>
      <c r="E519" s="16" t="s">
        <v>4</v>
      </c>
      <c r="F519" s="16" t="s">
        <v>3</v>
      </c>
      <c r="G519" s="15">
        <v>45078</v>
      </c>
      <c r="H519" s="15">
        <v>45260</v>
      </c>
      <c r="I519" s="14">
        <v>13920</v>
      </c>
      <c r="J519" s="14">
        <v>0</v>
      </c>
      <c r="K519" s="14">
        <v>0</v>
      </c>
      <c r="L519" s="14">
        <v>399.5</v>
      </c>
      <c r="M519" s="14">
        <f>I519*7.1%</f>
        <v>988.31999999999994</v>
      </c>
      <c r="N519" s="14">
        <f>I519*1.15%</f>
        <v>160.07999999999998</v>
      </c>
      <c r="O519" s="14">
        <v>423.17</v>
      </c>
      <c r="P519" s="14">
        <f>I519*7.09%</f>
        <v>986.92800000000011</v>
      </c>
      <c r="Q519" s="14">
        <v>0</v>
      </c>
      <c r="R519" s="14">
        <f>L519+M519+N519+O519+P519</f>
        <v>2957.998</v>
      </c>
      <c r="S519" s="14">
        <v>0</v>
      </c>
      <c r="T519" s="14">
        <f>+L519+O519+Q519+S519+J519+K519</f>
        <v>822.67000000000007</v>
      </c>
      <c r="U519" s="14">
        <f>+P519+N519+M519</f>
        <v>2135.328</v>
      </c>
      <c r="V519" s="14">
        <f>+I519-T519</f>
        <v>13097.33</v>
      </c>
      <c r="W519" s="54">
        <f>+V520-AJ519</f>
        <v>2182.8899999999994</v>
      </c>
      <c r="X519" t="s">
        <v>446</v>
      </c>
      <c r="Y519" t="s">
        <v>5</v>
      </c>
      <c r="Z519" t="s">
        <v>1133</v>
      </c>
      <c r="AA519">
        <v>40</v>
      </c>
      <c r="AB519" s="9">
        <v>32480</v>
      </c>
      <c r="AC519">
        <v>0</v>
      </c>
      <c r="AD519" s="9">
        <v>32480</v>
      </c>
      <c r="AE519">
        <v>932.18</v>
      </c>
      <c r="AF519">
        <v>0</v>
      </c>
      <c r="AG519">
        <v>987.39</v>
      </c>
      <c r="AH519">
        <v>0</v>
      </c>
      <c r="AI519" s="9">
        <v>1919.57</v>
      </c>
      <c r="AJ519" s="9">
        <v>30560.43</v>
      </c>
      <c r="AK519" s="54">
        <f>+T519-AW519</f>
        <v>0</v>
      </c>
      <c r="AL519" t="s">
        <v>126</v>
      </c>
      <c r="AM519" t="s">
        <v>5</v>
      </c>
      <c r="AN519" t="s">
        <v>1174</v>
      </c>
      <c r="AO519">
        <v>132</v>
      </c>
      <c r="AP519" s="9">
        <v>13920</v>
      </c>
      <c r="AQ519">
        <v>0</v>
      </c>
      <c r="AR519" s="9">
        <v>13920</v>
      </c>
      <c r="AS519">
        <v>399.5</v>
      </c>
      <c r="AT519">
        <v>0</v>
      </c>
      <c r="AU519">
        <v>423.17</v>
      </c>
      <c r="AV519">
        <v>0</v>
      </c>
      <c r="AW519">
        <v>822.67</v>
      </c>
      <c r="AX519" s="9">
        <v>13097.33</v>
      </c>
    </row>
    <row r="520" spans="1:50" s="6" customFormat="1" ht="15" x14ac:dyDescent="0.25">
      <c r="A520" s="18">
        <f>1+A519</f>
        <v>498</v>
      </c>
      <c r="B520" s="17" t="s">
        <v>7</v>
      </c>
      <c r="C520" s="16" t="s">
        <v>125</v>
      </c>
      <c r="D520" s="16" t="s">
        <v>5</v>
      </c>
      <c r="E520" s="16" t="s">
        <v>4</v>
      </c>
      <c r="F520" s="16" t="s">
        <v>3</v>
      </c>
      <c r="G520" s="15">
        <v>45078</v>
      </c>
      <c r="H520" s="15">
        <v>45260</v>
      </c>
      <c r="I520" s="14">
        <v>34800</v>
      </c>
      <c r="J520" s="14">
        <v>0</v>
      </c>
      <c r="K520" s="14">
        <v>0</v>
      </c>
      <c r="L520" s="14">
        <v>998.76</v>
      </c>
      <c r="M520" s="14">
        <f>I520*7.1%</f>
        <v>2470.7999999999997</v>
      </c>
      <c r="N520" s="14">
        <f>I520*1.15%</f>
        <v>400.2</v>
      </c>
      <c r="O520" s="14">
        <v>1057.92</v>
      </c>
      <c r="P520" s="14">
        <f>I520*7.09%</f>
        <v>2467.3200000000002</v>
      </c>
      <c r="Q520" s="14">
        <v>0</v>
      </c>
      <c r="R520" s="14">
        <f>L520+M520+N520+O520+P520</f>
        <v>7395</v>
      </c>
      <c r="S520" s="14">
        <v>0</v>
      </c>
      <c r="T520" s="14">
        <f>+L520+O520+Q520+S520+J520+K520</f>
        <v>2056.6800000000003</v>
      </c>
      <c r="U520" s="14">
        <f>+P520+N520+M520</f>
        <v>5338.32</v>
      </c>
      <c r="V520" s="14">
        <f>+I520-T520</f>
        <v>32743.32</v>
      </c>
      <c r="W520" s="54">
        <f>+V521-AJ520</f>
        <v>-4365.7700000000004</v>
      </c>
      <c r="X520" t="s">
        <v>229</v>
      </c>
      <c r="Y520" t="s">
        <v>5</v>
      </c>
      <c r="Z520" t="s">
        <v>1062</v>
      </c>
      <c r="AA520">
        <v>54</v>
      </c>
      <c r="AB520" s="9">
        <v>34800</v>
      </c>
      <c r="AC520">
        <v>0</v>
      </c>
      <c r="AD520" s="9">
        <v>34800</v>
      </c>
      <c r="AE520">
        <v>998.76</v>
      </c>
      <c r="AF520">
        <v>0</v>
      </c>
      <c r="AG520" s="9">
        <v>1057.92</v>
      </c>
      <c r="AH520">
        <v>0</v>
      </c>
      <c r="AI520" s="9">
        <v>2056.6799999999998</v>
      </c>
      <c r="AJ520" s="9">
        <v>32743.32</v>
      </c>
      <c r="AK520" s="54">
        <f>+T520-AW520</f>
        <v>0</v>
      </c>
      <c r="AL520" t="s">
        <v>125</v>
      </c>
      <c r="AM520" t="s">
        <v>5</v>
      </c>
      <c r="AN520" t="s">
        <v>1155</v>
      </c>
      <c r="AO520">
        <v>136</v>
      </c>
      <c r="AP520" s="9">
        <v>34800</v>
      </c>
      <c r="AQ520">
        <v>0</v>
      </c>
      <c r="AR520" s="9">
        <v>34800</v>
      </c>
      <c r="AS520">
        <v>998.76</v>
      </c>
      <c r="AT520">
        <v>0</v>
      </c>
      <c r="AU520" s="9">
        <v>1057.92</v>
      </c>
      <c r="AV520">
        <v>0</v>
      </c>
      <c r="AW520" s="9">
        <v>2056.6799999999998</v>
      </c>
      <c r="AX520" s="9">
        <v>32743.32</v>
      </c>
    </row>
    <row r="521" spans="1:50" s="6" customFormat="1" ht="15" x14ac:dyDescent="0.25">
      <c r="A521" s="18">
        <f>1+A520</f>
        <v>499</v>
      </c>
      <c r="B521" s="17" t="s">
        <v>7</v>
      </c>
      <c r="C521" s="16" t="s">
        <v>124</v>
      </c>
      <c r="D521" s="16" t="s">
        <v>5</v>
      </c>
      <c r="E521" s="16" t="s">
        <v>4</v>
      </c>
      <c r="F521" s="16" t="s">
        <v>8</v>
      </c>
      <c r="G521" s="15">
        <v>45078</v>
      </c>
      <c r="H521" s="15">
        <v>45260</v>
      </c>
      <c r="I521" s="14">
        <v>30160</v>
      </c>
      <c r="J521" s="14">
        <v>0</v>
      </c>
      <c r="K521" s="14">
        <v>0</v>
      </c>
      <c r="L521" s="14">
        <v>865.59</v>
      </c>
      <c r="M521" s="14">
        <f>I521*7.1%</f>
        <v>2141.3599999999997</v>
      </c>
      <c r="N521" s="14">
        <f>I521*1.15%</f>
        <v>346.84</v>
      </c>
      <c r="O521" s="14">
        <v>916.86</v>
      </c>
      <c r="P521" s="14">
        <f>I521*7.09%</f>
        <v>2138.3440000000001</v>
      </c>
      <c r="Q521" s="14">
        <v>0</v>
      </c>
      <c r="R521" s="14">
        <f>L521+M521+N521+O521+P521</f>
        <v>6408.9939999999997</v>
      </c>
      <c r="S521" s="14">
        <v>0</v>
      </c>
      <c r="T521" s="14">
        <f>+L521+O521+Q521+S521+J521+K521</f>
        <v>1782.45</v>
      </c>
      <c r="U521" s="14">
        <f>+P521+N521+M521</f>
        <v>4626.5439999999999</v>
      </c>
      <c r="V521" s="14">
        <f>+I521-T521</f>
        <v>28377.55</v>
      </c>
      <c r="W521" s="54">
        <f>+V523-AJ521</f>
        <v>41329.550000000003</v>
      </c>
      <c r="X521" t="s">
        <v>118</v>
      </c>
      <c r="Y521" t="s">
        <v>5</v>
      </c>
      <c r="Z521" t="s">
        <v>1272</v>
      </c>
      <c r="AA521">
        <v>156</v>
      </c>
      <c r="AB521" s="9">
        <v>6960</v>
      </c>
      <c r="AC521">
        <v>0</v>
      </c>
      <c r="AD521" s="9">
        <v>6960</v>
      </c>
      <c r="AE521">
        <v>199.75</v>
      </c>
      <c r="AF521">
        <v>0</v>
      </c>
      <c r="AG521">
        <v>211.58</v>
      </c>
      <c r="AH521">
        <v>0</v>
      </c>
      <c r="AI521">
        <v>411.33</v>
      </c>
      <c r="AJ521" s="9">
        <v>6548.67</v>
      </c>
      <c r="AK521" s="54">
        <f>+T521-AW521</f>
        <v>0</v>
      </c>
      <c r="AL521" t="s">
        <v>124</v>
      </c>
      <c r="AM521" t="s">
        <v>5</v>
      </c>
      <c r="AN521" t="s">
        <v>1160</v>
      </c>
      <c r="AO521">
        <v>138</v>
      </c>
      <c r="AP521" s="9">
        <v>30160</v>
      </c>
      <c r="AQ521">
        <v>0</v>
      </c>
      <c r="AR521" s="9">
        <v>30160</v>
      </c>
      <c r="AS521">
        <v>865.59</v>
      </c>
      <c r="AT521">
        <v>0</v>
      </c>
      <c r="AU521">
        <v>916.86</v>
      </c>
      <c r="AV521">
        <v>0</v>
      </c>
      <c r="AW521" s="9">
        <v>1782.45</v>
      </c>
      <c r="AX521" s="9">
        <v>28377.55</v>
      </c>
    </row>
    <row r="522" spans="1:50" s="6" customFormat="1" ht="15" customHeight="1" x14ac:dyDescent="0.25">
      <c r="A522" s="18">
        <f>1+A521</f>
        <v>500</v>
      </c>
      <c r="B522" s="17" t="s">
        <v>7</v>
      </c>
      <c r="C522" s="16" t="s">
        <v>123</v>
      </c>
      <c r="D522" s="16" t="s">
        <v>5</v>
      </c>
      <c r="E522" s="16" t="s">
        <v>4</v>
      </c>
      <c r="F522" s="16" t="s">
        <v>8</v>
      </c>
      <c r="G522" s="15">
        <v>45078</v>
      </c>
      <c r="H522" s="15">
        <v>45260</v>
      </c>
      <c r="I522" s="14">
        <v>23200</v>
      </c>
      <c r="J522" s="14">
        <v>0</v>
      </c>
      <c r="K522" s="14">
        <v>0</v>
      </c>
      <c r="L522" s="14">
        <v>665.84</v>
      </c>
      <c r="M522" s="14">
        <f>I522*7.1%</f>
        <v>1647.1999999999998</v>
      </c>
      <c r="N522" s="14">
        <f>I522*1.15%</f>
        <v>266.8</v>
      </c>
      <c r="O522" s="14">
        <v>705.28</v>
      </c>
      <c r="P522" s="14">
        <f>I522*7.09%</f>
        <v>1644.88</v>
      </c>
      <c r="Q522" s="14">
        <v>0</v>
      </c>
      <c r="R522" s="14">
        <f>L522+M522+N522+O522+P522</f>
        <v>4930</v>
      </c>
      <c r="S522" s="14">
        <v>0</v>
      </c>
      <c r="T522" s="14">
        <f>+L522+O522+Q522+S522+J522+K522</f>
        <v>1371.12</v>
      </c>
      <c r="U522" s="14">
        <f>+P522+N522+M522</f>
        <v>3558.88</v>
      </c>
      <c r="V522" s="14">
        <f>+I522-T522</f>
        <v>21828.880000000001</v>
      </c>
      <c r="W522" s="54">
        <f>+V523-AJ522</f>
        <v>19500.670000000002</v>
      </c>
      <c r="X522" t="s">
        <v>509</v>
      </c>
      <c r="Y522" t="s">
        <v>5</v>
      </c>
      <c r="Z522" t="s">
        <v>1052</v>
      </c>
      <c r="AA522">
        <v>59</v>
      </c>
      <c r="AB522" s="9">
        <v>30160</v>
      </c>
      <c r="AC522">
        <v>0</v>
      </c>
      <c r="AD522" s="9">
        <v>30160</v>
      </c>
      <c r="AE522">
        <v>865.59</v>
      </c>
      <c r="AF522">
        <v>0</v>
      </c>
      <c r="AG522">
        <v>916.86</v>
      </c>
      <c r="AH522">
        <v>0</v>
      </c>
      <c r="AI522" s="9">
        <v>1782.45</v>
      </c>
      <c r="AJ522" s="9">
        <v>28377.55</v>
      </c>
      <c r="AK522" s="54">
        <f>+T522-AW522</f>
        <v>0</v>
      </c>
      <c r="AL522" t="s">
        <v>123</v>
      </c>
      <c r="AM522" t="s">
        <v>5</v>
      </c>
      <c r="AN522" t="s">
        <v>1135</v>
      </c>
      <c r="AO522">
        <v>140</v>
      </c>
      <c r="AP522" s="9">
        <v>23200</v>
      </c>
      <c r="AQ522">
        <v>0</v>
      </c>
      <c r="AR522" s="9">
        <v>23200</v>
      </c>
      <c r="AS522">
        <v>665.84</v>
      </c>
      <c r="AT522">
        <v>0</v>
      </c>
      <c r="AU522">
        <v>705.28</v>
      </c>
      <c r="AV522">
        <v>0</v>
      </c>
      <c r="AW522" s="9">
        <v>1371.12</v>
      </c>
      <c r="AX522" s="9">
        <v>21828.880000000001</v>
      </c>
    </row>
    <row r="523" spans="1:50" s="6" customFormat="1" ht="15" x14ac:dyDescent="0.25">
      <c r="A523" s="18">
        <f>1+A522</f>
        <v>501</v>
      </c>
      <c r="B523" s="17" t="s">
        <v>7</v>
      </c>
      <c r="C523" s="16" t="s">
        <v>122</v>
      </c>
      <c r="D523" s="16" t="s">
        <v>5</v>
      </c>
      <c r="E523" s="16" t="s">
        <v>4</v>
      </c>
      <c r="F523" s="16" t="s">
        <v>8</v>
      </c>
      <c r="G523" s="15">
        <v>45078</v>
      </c>
      <c r="H523" s="15">
        <v>45260</v>
      </c>
      <c r="I523" s="14">
        <v>53360</v>
      </c>
      <c r="J523" s="14">
        <v>2328.21</v>
      </c>
      <c r="K523" s="14">
        <v>0</v>
      </c>
      <c r="L523" s="14">
        <v>1531.43</v>
      </c>
      <c r="M523" s="14">
        <f>I523*7.1%</f>
        <v>3788.5599999999995</v>
      </c>
      <c r="N523" s="14">
        <f>I523*1.15%</f>
        <v>613.64</v>
      </c>
      <c r="O523" s="14">
        <v>1622.14</v>
      </c>
      <c r="P523" s="14">
        <f>I523*7.09%</f>
        <v>3783.2240000000002</v>
      </c>
      <c r="Q523" s="14">
        <v>0</v>
      </c>
      <c r="R523" s="14">
        <f>L523+M523+N523+O523+P523</f>
        <v>11338.994000000001</v>
      </c>
      <c r="S523" s="14">
        <v>0</v>
      </c>
      <c r="T523" s="14">
        <f>+L523+O523+Q523+S523+J523+K523</f>
        <v>5481.7800000000007</v>
      </c>
      <c r="U523" s="14">
        <f>+P523+N523+M523</f>
        <v>8185.424</v>
      </c>
      <c r="V523" s="14">
        <f>+I523-T523</f>
        <v>47878.22</v>
      </c>
      <c r="W523" s="54">
        <f>+V523-AJ523</f>
        <v>-511.83999999999651</v>
      </c>
      <c r="X523" t="s">
        <v>536</v>
      </c>
      <c r="Y523" t="s">
        <v>774</v>
      </c>
      <c r="Z523" t="s">
        <v>775</v>
      </c>
      <c r="AA523">
        <v>93</v>
      </c>
      <c r="AB523" s="9">
        <v>54000</v>
      </c>
      <c r="AC523">
        <v>0</v>
      </c>
      <c r="AD523" s="9">
        <v>54000</v>
      </c>
      <c r="AE523" s="9">
        <v>1549.8</v>
      </c>
      <c r="AF523" s="9">
        <v>2418.54</v>
      </c>
      <c r="AG523" s="9">
        <v>1641.6</v>
      </c>
      <c r="AH523">
        <v>0</v>
      </c>
      <c r="AI523" s="9">
        <v>5609.94</v>
      </c>
      <c r="AJ523" s="9">
        <v>48390.06</v>
      </c>
      <c r="AK523" s="54">
        <f>+T523-AW523</f>
        <v>0</v>
      </c>
      <c r="AL523" t="s">
        <v>122</v>
      </c>
      <c r="AM523" t="s">
        <v>5</v>
      </c>
      <c r="AN523" t="s">
        <v>1139</v>
      </c>
      <c r="AO523">
        <v>146</v>
      </c>
      <c r="AP523" s="9">
        <v>53360</v>
      </c>
      <c r="AQ523">
        <v>0</v>
      </c>
      <c r="AR523" s="9">
        <v>53360</v>
      </c>
      <c r="AS523" s="9">
        <v>1531.43</v>
      </c>
      <c r="AT523" s="9">
        <v>2328.21</v>
      </c>
      <c r="AU523" s="9">
        <v>1622.14</v>
      </c>
      <c r="AV523">
        <v>0</v>
      </c>
      <c r="AW523" s="9">
        <v>5481.78</v>
      </c>
      <c r="AX523" s="9">
        <v>47878.22</v>
      </c>
    </row>
    <row r="524" spans="1:50" s="6" customFormat="1" ht="15" x14ac:dyDescent="0.25">
      <c r="A524" s="18">
        <f>1+A523</f>
        <v>502</v>
      </c>
      <c r="B524" s="17" t="s">
        <v>7</v>
      </c>
      <c r="C524" s="16" t="s">
        <v>121</v>
      </c>
      <c r="D524" s="16" t="s">
        <v>5</v>
      </c>
      <c r="E524" s="16" t="s">
        <v>4</v>
      </c>
      <c r="F524" s="16" t="s">
        <v>3</v>
      </c>
      <c r="G524" s="15">
        <v>45078</v>
      </c>
      <c r="H524" s="15">
        <v>45260</v>
      </c>
      <c r="I524" s="14">
        <v>5280</v>
      </c>
      <c r="J524" s="14">
        <v>0</v>
      </c>
      <c r="K524" s="14">
        <v>0</v>
      </c>
      <c r="L524" s="14">
        <v>151.54</v>
      </c>
      <c r="M524" s="14">
        <f>I524*7.1%</f>
        <v>374.87999999999994</v>
      </c>
      <c r="N524" s="14">
        <f>I524*1.15%</f>
        <v>60.72</v>
      </c>
      <c r="O524" s="14">
        <v>160.51</v>
      </c>
      <c r="P524" s="14">
        <f>I524*7.09%</f>
        <v>374.35200000000003</v>
      </c>
      <c r="Q524" s="14">
        <v>0</v>
      </c>
      <c r="R524" s="14">
        <f>L524+M524+N524+O524+P524</f>
        <v>1122.002</v>
      </c>
      <c r="S524" s="14">
        <v>0</v>
      </c>
      <c r="T524" s="14">
        <f>+L524+O524+Q524+S524+J524+K524</f>
        <v>312.04999999999995</v>
      </c>
      <c r="U524" s="14">
        <f>+P524+N524+M524</f>
        <v>809.952</v>
      </c>
      <c r="V524" s="14">
        <f>+I524-T524</f>
        <v>4967.95</v>
      </c>
      <c r="W524" s="54">
        <f>+V525-AJ524</f>
        <v>0</v>
      </c>
      <c r="X524" t="s">
        <v>399</v>
      </c>
      <c r="Y524" t="s">
        <v>5</v>
      </c>
      <c r="Z524" t="s">
        <v>793</v>
      </c>
      <c r="AA524">
        <v>183</v>
      </c>
      <c r="AB524" s="9">
        <v>6960</v>
      </c>
      <c r="AC524">
        <v>0</v>
      </c>
      <c r="AD524" s="9">
        <v>6960</v>
      </c>
      <c r="AE524">
        <v>199.75</v>
      </c>
      <c r="AF524">
        <v>0</v>
      </c>
      <c r="AG524">
        <v>211.58</v>
      </c>
      <c r="AH524">
        <v>0</v>
      </c>
      <c r="AI524">
        <v>411.33</v>
      </c>
      <c r="AJ524" s="9">
        <v>6548.67</v>
      </c>
      <c r="AK524" s="54">
        <f>+T524-AW524</f>
        <v>0</v>
      </c>
      <c r="AL524" t="s">
        <v>121</v>
      </c>
      <c r="AM524" t="s">
        <v>5</v>
      </c>
      <c r="AN524" t="s">
        <v>1187</v>
      </c>
      <c r="AO524">
        <v>148</v>
      </c>
      <c r="AP524" s="9">
        <v>5280</v>
      </c>
      <c r="AQ524">
        <v>0</v>
      </c>
      <c r="AR524" s="9">
        <v>5280</v>
      </c>
      <c r="AS524">
        <v>151.54</v>
      </c>
      <c r="AT524">
        <v>0</v>
      </c>
      <c r="AU524">
        <v>160.51</v>
      </c>
      <c r="AV524">
        <v>0</v>
      </c>
      <c r="AW524">
        <v>312.05</v>
      </c>
      <c r="AX524" s="9">
        <v>4967.95</v>
      </c>
    </row>
    <row r="525" spans="1:50" s="6" customFormat="1" ht="15" x14ac:dyDescent="0.25">
      <c r="A525" s="18">
        <f>1+A524</f>
        <v>503</v>
      </c>
      <c r="B525" s="17" t="s">
        <v>7</v>
      </c>
      <c r="C525" s="16" t="s">
        <v>120</v>
      </c>
      <c r="D525" s="16" t="s">
        <v>5</v>
      </c>
      <c r="E525" s="16" t="s">
        <v>4</v>
      </c>
      <c r="F525" s="16" t="s">
        <v>3</v>
      </c>
      <c r="G525" s="15">
        <v>45078</v>
      </c>
      <c r="H525" s="15">
        <v>45260</v>
      </c>
      <c r="I525" s="14">
        <v>6960</v>
      </c>
      <c r="J525" s="14">
        <v>0</v>
      </c>
      <c r="K525" s="14">
        <v>0</v>
      </c>
      <c r="L525" s="14">
        <v>199.75</v>
      </c>
      <c r="M525" s="14">
        <f>I525*7.1%</f>
        <v>494.15999999999997</v>
      </c>
      <c r="N525" s="14">
        <f>I525*1.15%</f>
        <v>80.039999999999992</v>
      </c>
      <c r="O525" s="14">
        <v>211.58</v>
      </c>
      <c r="P525" s="14">
        <f>I525*7.09%</f>
        <v>493.46400000000006</v>
      </c>
      <c r="Q525" s="14">
        <v>0</v>
      </c>
      <c r="R525" s="14">
        <f>L525+M525+N525+O525+P525</f>
        <v>1478.9940000000001</v>
      </c>
      <c r="S525" s="14">
        <v>0</v>
      </c>
      <c r="T525" s="14">
        <f>+L525+O525+Q525+S525+J525+K525</f>
        <v>411.33000000000004</v>
      </c>
      <c r="U525" s="14">
        <f>+P525+N525+M525</f>
        <v>1067.664</v>
      </c>
      <c r="V525" s="14">
        <f>+I525-T525</f>
        <v>6548.67</v>
      </c>
      <c r="W525" s="54">
        <f>+V526-AJ525</f>
        <v>-15280.210000000001</v>
      </c>
      <c r="X525" t="s">
        <v>366</v>
      </c>
      <c r="Y525" t="s">
        <v>5</v>
      </c>
      <c r="Z525" t="s">
        <v>977</v>
      </c>
      <c r="AA525">
        <v>35</v>
      </c>
      <c r="AB525" s="9">
        <v>23200</v>
      </c>
      <c r="AC525">
        <v>0</v>
      </c>
      <c r="AD525" s="9">
        <v>23200</v>
      </c>
      <c r="AE525">
        <v>665.84</v>
      </c>
      <c r="AF525">
        <v>0</v>
      </c>
      <c r="AG525">
        <v>705.28</v>
      </c>
      <c r="AH525">
        <v>0</v>
      </c>
      <c r="AI525" s="9">
        <v>1371.12</v>
      </c>
      <c r="AJ525" s="9">
        <v>21828.880000000001</v>
      </c>
      <c r="AK525" s="54">
        <f>+T525-AW525</f>
        <v>0</v>
      </c>
      <c r="AL525" t="s">
        <v>120</v>
      </c>
      <c r="AM525" t="s">
        <v>5</v>
      </c>
      <c r="AN525" t="s">
        <v>1130</v>
      </c>
      <c r="AO525">
        <v>150</v>
      </c>
      <c r="AP525" s="9">
        <v>6960</v>
      </c>
      <c r="AQ525">
        <v>0</v>
      </c>
      <c r="AR525" s="9">
        <v>6960</v>
      </c>
      <c r="AS525">
        <v>199.75</v>
      </c>
      <c r="AT525">
        <v>0</v>
      </c>
      <c r="AU525">
        <v>211.58</v>
      </c>
      <c r="AV525">
        <v>0</v>
      </c>
      <c r="AW525">
        <v>411.33</v>
      </c>
      <c r="AX525" s="9">
        <v>6548.67</v>
      </c>
    </row>
    <row r="526" spans="1:50" s="6" customFormat="1" ht="15" x14ac:dyDescent="0.25">
      <c r="A526" s="18">
        <f>1+A525</f>
        <v>504</v>
      </c>
      <c r="B526" s="17" t="s">
        <v>7</v>
      </c>
      <c r="C526" s="16" t="s">
        <v>119</v>
      </c>
      <c r="D526" s="16" t="s">
        <v>5</v>
      </c>
      <c r="E526" s="16" t="s">
        <v>4</v>
      </c>
      <c r="F526" s="16" t="s">
        <v>3</v>
      </c>
      <c r="G526" s="15">
        <v>45078</v>
      </c>
      <c r="H526" s="15">
        <v>45260</v>
      </c>
      <c r="I526" s="14">
        <v>6960</v>
      </c>
      <c r="J526" s="14">
        <v>0</v>
      </c>
      <c r="K526" s="14">
        <v>0</v>
      </c>
      <c r="L526" s="14">
        <v>199.75</v>
      </c>
      <c r="M526" s="14">
        <f>I526*7.1%</f>
        <v>494.15999999999997</v>
      </c>
      <c r="N526" s="14">
        <f>I526*1.15%</f>
        <v>80.039999999999992</v>
      </c>
      <c r="O526" s="14">
        <v>211.58</v>
      </c>
      <c r="P526" s="14">
        <f>I526*7.09%</f>
        <v>493.46400000000006</v>
      </c>
      <c r="Q526" s="14">
        <v>0</v>
      </c>
      <c r="R526" s="14">
        <f>L526+M526+N526+O526+P526</f>
        <v>1478.9940000000001</v>
      </c>
      <c r="S526" s="14">
        <v>0</v>
      </c>
      <c r="T526" s="14">
        <f>+L526+O526+Q526+S526+J526+K526</f>
        <v>411.33000000000004</v>
      </c>
      <c r="U526" s="14">
        <f>+P526+N526+M526</f>
        <v>1067.664</v>
      </c>
      <c r="V526" s="14">
        <f>+I526-T526</f>
        <v>6548.67</v>
      </c>
      <c r="W526" s="54">
        <f>+V527-AJ526</f>
        <v>-30644.68</v>
      </c>
      <c r="X526" t="s">
        <v>368</v>
      </c>
      <c r="Y526" t="s">
        <v>5</v>
      </c>
      <c r="Z526" t="s">
        <v>1230</v>
      </c>
      <c r="AA526">
        <v>23</v>
      </c>
      <c r="AB526" s="9">
        <v>40000</v>
      </c>
      <c r="AC526">
        <v>0</v>
      </c>
      <c r="AD526" s="9">
        <v>40000</v>
      </c>
      <c r="AE526" s="9">
        <v>1148</v>
      </c>
      <c r="AF526">
        <v>442.65</v>
      </c>
      <c r="AG526" s="9">
        <v>1216</v>
      </c>
      <c r="AH526">
        <v>0</v>
      </c>
      <c r="AI526" s="9">
        <v>2806.65</v>
      </c>
      <c r="AJ526" s="9">
        <v>37193.35</v>
      </c>
      <c r="AK526" s="54">
        <f>+T526-AW526</f>
        <v>0</v>
      </c>
      <c r="AL526" t="s">
        <v>119</v>
      </c>
      <c r="AM526" t="s">
        <v>5</v>
      </c>
      <c r="AN526" t="s">
        <v>1103</v>
      </c>
      <c r="AO526">
        <v>154</v>
      </c>
      <c r="AP526" s="9">
        <v>6960</v>
      </c>
      <c r="AQ526">
        <v>0</v>
      </c>
      <c r="AR526" s="9">
        <v>6960</v>
      </c>
      <c r="AS526">
        <v>199.75</v>
      </c>
      <c r="AT526">
        <v>0</v>
      </c>
      <c r="AU526">
        <v>211.58</v>
      </c>
      <c r="AV526">
        <v>0</v>
      </c>
      <c r="AW526">
        <v>411.33</v>
      </c>
      <c r="AX526" s="9">
        <v>6548.67</v>
      </c>
    </row>
    <row r="527" spans="1:50" s="6" customFormat="1" ht="15" x14ac:dyDescent="0.25">
      <c r="A527" s="18">
        <f>1+A526</f>
        <v>505</v>
      </c>
      <c r="B527" s="17" t="s">
        <v>7</v>
      </c>
      <c r="C527" s="16" t="s">
        <v>118</v>
      </c>
      <c r="D527" s="16" t="s">
        <v>5</v>
      </c>
      <c r="E527" s="16" t="s">
        <v>4</v>
      </c>
      <c r="F527" s="16" t="s">
        <v>3</v>
      </c>
      <c r="G527" s="15">
        <v>45078</v>
      </c>
      <c r="H527" s="15">
        <v>45260</v>
      </c>
      <c r="I527" s="14">
        <v>6960</v>
      </c>
      <c r="J527" s="14">
        <v>0</v>
      </c>
      <c r="K527" s="14">
        <v>0</v>
      </c>
      <c r="L527" s="14">
        <v>199.75</v>
      </c>
      <c r="M527" s="14">
        <f>I527*7.1%</f>
        <v>494.15999999999997</v>
      </c>
      <c r="N527" s="14">
        <f>I527*1.15%</f>
        <v>80.039999999999992</v>
      </c>
      <c r="O527" s="14">
        <v>211.58</v>
      </c>
      <c r="P527" s="14">
        <f>I527*7.09%</f>
        <v>493.46400000000006</v>
      </c>
      <c r="Q527" s="14">
        <v>0</v>
      </c>
      <c r="R527" s="14">
        <f>L527+M527+N527+O527+P527</f>
        <v>1478.9940000000001</v>
      </c>
      <c r="S527" s="14">
        <v>0</v>
      </c>
      <c r="T527" s="14">
        <f>+L527+O527+Q527+S527+J527+K527</f>
        <v>411.33000000000004</v>
      </c>
      <c r="U527" s="14">
        <f>+P527+N527+M527</f>
        <v>1067.664</v>
      </c>
      <c r="V527" s="14">
        <f>+I527-T527</f>
        <v>6548.67</v>
      </c>
      <c r="W527" s="54">
        <f>+V528-AJ527</f>
        <v>-12501.640000000014</v>
      </c>
      <c r="X527" t="s">
        <v>331</v>
      </c>
      <c r="Y527" t="s">
        <v>5</v>
      </c>
      <c r="Z527" t="s">
        <v>1048</v>
      </c>
      <c r="AA527">
        <v>109</v>
      </c>
      <c r="AB527" s="9">
        <v>95120</v>
      </c>
      <c r="AC527">
        <v>0</v>
      </c>
      <c r="AD527" s="9">
        <v>95120</v>
      </c>
      <c r="AE527" s="9">
        <v>2729.94</v>
      </c>
      <c r="AF527">
        <v>0</v>
      </c>
      <c r="AG527" s="9">
        <v>2891.65</v>
      </c>
      <c r="AH527">
        <v>0</v>
      </c>
      <c r="AI527" s="9">
        <v>5621.59</v>
      </c>
      <c r="AJ527" s="9">
        <v>89498.41</v>
      </c>
      <c r="AK527" s="54">
        <f>+T527-AW527</f>
        <v>0</v>
      </c>
      <c r="AL527" t="s">
        <v>118</v>
      </c>
      <c r="AM527" t="s">
        <v>5</v>
      </c>
      <c r="AN527" t="s">
        <v>1272</v>
      </c>
      <c r="AO527">
        <v>156</v>
      </c>
      <c r="AP527" s="9">
        <v>6960</v>
      </c>
      <c r="AQ527">
        <v>0</v>
      </c>
      <c r="AR527" s="9">
        <v>6960</v>
      </c>
      <c r="AS527">
        <v>199.75</v>
      </c>
      <c r="AT527">
        <v>0</v>
      </c>
      <c r="AU527">
        <v>211.58</v>
      </c>
      <c r="AV527">
        <v>0</v>
      </c>
      <c r="AW527">
        <v>411.33</v>
      </c>
      <c r="AX527" s="9">
        <v>6548.67</v>
      </c>
    </row>
    <row r="528" spans="1:50" s="6" customFormat="1" ht="15" x14ac:dyDescent="0.25">
      <c r="A528" s="18">
        <f>1+A527</f>
        <v>506</v>
      </c>
      <c r="B528" s="17" t="s">
        <v>7</v>
      </c>
      <c r="C528" s="16" t="s">
        <v>117</v>
      </c>
      <c r="D528" s="16" t="s">
        <v>5</v>
      </c>
      <c r="E528" s="16" t="s">
        <v>4</v>
      </c>
      <c r="F528" s="16" t="s">
        <v>8</v>
      </c>
      <c r="G528" s="15">
        <v>45078</v>
      </c>
      <c r="H528" s="15">
        <v>45260</v>
      </c>
      <c r="I528" s="14">
        <v>104400</v>
      </c>
      <c r="J528" s="14">
        <v>13140.36</v>
      </c>
      <c r="K528" s="14">
        <v>0</v>
      </c>
      <c r="L528" s="14">
        <v>2996.28</v>
      </c>
      <c r="M528" s="14">
        <f>I528*7.1%</f>
        <v>7412.4</v>
      </c>
      <c r="N528" s="14">
        <f>I528*1.15%</f>
        <v>1200.5999999999999</v>
      </c>
      <c r="O528" s="14">
        <v>3173.76</v>
      </c>
      <c r="P528" s="14">
        <f>I528*7.09%</f>
        <v>7401.96</v>
      </c>
      <c r="Q528" s="14">
        <v>0</v>
      </c>
      <c r="R528" s="14">
        <f>L528+M528+N528+O528+P528</f>
        <v>22185</v>
      </c>
      <c r="S528" s="14">
        <v>8092.83</v>
      </c>
      <c r="T528" s="14">
        <f>+L528+O528+Q528+S528+J528+K528</f>
        <v>27403.230000000003</v>
      </c>
      <c r="U528" s="14">
        <f>+P528+N528+M528</f>
        <v>16014.96</v>
      </c>
      <c r="V528" s="14">
        <f>+I528-T528</f>
        <v>76996.76999999999</v>
      </c>
      <c r="W528" s="54">
        <f>+V529-AJ528</f>
        <v>21157.37</v>
      </c>
      <c r="X528" t="s">
        <v>271</v>
      </c>
      <c r="Y528" t="s">
        <v>5</v>
      </c>
      <c r="Z528" t="s">
        <v>1203</v>
      </c>
      <c r="AA528">
        <v>346</v>
      </c>
      <c r="AB528" s="9">
        <v>30160</v>
      </c>
      <c r="AC528">
        <v>0</v>
      </c>
      <c r="AD528" s="9">
        <v>30160</v>
      </c>
      <c r="AE528">
        <v>865.59</v>
      </c>
      <c r="AF528">
        <v>0</v>
      </c>
      <c r="AG528">
        <v>916.86</v>
      </c>
      <c r="AH528">
        <v>0</v>
      </c>
      <c r="AI528" s="9">
        <v>1782.45</v>
      </c>
      <c r="AJ528" s="9">
        <v>28377.55</v>
      </c>
      <c r="AK528" s="54">
        <f>+T528-AW528</f>
        <v>0</v>
      </c>
      <c r="AL528" t="s">
        <v>117</v>
      </c>
      <c r="AM528" t="s">
        <v>5</v>
      </c>
      <c r="AN528" t="s">
        <v>1100</v>
      </c>
      <c r="AO528">
        <v>160</v>
      </c>
      <c r="AP528" s="9">
        <v>104400</v>
      </c>
      <c r="AQ528">
        <v>0</v>
      </c>
      <c r="AR528" s="9">
        <v>104400</v>
      </c>
      <c r="AS528" s="9">
        <v>2996.28</v>
      </c>
      <c r="AT528" s="9">
        <v>13140.36</v>
      </c>
      <c r="AU528" s="9">
        <v>3173.76</v>
      </c>
      <c r="AV528" s="9">
        <v>8092.83</v>
      </c>
      <c r="AW528" s="9">
        <v>27403.23</v>
      </c>
      <c r="AX528" s="9">
        <v>76996.77</v>
      </c>
    </row>
    <row r="529" spans="1:50" s="6" customFormat="1" ht="15" x14ac:dyDescent="0.25">
      <c r="A529" s="18">
        <f>1+A528</f>
        <v>507</v>
      </c>
      <c r="B529" s="17" t="s">
        <v>7</v>
      </c>
      <c r="C529" s="16" t="s">
        <v>116</v>
      </c>
      <c r="D529" s="16" t="s">
        <v>5</v>
      </c>
      <c r="E529" s="16" t="s">
        <v>4</v>
      </c>
      <c r="F529" s="16" t="s">
        <v>8</v>
      </c>
      <c r="G529" s="15">
        <v>45078</v>
      </c>
      <c r="H529" s="15">
        <v>45260</v>
      </c>
      <c r="I529" s="14">
        <v>55440</v>
      </c>
      <c r="J529" s="14">
        <v>2628.57</v>
      </c>
      <c r="K529" s="14">
        <v>0</v>
      </c>
      <c r="L529" s="14">
        <v>1591.13</v>
      </c>
      <c r="M529" s="14">
        <f>I529*7.1%</f>
        <v>3936.24</v>
      </c>
      <c r="N529" s="14">
        <f>I529*1.15%</f>
        <v>637.55999999999995</v>
      </c>
      <c r="O529" s="14">
        <v>1685.38</v>
      </c>
      <c r="P529" s="14">
        <f>I529*7.09%</f>
        <v>3930.6960000000004</v>
      </c>
      <c r="Q529" s="14">
        <v>0</v>
      </c>
      <c r="R529" s="14">
        <f>L529+M529+N529+O529+P529</f>
        <v>11781.006000000001</v>
      </c>
      <c r="S529" s="14">
        <v>0</v>
      </c>
      <c r="T529" s="14">
        <f>+L529+O529+Q529+S529+J529+K529</f>
        <v>5905.08</v>
      </c>
      <c r="U529" s="14">
        <f>+P529+N529+M529</f>
        <v>8504.4959999999992</v>
      </c>
      <c r="V529" s="14">
        <f>+I529-T529</f>
        <v>49534.92</v>
      </c>
      <c r="W529" s="54">
        <f>+V531-AJ529</f>
        <v>4450.0299999999988</v>
      </c>
      <c r="X529" t="s">
        <v>178</v>
      </c>
      <c r="Y529" t="s">
        <v>5</v>
      </c>
      <c r="Z529" t="s">
        <v>1150</v>
      </c>
      <c r="AA529">
        <v>48</v>
      </c>
      <c r="AB529" s="9">
        <v>34800</v>
      </c>
      <c r="AC529">
        <v>0</v>
      </c>
      <c r="AD529" s="9">
        <v>34800</v>
      </c>
      <c r="AE529">
        <v>998.76</v>
      </c>
      <c r="AF529">
        <v>0</v>
      </c>
      <c r="AG529" s="9">
        <v>1057.92</v>
      </c>
      <c r="AH529">
        <v>0</v>
      </c>
      <c r="AI529" s="9">
        <v>2056.6799999999998</v>
      </c>
      <c r="AJ529" s="9">
        <v>32743.32</v>
      </c>
      <c r="AK529" s="54">
        <f>+T529-AW529</f>
        <v>0</v>
      </c>
      <c r="AL529" t="s">
        <v>116</v>
      </c>
      <c r="AM529" t="s">
        <v>5</v>
      </c>
      <c r="AN529" t="s">
        <v>1331</v>
      </c>
      <c r="AO529">
        <v>73</v>
      </c>
      <c r="AP529" s="9">
        <v>55440</v>
      </c>
      <c r="AQ529">
        <v>0</v>
      </c>
      <c r="AR529" s="9">
        <v>55440</v>
      </c>
      <c r="AS529" s="9">
        <v>1591.13</v>
      </c>
      <c r="AT529" s="9">
        <v>2628.57</v>
      </c>
      <c r="AU529" s="9">
        <v>1685.38</v>
      </c>
      <c r="AV529">
        <v>0</v>
      </c>
      <c r="AW529" s="9">
        <v>5905.08</v>
      </c>
      <c r="AX529" s="9">
        <v>49534.92</v>
      </c>
    </row>
    <row r="530" spans="1:50" s="6" customFormat="1" ht="15" x14ac:dyDescent="0.25">
      <c r="A530" s="18">
        <f>1+A529</f>
        <v>508</v>
      </c>
      <c r="B530" s="17" t="s">
        <v>7</v>
      </c>
      <c r="C530" s="16" t="s">
        <v>115</v>
      </c>
      <c r="D530" s="16" t="s">
        <v>5</v>
      </c>
      <c r="E530" s="16" t="s">
        <v>4</v>
      </c>
      <c r="F530" s="16" t="s">
        <v>3</v>
      </c>
      <c r="G530" s="15">
        <v>45078</v>
      </c>
      <c r="H530" s="15">
        <v>45260</v>
      </c>
      <c r="I530" s="14">
        <v>40000</v>
      </c>
      <c r="J530" s="14">
        <v>442.65</v>
      </c>
      <c r="K530" s="14">
        <v>0</v>
      </c>
      <c r="L530" s="14">
        <v>1148</v>
      </c>
      <c r="M530" s="14">
        <f>I530*7.1%</f>
        <v>2839.9999999999995</v>
      </c>
      <c r="N530" s="14">
        <f>I530*1.15%</f>
        <v>460</v>
      </c>
      <c r="O530" s="14">
        <v>1216</v>
      </c>
      <c r="P530" s="14">
        <f>I530*7.09%</f>
        <v>2836</v>
      </c>
      <c r="Q530" s="14">
        <v>0</v>
      </c>
      <c r="R530" s="14">
        <f>L530+M530+N530+O530+P530</f>
        <v>8500</v>
      </c>
      <c r="S530" s="14">
        <v>0</v>
      </c>
      <c r="T530" s="14">
        <f>+L530+O530+Q530+S530+J530+K530</f>
        <v>2806.65</v>
      </c>
      <c r="U530" s="14">
        <f>+P530+N530+M530</f>
        <v>6136</v>
      </c>
      <c r="V530" s="14">
        <f>+I530-T530</f>
        <v>37193.35</v>
      </c>
      <c r="W530" s="54">
        <f>+V530-AJ530</f>
        <v>-19537.57</v>
      </c>
      <c r="X530" t="s">
        <v>555</v>
      </c>
      <c r="Y530" t="s">
        <v>847</v>
      </c>
      <c r="Z530" t="s">
        <v>848</v>
      </c>
      <c r="AA530">
        <v>1</v>
      </c>
      <c r="AB530" s="9">
        <v>65000</v>
      </c>
      <c r="AC530">
        <v>0</v>
      </c>
      <c r="AD530" s="9">
        <v>65000</v>
      </c>
      <c r="AE530" s="9">
        <v>1865.5</v>
      </c>
      <c r="AF530" s="9">
        <v>4427.58</v>
      </c>
      <c r="AG530" s="9">
        <v>1976</v>
      </c>
      <c r="AH530">
        <v>0</v>
      </c>
      <c r="AI530" s="9">
        <v>8269.08</v>
      </c>
      <c r="AJ530" s="9">
        <v>56730.92</v>
      </c>
      <c r="AK530" s="54">
        <f>+T530-AW530</f>
        <v>0</v>
      </c>
      <c r="AL530" t="s">
        <v>115</v>
      </c>
      <c r="AM530" t="s">
        <v>5</v>
      </c>
      <c r="AN530" t="s">
        <v>1279</v>
      </c>
      <c r="AO530">
        <v>177</v>
      </c>
      <c r="AP530" s="9">
        <v>40000</v>
      </c>
      <c r="AQ530">
        <v>0</v>
      </c>
      <c r="AR530" s="9">
        <v>40000</v>
      </c>
      <c r="AS530" s="9">
        <v>1148</v>
      </c>
      <c r="AT530">
        <v>442.65</v>
      </c>
      <c r="AU530" s="9">
        <v>1216</v>
      </c>
      <c r="AV530">
        <v>0</v>
      </c>
      <c r="AW530" s="9">
        <v>2806.65</v>
      </c>
      <c r="AX530" s="9">
        <v>37193.35</v>
      </c>
    </row>
    <row r="531" spans="1:50" s="6" customFormat="1" ht="15" x14ac:dyDescent="0.25">
      <c r="A531" s="18">
        <f>1+A530</f>
        <v>509</v>
      </c>
      <c r="B531" s="17" t="s">
        <v>7</v>
      </c>
      <c r="C531" s="16" t="s">
        <v>114</v>
      </c>
      <c r="D531" s="16" t="s">
        <v>5</v>
      </c>
      <c r="E531" s="16" t="s">
        <v>4</v>
      </c>
      <c r="F531" s="16" t="s">
        <v>3</v>
      </c>
      <c r="G531" s="15">
        <v>45078</v>
      </c>
      <c r="H531" s="15">
        <v>45260</v>
      </c>
      <c r="I531" s="14">
        <v>40000</v>
      </c>
      <c r="J531" s="14">
        <v>442.65</v>
      </c>
      <c r="K531" s="14">
        <v>0</v>
      </c>
      <c r="L531" s="14">
        <v>1148</v>
      </c>
      <c r="M531" s="14">
        <f>I531*7.1%</f>
        <v>2839.9999999999995</v>
      </c>
      <c r="N531" s="14">
        <f>I531*1.15%</f>
        <v>460</v>
      </c>
      <c r="O531" s="14">
        <v>1216</v>
      </c>
      <c r="P531" s="14">
        <f>I531*7.09%</f>
        <v>2836</v>
      </c>
      <c r="Q531" s="14">
        <v>0</v>
      </c>
      <c r="R531" s="14">
        <f>L531+M531+N531+O531+P531</f>
        <v>8500</v>
      </c>
      <c r="S531" s="14">
        <v>0</v>
      </c>
      <c r="T531" s="14">
        <f>+L531+O531+Q531+S531+J531+K531</f>
        <v>2806.65</v>
      </c>
      <c r="U531" s="14">
        <f>+P531+N531+M531</f>
        <v>6136</v>
      </c>
      <c r="V531" s="14">
        <f>+I531-T531</f>
        <v>37193.35</v>
      </c>
      <c r="W531" s="54">
        <f>+V532-AJ531</f>
        <v>10914.44</v>
      </c>
      <c r="X531" t="s">
        <v>397</v>
      </c>
      <c r="Y531" t="s">
        <v>5</v>
      </c>
      <c r="Z531" t="s">
        <v>1153</v>
      </c>
      <c r="AA531">
        <v>191</v>
      </c>
      <c r="AB531" s="9">
        <v>6960</v>
      </c>
      <c r="AC531">
        <v>0</v>
      </c>
      <c r="AD531" s="9">
        <v>6960</v>
      </c>
      <c r="AE531">
        <v>199.75</v>
      </c>
      <c r="AF531">
        <v>0</v>
      </c>
      <c r="AG531">
        <v>211.58</v>
      </c>
      <c r="AH531">
        <v>0</v>
      </c>
      <c r="AI531">
        <v>411.33</v>
      </c>
      <c r="AJ531" s="9">
        <v>6548.67</v>
      </c>
      <c r="AK531" s="54">
        <f>+T531-AW531</f>
        <v>0</v>
      </c>
      <c r="AL531" t="s">
        <v>114</v>
      </c>
      <c r="AM531" t="s">
        <v>5</v>
      </c>
      <c r="AN531" t="s">
        <v>1289</v>
      </c>
      <c r="AO531">
        <v>179</v>
      </c>
      <c r="AP531" s="9">
        <v>40000</v>
      </c>
      <c r="AQ531">
        <v>0</v>
      </c>
      <c r="AR531" s="9">
        <v>40000</v>
      </c>
      <c r="AS531" s="9">
        <v>1148</v>
      </c>
      <c r="AT531">
        <v>442.65</v>
      </c>
      <c r="AU531" s="9">
        <v>1216</v>
      </c>
      <c r="AV531">
        <v>0</v>
      </c>
      <c r="AW531" s="9">
        <v>2806.65</v>
      </c>
      <c r="AX531" s="9">
        <v>37193.35</v>
      </c>
    </row>
    <row r="532" spans="1:50" s="6" customFormat="1" ht="15" x14ac:dyDescent="0.25">
      <c r="A532" s="18">
        <f>1+A531</f>
        <v>510</v>
      </c>
      <c r="B532" s="17" t="s">
        <v>7</v>
      </c>
      <c r="C532" s="16" t="s">
        <v>113</v>
      </c>
      <c r="D532" s="16" t="s">
        <v>5</v>
      </c>
      <c r="E532" s="16" t="s">
        <v>4</v>
      </c>
      <c r="F532" s="16" t="s">
        <v>3</v>
      </c>
      <c r="G532" s="15">
        <v>45078</v>
      </c>
      <c r="H532" s="15">
        <v>45260</v>
      </c>
      <c r="I532" s="14">
        <v>18560</v>
      </c>
      <c r="J532" s="14">
        <v>0</v>
      </c>
      <c r="K532" s="14">
        <v>0</v>
      </c>
      <c r="L532" s="14">
        <v>532.66999999999996</v>
      </c>
      <c r="M532" s="14">
        <f>I532*7.1%</f>
        <v>1317.76</v>
      </c>
      <c r="N532" s="14">
        <f>I532*1.15%</f>
        <v>213.44</v>
      </c>
      <c r="O532" s="14">
        <v>564.22</v>
      </c>
      <c r="P532" s="14">
        <f>I532*7.09%</f>
        <v>1315.904</v>
      </c>
      <c r="Q532" s="14">
        <v>0</v>
      </c>
      <c r="R532" s="14">
        <f>L532+M532+N532+O532+P532</f>
        <v>3943.9940000000001</v>
      </c>
      <c r="S532" s="14">
        <v>0</v>
      </c>
      <c r="T532" s="14">
        <f>+L532+O532+Q532+S532+J532+K532</f>
        <v>1096.8899999999999</v>
      </c>
      <c r="U532" s="14">
        <f>+P532+N532+M532</f>
        <v>2847.1040000000003</v>
      </c>
      <c r="V532" s="14">
        <f>+I532-T532</f>
        <v>17463.11</v>
      </c>
      <c r="W532" s="54">
        <f>+V533-AJ532</f>
        <v>-26194.65</v>
      </c>
      <c r="X532" t="s">
        <v>350</v>
      </c>
      <c r="Y532" t="s">
        <v>5</v>
      </c>
      <c r="Z532" t="s">
        <v>884</v>
      </c>
      <c r="AA532">
        <v>61</v>
      </c>
      <c r="AB532" s="9">
        <v>27840</v>
      </c>
      <c r="AC532">
        <v>0</v>
      </c>
      <c r="AD532" s="9">
        <v>27840</v>
      </c>
      <c r="AE532">
        <v>799.01</v>
      </c>
      <c r="AF532">
        <v>0</v>
      </c>
      <c r="AG532">
        <v>846.34</v>
      </c>
      <c r="AH532">
        <v>0</v>
      </c>
      <c r="AI532" s="9">
        <v>1645.35</v>
      </c>
      <c r="AJ532" s="9">
        <v>26194.65</v>
      </c>
      <c r="AK532" s="54">
        <f>+T532-AW532</f>
        <v>0</v>
      </c>
      <c r="AL532" t="s">
        <v>113</v>
      </c>
      <c r="AM532" t="s">
        <v>5</v>
      </c>
      <c r="AN532" t="s">
        <v>1212</v>
      </c>
      <c r="AO532">
        <v>181</v>
      </c>
      <c r="AP532" s="9">
        <v>18560</v>
      </c>
      <c r="AQ532">
        <v>0</v>
      </c>
      <c r="AR532" s="9">
        <v>18560</v>
      </c>
      <c r="AS532">
        <v>532.66999999999996</v>
      </c>
      <c r="AT532">
        <v>0</v>
      </c>
      <c r="AU532">
        <v>564.22</v>
      </c>
      <c r="AV532">
        <v>0</v>
      </c>
      <c r="AW532" s="9">
        <v>1096.8900000000001</v>
      </c>
      <c r="AX532" s="9">
        <v>17463.11</v>
      </c>
    </row>
    <row r="533" spans="1:50" s="6" customFormat="1" ht="15" x14ac:dyDescent="0.25">
      <c r="A533" s="22"/>
      <c r="B533" s="23" t="s">
        <v>112</v>
      </c>
      <c r="C533" s="22"/>
      <c r="D533" s="22"/>
      <c r="E533" s="22"/>
      <c r="F533" s="22"/>
      <c r="G533" s="21"/>
      <c r="H533" s="21"/>
      <c r="I533" s="20"/>
      <c r="J533" s="20"/>
      <c r="K533" s="20"/>
      <c r="L533" s="19"/>
      <c r="M533" s="19"/>
      <c r="N533" s="19"/>
      <c r="O533" s="19"/>
      <c r="P533" s="19"/>
      <c r="Q533" s="20"/>
      <c r="R533" s="19"/>
      <c r="S533" s="20"/>
      <c r="T533" s="19"/>
      <c r="U533" s="19"/>
      <c r="V533" s="19"/>
      <c r="X533"/>
      <c r="Y533"/>
      <c r="Z533"/>
      <c r="AA533"/>
      <c r="AB533"/>
      <c r="AC533"/>
      <c r="AD533"/>
      <c r="AE533"/>
      <c r="AF533"/>
      <c r="AG533"/>
      <c r="AH533"/>
      <c r="AK533" s="54">
        <f>+T533-AW533</f>
        <v>0</v>
      </c>
    </row>
    <row r="534" spans="1:50" s="6" customFormat="1" ht="15" customHeight="1" x14ac:dyDescent="0.25">
      <c r="A534" s="18">
        <f>1+A532</f>
        <v>511</v>
      </c>
      <c r="B534" s="17" t="s">
        <v>109</v>
      </c>
      <c r="C534" s="16" t="s">
        <v>111</v>
      </c>
      <c r="D534" s="16" t="s">
        <v>110</v>
      </c>
      <c r="E534" s="16" t="s">
        <v>4</v>
      </c>
      <c r="F534" s="16" t="s">
        <v>3</v>
      </c>
      <c r="G534" s="15">
        <v>45078</v>
      </c>
      <c r="H534" s="15">
        <v>45260</v>
      </c>
      <c r="I534" s="14">
        <v>48400</v>
      </c>
      <c r="J534" s="14">
        <v>1628.18</v>
      </c>
      <c r="K534" s="14">
        <v>0</v>
      </c>
      <c r="L534" s="14">
        <v>1389.08</v>
      </c>
      <c r="M534" s="14">
        <f>I534*7.1%</f>
        <v>3436.3999999999996</v>
      </c>
      <c r="N534" s="14">
        <f>I534*1.15%</f>
        <v>556.6</v>
      </c>
      <c r="O534" s="14">
        <v>1471.36</v>
      </c>
      <c r="P534" s="14">
        <f>I534*7.09%</f>
        <v>3431.5600000000004</v>
      </c>
      <c r="Q534" s="14"/>
      <c r="R534" s="14">
        <f>L534+M534+N534+O534+P534</f>
        <v>10285</v>
      </c>
      <c r="S534" s="14">
        <v>0</v>
      </c>
      <c r="T534" s="14">
        <f>+L534+O534+Q534+S534+J534+K534</f>
        <v>4488.62</v>
      </c>
      <c r="U534" s="14">
        <f>+P534+N534+M534</f>
        <v>7424.5599999999995</v>
      </c>
      <c r="V534" s="14">
        <f>+I534-T534</f>
        <v>43911.38</v>
      </c>
      <c r="W534" s="54">
        <f>+V536-AJ534</f>
        <v>-2489.1600000000035</v>
      </c>
      <c r="X534" s="73" t="s">
        <v>197</v>
      </c>
      <c r="Y534" s="73" t="s">
        <v>101</v>
      </c>
      <c r="Z534" s="73" t="s">
        <v>795</v>
      </c>
      <c r="AA534" s="73">
        <v>2</v>
      </c>
      <c r="AB534" s="74">
        <v>45000</v>
      </c>
      <c r="AC534" s="73">
        <v>0</v>
      </c>
      <c r="AD534" s="74">
        <v>45000</v>
      </c>
      <c r="AE534" s="74">
        <v>1291.5</v>
      </c>
      <c r="AF534" s="73">
        <v>0</v>
      </c>
      <c r="AG534" s="74">
        <v>1368</v>
      </c>
      <c r="AH534" s="73">
        <v>0</v>
      </c>
      <c r="AI534" s="74">
        <v>2659.5</v>
      </c>
      <c r="AJ534" s="74">
        <v>42340.5</v>
      </c>
      <c r="AK534" s="54">
        <f>+T534-AW534</f>
        <v>0</v>
      </c>
      <c r="AL534" t="s">
        <v>111</v>
      </c>
      <c r="AM534" t="s">
        <v>110</v>
      </c>
      <c r="AN534" t="s">
        <v>771</v>
      </c>
      <c r="AO534">
        <v>4</v>
      </c>
      <c r="AP534" s="9">
        <v>48400</v>
      </c>
      <c r="AQ534">
        <v>0</v>
      </c>
      <c r="AR534" s="9">
        <v>48400</v>
      </c>
      <c r="AS534" s="9">
        <v>1389.08</v>
      </c>
      <c r="AT534" s="9">
        <v>1628.18</v>
      </c>
      <c r="AU534" s="9">
        <v>1471.36</v>
      </c>
      <c r="AV534">
        <v>0</v>
      </c>
      <c r="AW534" s="9">
        <v>4488.62</v>
      </c>
      <c r="AX534" s="9">
        <v>43911.38</v>
      </c>
    </row>
    <row r="535" spans="1:50" s="6" customFormat="1" ht="15" x14ac:dyDescent="0.25">
      <c r="A535" s="18">
        <f>1+A534</f>
        <v>512</v>
      </c>
      <c r="B535" s="17" t="s">
        <v>109</v>
      </c>
      <c r="C535" s="16" t="s">
        <v>108</v>
      </c>
      <c r="D535" s="16" t="s">
        <v>107</v>
      </c>
      <c r="E535" s="16" t="s">
        <v>4</v>
      </c>
      <c r="F535" s="16" t="s">
        <v>8</v>
      </c>
      <c r="G535" s="15">
        <v>45170</v>
      </c>
      <c r="H535" s="15">
        <v>45351</v>
      </c>
      <c r="I535" s="14">
        <v>65000</v>
      </c>
      <c r="J535" s="14">
        <v>4427.58</v>
      </c>
      <c r="K535" s="14">
        <v>0</v>
      </c>
      <c r="L535" s="14">
        <v>1865.5</v>
      </c>
      <c r="M535" s="14">
        <f>I535*7.1%</f>
        <v>4615</v>
      </c>
      <c r="N535" s="14">
        <f>I535*1.15%</f>
        <v>747.5</v>
      </c>
      <c r="O535" s="14">
        <v>1976</v>
      </c>
      <c r="P535" s="14">
        <f>I535*7.09%</f>
        <v>4608.5</v>
      </c>
      <c r="Q535" s="14"/>
      <c r="R535" s="14">
        <f>L535+M535+N535+O535+P535</f>
        <v>13812.5</v>
      </c>
      <c r="S535" s="14">
        <v>0</v>
      </c>
      <c r="T535" s="14">
        <f>+L535+O535+Q535+S535+J535+K535</f>
        <v>8269.08</v>
      </c>
      <c r="U535" s="14">
        <f>+P535+N535+M535</f>
        <v>9971</v>
      </c>
      <c r="V535" s="14">
        <f>+I535-T535</f>
        <v>56730.92</v>
      </c>
      <c r="W535" s="54">
        <f>+V536-AJ535</f>
        <v>-37052.430000000008</v>
      </c>
      <c r="X535" t="s">
        <v>410</v>
      </c>
      <c r="Y535" t="s">
        <v>5</v>
      </c>
      <c r="Z535" t="s">
        <v>1222</v>
      </c>
      <c r="AA535">
        <v>151</v>
      </c>
      <c r="AB535" s="9">
        <v>92800</v>
      </c>
      <c r="AC535">
        <v>0</v>
      </c>
      <c r="AD535" s="9">
        <v>92800</v>
      </c>
      <c r="AE535" s="9">
        <v>2663.36</v>
      </c>
      <c r="AF535" s="9">
        <v>10411.75</v>
      </c>
      <c r="AG535" s="9">
        <v>2821.12</v>
      </c>
      <c r="AH535">
        <v>0</v>
      </c>
      <c r="AI535" s="9">
        <v>15896.23</v>
      </c>
      <c r="AJ535" s="9">
        <v>76903.77</v>
      </c>
      <c r="AK535" s="54">
        <f>+T535-AW535</f>
        <v>0</v>
      </c>
      <c r="AL535" t="s">
        <v>108</v>
      </c>
      <c r="AM535" t="s">
        <v>107</v>
      </c>
      <c r="AN535" t="s">
        <v>778</v>
      </c>
      <c r="AO535">
        <v>3</v>
      </c>
      <c r="AP535" s="9">
        <v>65000</v>
      </c>
      <c r="AQ535">
        <v>0</v>
      </c>
      <c r="AR535" s="9">
        <v>65000</v>
      </c>
      <c r="AS535" s="9">
        <v>1865.5</v>
      </c>
      <c r="AT535" s="9">
        <v>4427.58</v>
      </c>
      <c r="AU535" s="9">
        <v>1976</v>
      </c>
      <c r="AV535">
        <v>0</v>
      </c>
      <c r="AW535" s="9">
        <v>8269.08</v>
      </c>
      <c r="AX535" s="9">
        <v>56730.92</v>
      </c>
    </row>
    <row r="536" spans="1:50" s="6" customFormat="1" ht="15" x14ac:dyDescent="0.25">
      <c r="A536" s="18">
        <f>1+A535</f>
        <v>513</v>
      </c>
      <c r="B536" s="71" t="s">
        <v>106</v>
      </c>
      <c r="C536" s="16" t="s">
        <v>105</v>
      </c>
      <c r="D536" s="16" t="s">
        <v>539</v>
      </c>
      <c r="E536" s="69" t="s">
        <v>4</v>
      </c>
      <c r="F536" s="69" t="s">
        <v>3</v>
      </c>
      <c r="G536" s="15">
        <v>45078</v>
      </c>
      <c r="H536" s="15">
        <v>45260</v>
      </c>
      <c r="I536" s="70">
        <v>45000</v>
      </c>
      <c r="J536" s="14">
        <v>911.71</v>
      </c>
      <c r="K536" s="14">
        <v>0</v>
      </c>
      <c r="L536" s="14">
        <v>1291.5</v>
      </c>
      <c r="M536" s="14">
        <f>I536*7.1%</f>
        <v>3194.9999999999995</v>
      </c>
      <c r="N536" s="14">
        <f>I536*1.15%</f>
        <v>517.5</v>
      </c>
      <c r="O536" s="14">
        <v>1368</v>
      </c>
      <c r="P536" s="14">
        <f>I536*7.09%</f>
        <v>3190.5</v>
      </c>
      <c r="Q536" s="14">
        <f>1512.45+65</f>
        <v>1577.45</v>
      </c>
      <c r="R536" s="14">
        <f>L536+M536+N536+O536+P536</f>
        <v>9562.5</v>
      </c>
      <c r="S536" s="14">
        <v>0</v>
      </c>
      <c r="T536" s="14">
        <f>+L536+O536+Q536+S536+J536+K536</f>
        <v>5148.66</v>
      </c>
      <c r="U536" s="14">
        <f>+P536+N536+M536</f>
        <v>6903</v>
      </c>
      <c r="V536" s="14">
        <f>+I536-T536</f>
        <v>39851.339999999997</v>
      </c>
      <c r="W536" s="54">
        <f>+V537-AJ536</f>
        <v>735.77999999999884</v>
      </c>
      <c r="X536" t="s">
        <v>500</v>
      </c>
      <c r="Y536" t="s">
        <v>5</v>
      </c>
      <c r="Z536" t="s">
        <v>890</v>
      </c>
      <c r="AA536">
        <v>90</v>
      </c>
      <c r="AB536" s="9">
        <v>44080</v>
      </c>
      <c r="AC536">
        <v>0</v>
      </c>
      <c r="AD536" s="9">
        <v>44080</v>
      </c>
      <c r="AE536" s="9">
        <v>1265.0999999999999</v>
      </c>
      <c r="AF536" s="9">
        <v>1018.48</v>
      </c>
      <c r="AG536" s="9">
        <v>1340.03</v>
      </c>
      <c r="AH536">
        <v>0</v>
      </c>
      <c r="AI536" s="9">
        <v>3623.61</v>
      </c>
      <c r="AJ536" s="9">
        <v>40456.39</v>
      </c>
      <c r="AK536" s="54">
        <f>+T536-AW536</f>
        <v>0</v>
      </c>
      <c r="AL536" t="s">
        <v>105</v>
      </c>
      <c r="AM536" t="s">
        <v>539</v>
      </c>
      <c r="AN536" t="s">
        <v>782</v>
      </c>
      <c r="AO536">
        <v>1</v>
      </c>
      <c r="AP536" s="9">
        <v>45000</v>
      </c>
      <c r="AQ536">
        <v>0</v>
      </c>
      <c r="AR536" s="9">
        <v>45000</v>
      </c>
      <c r="AS536" s="9">
        <v>1291.5</v>
      </c>
      <c r="AT536">
        <v>911.71</v>
      </c>
      <c r="AU536" s="9">
        <v>1368</v>
      </c>
      <c r="AV536" s="9">
        <v>1577.45</v>
      </c>
      <c r="AW536" s="9">
        <v>5148.66</v>
      </c>
      <c r="AX536" s="9">
        <v>39851.339999999997</v>
      </c>
    </row>
    <row r="537" spans="1:50" s="6" customFormat="1" ht="15" x14ac:dyDescent="0.25">
      <c r="A537" s="18">
        <f>1+A536</f>
        <v>514</v>
      </c>
      <c r="B537" s="17" t="s">
        <v>103</v>
      </c>
      <c r="C537" s="16" t="s">
        <v>102</v>
      </c>
      <c r="D537" s="16" t="s">
        <v>101</v>
      </c>
      <c r="E537" s="16" t="s">
        <v>4</v>
      </c>
      <c r="F537" s="16" t="s">
        <v>8</v>
      </c>
      <c r="G537" s="15">
        <v>45017</v>
      </c>
      <c r="H537" s="15">
        <v>45199</v>
      </c>
      <c r="I537" s="14">
        <v>45000</v>
      </c>
      <c r="J537" s="14">
        <v>1148.33</v>
      </c>
      <c r="K537" s="14">
        <v>0</v>
      </c>
      <c r="L537" s="14">
        <v>1291.5</v>
      </c>
      <c r="M537" s="14">
        <f>I537*7.1%</f>
        <v>3194.9999999999995</v>
      </c>
      <c r="N537" s="14">
        <f>I537*1.15%</f>
        <v>517.5</v>
      </c>
      <c r="O537" s="14">
        <v>1368</v>
      </c>
      <c r="P537" s="14">
        <f>I537*7.09%</f>
        <v>3190.5</v>
      </c>
      <c r="Q537" s="14">
        <v>0</v>
      </c>
      <c r="R537" s="14">
        <f>L537+M537+N537+O537+P537</f>
        <v>9562.5</v>
      </c>
      <c r="S537" s="14">
        <v>0</v>
      </c>
      <c r="T537" s="14">
        <f>+L537+O537+Q537+S537+J537+K537</f>
        <v>3807.83</v>
      </c>
      <c r="U537" s="14">
        <f>+P537+N537+M537</f>
        <v>6903</v>
      </c>
      <c r="V537" s="14">
        <f>+I537-T537</f>
        <v>41192.17</v>
      </c>
      <c r="W537" s="54">
        <f>+V538-AJ537</f>
        <v>48977.909999999996</v>
      </c>
      <c r="X537" t="s">
        <v>270</v>
      </c>
      <c r="Y537" t="s">
        <v>5</v>
      </c>
      <c r="Z537" t="s">
        <v>877</v>
      </c>
      <c r="AA537">
        <v>362</v>
      </c>
      <c r="AB537" s="9">
        <v>16240</v>
      </c>
      <c r="AC537">
        <v>0</v>
      </c>
      <c r="AD537" s="9">
        <v>16240</v>
      </c>
      <c r="AE537">
        <v>466.09</v>
      </c>
      <c r="AF537">
        <v>0</v>
      </c>
      <c r="AG537">
        <v>493.7</v>
      </c>
      <c r="AH537">
        <v>0</v>
      </c>
      <c r="AI537">
        <v>959.79</v>
      </c>
      <c r="AJ537" s="9">
        <v>15280.21</v>
      </c>
      <c r="AK537" s="54">
        <f>+T537-AW537</f>
        <v>0</v>
      </c>
      <c r="AL537" t="s">
        <v>102</v>
      </c>
      <c r="AM537" t="s">
        <v>101</v>
      </c>
      <c r="AN537" t="s">
        <v>781</v>
      </c>
      <c r="AO537">
        <v>2</v>
      </c>
      <c r="AP537" s="9">
        <v>45000</v>
      </c>
      <c r="AQ537">
        <v>0</v>
      </c>
      <c r="AR537" s="9">
        <v>45000</v>
      </c>
      <c r="AS537" s="9">
        <v>1291.5</v>
      </c>
      <c r="AT537" s="9">
        <v>1148.33</v>
      </c>
      <c r="AU537" s="9">
        <v>1368</v>
      </c>
      <c r="AV537">
        <v>0</v>
      </c>
      <c r="AW537" s="9">
        <v>3807.83</v>
      </c>
      <c r="AX537" s="9">
        <v>41192.17</v>
      </c>
    </row>
    <row r="538" spans="1:50" s="6" customFormat="1" ht="15" x14ac:dyDescent="0.25">
      <c r="A538" s="18">
        <f>1+A537</f>
        <v>515</v>
      </c>
      <c r="B538" s="17" t="s">
        <v>100</v>
      </c>
      <c r="C538" s="16" t="s">
        <v>99</v>
      </c>
      <c r="D538" s="16" t="s">
        <v>98</v>
      </c>
      <c r="E538" s="16" t="s">
        <v>4</v>
      </c>
      <c r="F538" s="16" t="s">
        <v>3</v>
      </c>
      <c r="G538" s="15">
        <v>45078</v>
      </c>
      <c r="H538" s="15">
        <v>45260</v>
      </c>
      <c r="I538" s="14">
        <v>75000</v>
      </c>
      <c r="J538" s="14">
        <v>6309.38</v>
      </c>
      <c r="K538" s="14">
        <v>0</v>
      </c>
      <c r="L538" s="14">
        <v>2152.5</v>
      </c>
      <c r="M538" s="14">
        <f>I538*7.1%</f>
        <v>5324.9999999999991</v>
      </c>
      <c r="N538" s="14">
        <f>I538*1.15%</f>
        <v>862.5</v>
      </c>
      <c r="O538" s="14">
        <v>2280</v>
      </c>
      <c r="P538" s="14">
        <f>I538*7.09%</f>
        <v>5317.5</v>
      </c>
      <c r="Q538" s="14">
        <v>0</v>
      </c>
      <c r="R538" s="14">
        <f>L538+M538+N538+O538+P538</f>
        <v>15937.5</v>
      </c>
      <c r="S538" s="14">
        <v>0</v>
      </c>
      <c r="T538" s="14">
        <f>+L538+O538+Q538+S538+J538+K538</f>
        <v>10741.880000000001</v>
      </c>
      <c r="U538" s="14">
        <f>+P538+N538+M538</f>
        <v>11505</v>
      </c>
      <c r="V538" s="14">
        <f>+I538-T538</f>
        <v>64258.119999999995</v>
      </c>
      <c r="W538" s="54">
        <f>+V539-AJ538</f>
        <v>23000.090000000004</v>
      </c>
      <c r="X538" t="s">
        <v>462</v>
      </c>
      <c r="Y538" t="s">
        <v>5</v>
      </c>
      <c r="Z538" t="s">
        <v>1125</v>
      </c>
      <c r="AA538">
        <v>17</v>
      </c>
      <c r="AB538" s="9">
        <v>40000</v>
      </c>
      <c r="AC538">
        <v>0</v>
      </c>
      <c r="AD538" s="9">
        <v>40000</v>
      </c>
      <c r="AE538" s="9">
        <v>1148</v>
      </c>
      <c r="AF538">
        <v>442.65</v>
      </c>
      <c r="AG538" s="9">
        <v>1216</v>
      </c>
      <c r="AH538">
        <v>0</v>
      </c>
      <c r="AI538" s="9">
        <v>2806.65</v>
      </c>
      <c r="AJ538" s="9">
        <v>37193.35</v>
      </c>
      <c r="AK538" s="54">
        <f>+T538-AW538</f>
        <v>0</v>
      </c>
      <c r="AL538" t="s">
        <v>99</v>
      </c>
      <c r="AM538" t="s">
        <v>98</v>
      </c>
      <c r="AN538" t="s">
        <v>779</v>
      </c>
      <c r="AO538">
        <v>74</v>
      </c>
      <c r="AP538" s="9">
        <v>75000</v>
      </c>
      <c r="AQ538">
        <v>0</v>
      </c>
      <c r="AR538" s="9">
        <v>75000</v>
      </c>
      <c r="AS538" s="9">
        <v>2152.5</v>
      </c>
      <c r="AT538" s="9">
        <v>6309.38</v>
      </c>
      <c r="AU538" s="9">
        <v>2280</v>
      </c>
      <c r="AV538">
        <v>0</v>
      </c>
      <c r="AW538" s="9">
        <v>10741.88</v>
      </c>
      <c r="AX538" s="9">
        <v>64258.12</v>
      </c>
    </row>
    <row r="539" spans="1:50" s="6" customFormat="1" ht="12" customHeight="1" x14ac:dyDescent="0.25">
      <c r="A539" s="18">
        <f>1+A538</f>
        <v>516</v>
      </c>
      <c r="B539" s="17" t="s">
        <v>7</v>
      </c>
      <c r="C539" s="16" t="s">
        <v>97</v>
      </c>
      <c r="D539" s="16" t="s">
        <v>5</v>
      </c>
      <c r="E539" s="16" t="s">
        <v>4</v>
      </c>
      <c r="F539" s="16" t="s">
        <v>8</v>
      </c>
      <c r="G539" s="15">
        <v>45078</v>
      </c>
      <c r="H539" s="15">
        <v>45260</v>
      </c>
      <c r="I539" s="14">
        <v>69600</v>
      </c>
      <c r="J539" s="14">
        <v>5293.2</v>
      </c>
      <c r="K539" s="14">
        <v>0</v>
      </c>
      <c r="L539" s="14">
        <v>1997.52</v>
      </c>
      <c r="M539" s="14">
        <f>I539*7.1%</f>
        <v>4941.5999999999995</v>
      </c>
      <c r="N539" s="14">
        <f>I539*1.15%</f>
        <v>800.4</v>
      </c>
      <c r="O539" s="14">
        <v>2115.84</v>
      </c>
      <c r="P539" s="14">
        <f>I539*7.09%</f>
        <v>4934.6400000000003</v>
      </c>
      <c r="Q539" s="14"/>
      <c r="R539" s="14">
        <f>L539+M539+N539+O539+P539</f>
        <v>14790</v>
      </c>
      <c r="S539" s="14">
        <v>0</v>
      </c>
      <c r="T539" s="14">
        <f>+L539+O539+Q539+S539+J539+K539</f>
        <v>9406.5600000000013</v>
      </c>
      <c r="U539" s="14">
        <f>+P539+N539+M539</f>
        <v>10676.64</v>
      </c>
      <c r="V539" s="14">
        <f>+I539-T539</f>
        <v>60193.440000000002</v>
      </c>
      <c r="W539" s="54">
        <f>+V539-AJ539</f>
        <v>-4064.6800000000003</v>
      </c>
      <c r="X539" t="s">
        <v>657</v>
      </c>
      <c r="Y539" t="s">
        <v>655</v>
      </c>
      <c r="Z539" t="s">
        <v>853</v>
      </c>
      <c r="AA539">
        <v>8</v>
      </c>
      <c r="AB539" s="9">
        <v>75000</v>
      </c>
      <c r="AC539">
        <v>0</v>
      </c>
      <c r="AD539" s="9">
        <v>75000</v>
      </c>
      <c r="AE539" s="9">
        <v>2152.5</v>
      </c>
      <c r="AF539" s="9">
        <v>6309.38</v>
      </c>
      <c r="AG539" s="9">
        <v>2280</v>
      </c>
      <c r="AH539">
        <v>0</v>
      </c>
      <c r="AI539" s="9">
        <v>10741.88</v>
      </c>
      <c r="AJ539" s="9">
        <v>64258.12</v>
      </c>
      <c r="AK539" s="54">
        <f>+T539-AW539</f>
        <v>0</v>
      </c>
      <c r="AL539" t="s">
        <v>97</v>
      </c>
      <c r="AM539" t="s">
        <v>5</v>
      </c>
      <c r="AN539" t="s">
        <v>1005</v>
      </c>
      <c r="AO539">
        <v>8</v>
      </c>
      <c r="AP539" s="9">
        <v>69600</v>
      </c>
      <c r="AQ539">
        <v>0</v>
      </c>
      <c r="AR539" s="9">
        <v>69600</v>
      </c>
      <c r="AS539" s="9">
        <v>1997.52</v>
      </c>
      <c r="AT539" s="9">
        <v>5293.2</v>
      </c>
      <c r="AU539" s="9">
        <v>2115.84</v>
      </c>
      <c r="AV539">
        <v>0</v>
      </c>
      <c r="AW539" s="9">
        <v>9406.56</v>
      </c>
      <c r="AX539" s="9">
        <v>60193.440000000002</v>
      </c>
    </row>
    <row r="540" spans="1:50" s="6" customFormat="1" ht="15" x14ac:dyDescent="0.25">
      <c r="A540" s="18">
        <f>1+A539</f>
        <v>517</v>
      </c>
      <c r="B540" s="17" t="s">
        <v>7</v>
      </c>
      <c r="C540" s="16" t="s">
        <v>96</v>
      </c>
      <c r="D540" s="16" t="s">
        <v>5</v>
      </c>
      <c r="E540" s="16" t="s">
        <v>4</v>
      </c>
      <c r="F540" s="16" t="s">
        <v>3</v>
      </c>
      <c r="G540" s="15">
        <v>45078</v>
      </c>
      <c r="H540" s="15">
        <v>45260</v>
      </c>
      <c r="I540" s="14">
        <v>46400</v>
      </c>
      <c r="J540" s="14">
        <v>1345.91</v>
      </c>
      <c r="K540" s="14">
        <v>0</v>
      </c>
      <c r="L540" s="14">
        <v>1331.68</v>
      </c>
      <c r="M540" s="14">
        <f>I540*7.1%</f>
        <v>3294.3999999999996</v>
      </c>
      <c r="N540" s="14">
        <f>I540*1.15%</f>
        <v>533.6</v>
      </c>
      <c r="O540" s="14">
        <v>1410.56</v>
      </c>
      <c r="P540" s="14">
        <f>I540*7.09%</f>
        <v>3289.76</v>
      </c>
      <c r="Q540" s="14"/>
      <c r="R540" s="14">
        <f>L540+M540+N540+O540+P540</f>
        <v>9860</v>
      </c>
      <c r="S540" s="14">
        <v>0</v>
      </c>
      <c r="T540" s="14">
        <f>+L540+O540+Q540+S540+J540+K540</f>
        <v>4088.1499999999996</v>
      </c>
      <c r="U540" s="14">
        <f>+P540+N540+M540</f>
        <v>7117.76</v>
      </c>
      <c r="V540" s="14">
        <f>+I540-T540</f>
        <v>42311.85</v>
      </c>
      <c r="W540" s="54">
        <f>+V540-AJ540</f>
        <v>-14419.07</v>
      </c>
      <c r="X540" t="s">
        <v>651</v>
      </c>
      <c r="Y540" t="s">
        <v>650</v>
      </c>
      <c r="Z540" t="s">
        <v>808</v>
      </c>
      <c r="AA540">
        <v>6</v>
      </c>
      <c r="AB540" s="9">
        <v>65000</v>
      </c>
      <c r="AC540">
        <v>0</v>
      </c>
      <c r="AD540" s="9">
        <v>65000</v>
      </c>
      <c r="AE540" s="9">
        <v>1865.5</v>
      </c>
      <c r="AF540" s="9">
        <v>4427.58</v>
      </c>
      <c r="AG540" s="9">
        <v>1976</v>
      </c>
      <c r="AH540">
        <v>0</v>
      </c>
      <c r="AI540" s="9">
        <v>8269.08</v>
      </c>
      <c r="AJ540" s="9">
        <v>56730.92</v>
      </c>
      <c r="AK540" s="54">
        <f>+T540-AW540</f>
        <v>0</v>
      </c>
      <c r="AL540" t="s">
        <v>96</v>
      </c>
      <c r="AM540" t="s">
        <v>5</v>
      </c>
      <c r="AN540" t="s">
        <v>990</v>
      </c>
      <c r="AO540">
        <v>9</v>
      </c>
      <c r="AP540" s="9">
        <v>46400</v>
      </c>
      <c r="AQ540">
        <v>0</v>
      </c>
      <c r="AR540" s="9">
        <v>46400</v>
      </c>
      <c r="AS540" s="9">
        <v>1331.68</v>
      </c>
      <c r="AT540" s="9">
        <v>1345.91</v>
      </c>
      <c r="AU540" s="9">
        <v>1410.56</v>
      </c>
      <c r="AV540">
        <v>0</v>
      </c>
      <c r="AW540" s="9">
        <v>4088.15</v>
      </c>
      <c r="AX540" s="9">
        <v>42311.85</v>
      </c>
    </row>
    <row r="541" spans="1:50" s="6" customFormat="1" ht="15" x14ac:dyDescent="0.25">
      <c r="A541" s="18">
        <f>1+A540</f>
        <v>518</v>
      </c>
      <c r="B541" s="17" t="s">
        <v>7</v>
      </c>
      <c r="C541" s="16" t="s">
        <v>95</v>
      </c>
      <c r="D541" s="16" t="s">
        <v>5</v>
      </c>
      <c r="E541" s="16" t="s">
        <v>4</v>
      </c>
      <c r="F541" s="16" t="s">
        <v>3</v>
      </c>
      <c r="G541" s="15">
        <v>45078</v>
      </c>
      <c r="H541" s="15">
        <v>45260</v>
      </c>
      <c r="I541" s="14">
        <v>76560</v>
      </c>
      <c r="J541" s="14">
        <v>0</v>
      </c>
      <c r="K541" s="14">
        <v>0</v>
      </c>
      <c r="L541" s="14">
        <v>2197.27</v>
      </c>
      <c r="M541" s="14">
        <f>I541*7.1%</f>
        <v>5435.7599999999993</v>
      </c>
      <c r="N541" s="14">
        <f>I541*1.15%</f>
        <v>880.43999999999994</v>
      </c>
      <c r="O541" s="14">
        <v>2327.42</v>
      </c>
      <c r="P541" s="14">
        <f>I541*7.09%</f>
        <v>5428.1040000000003</v>
      </c>
      <c r="Q541" s="14"/>
      <c r="R541" s="14">
        <f>L541+M541+N541+O541+P541</f>
        <v>16268.993999999999</v>
      </c>
      <c r="S541" s="14">
        <v>0</v>
      </c>
      <c r="T541" s="14">
        <f>+L541+O541+Q541+S541+J541+K541</f>
        <v>4524.6900000000005</v>
      </c>
      <c r="U541" s="14">
        <f>+P541+N541+M541</f>
        <v>11744.304</v>
      </c>
      <c r="V541" s="14">
        <f>+I541-T541</f>
        <v>72035.31</v>
      </c>
      <c r="W541" s="54">
        <f>+V541-AJ541</f>
        <v>15304.39</v>
      </c>
      <c r="X541" t="s">
        <v>634</v>
      </c>
      <c r="Y541" t="s">
        <v>563</v>
      </c>
      <c r="Z541" t="s">
        <v>861</v>
      </c>
      <c r="AA541">
        <v>18</v>
      </c>
      <c r="AB541" s="9">
        <v>65000</v>
      </c>
      <c r="AC541">
        <v>0</v>
      </c>
      <c r="AD541" s="9">
        <v>65000</v>
      </c>
      <c r="AE541" s="9">
        <v>1865.5</v>
      </c>
      <c r="AF541" s="9">
        <v>4427.58</v>
      </c>
      <c r="AG541" s="9">
        <v>1976</v>
      </c>
      <c r="AH541">
        <v>0</v>
      </c>
      <c r="AI541" s="9">
        <v>8269.08</v>
      </c>
      <c r="AJ541" s="9">
        <v>56730.92</v>
      </c>
      <c r="AK541" s="54">
        <f>+T541-AW541</f>
        <v>0</v>
      </c>
      <c r="AL541" t="s">
        <v>95</v>
      </c>
      <c r="AM541" t="s">
        <v>5</v>
      </c>
      <c r="AN541" t="s">
        <v>1035</v>
      </c>
      <c r="AO541">
        <v>10</v>
      </c>
      <c r="AP541" s="9">
        <v>76560</v>
      </c>
      <c r="AQ541">
        <v>0</v>
      </c>
      <c r="AR541" s="9">
        <v>76560</v>
      </c>
      <c r="AS541" s="9">
        <v>2197.27</v>
      </c>
      <c r="AT541">
        <v>0</v>
      </c>
      <c r="AU541" s="9">
        <v>2327.42</v>
      </c>
      <c r="AV541">
        <v>0</v>
      </c>
      <c r="AW541" s="9">
        <v>4524.6899999999996</v>
      </c>
      <c r="AX541" s="9">
        <v>72035.31</v>
      </c>
    </row>
    <row r="542" spans="1:50" s="6" customFormat="1" ht="15" x14ac:dyDescent="0.25">
      <c r="A542" s="18">
        <f>1+A541</f>
        <v>519</v>
      </c>
      <c r="B542" s="17" t="s">
        <v>7</v>
      </c>
      <c r="C542" s="16" t="s">
        <v>94</v>
      </c>
      <c r="D542" s="16" t="s">
        <v>5</v>
      </c>
      <c r="E542" s="16" t="s">
        <v>4</v>
      </c>
      <c r="F542" s="16" t="s">
        <v>8</v>
      </c>
      <c r="G542" s="15">
        <v>45078</v>
      </c>
      <c r="H542" s="15">
        <v>45260</v>
      </c>
      <c r="I542" s="14">
        <v>74240</v>
      </c>
      <c r="J542" s="14">
        <v>6166.36</v>
      </c>
      <c r="K542" s="14">
        <v>0</v>
      </c>
      <c r="L542" s="14">
        <v>2130.69</v>
      </c>
      <c r="M542" s="14">
        <f>I542*7.1%</f>
        <v>5271.04</v>
      </c>
      <c r="N542" s="14">
        <f>I542*1.15%</f>
        <v>853.76</v>
      </c>
      <c r="O542" s="14">
        <v>2256.9</v>
      </c>
      <c r="P542" s="14">
        <f>I542*7.09%</f>
        <v>5263.616</v>
      </c>
      <c r="Q542" s="14"/>
      <c r="R542" s="14">
        <f>L542+M542+N542+O542+P542</f>
        <v>15776.005999999999</v>
      </c>
      <c r="S542" s="14">
        <v>0</v>
      </c>
      <c r="T542" s="14">
        <f>+L542+O542+Q542+S542+J542+K542</f>
        <v>10553.95</v>
      </c>
      <c r="U542" s="14">
        <f>+P542+N542+M542</f>
        <v>11388.416000000001</v>
      </c>
      <c r="V542" s="14">
        <f>+I542-T542</f>
        <v>63686.05</v>
      </c>
      <c r="W542" s="54">
        <f>+V542-AJ542</f>
        <v>-13711.690000000002</v>
      </c>
      <c r="X542" t="s">
        <v>620</v>
      </c>
      <c r="Y542" t="s">
        <v>708</v>
      </c>
      <c r="Z542" t="s">
        <v>716</v>
      </c>
      <c r="AA542">
        <v>4</v>
      </c>
      <c r="AB542" s="9">
        <v>93500</v>
      </c>
      <c r="AC542">
        <v>0</v>
      </c>
      <c r="AD542" s="9">
        <v>93500</v>
      </c>
      <c r="AE542" s="9">
        <v>2683.45</v>
      </c>
      <c r="AF542" s="9">
        <v>10576.41</v>
      </c>
      <c r="AG542" s="9">
        <v>2842.4</v>
      </c>
      <c r="AH542">
        <v>0</v>
      </c>
      <c r="AI542" s="9">
        <v>16102.26</v>
      </c>
      <c r="AJ542" s="9">
        <v>77397.740000000005</v>
      </c>
      <c r="AK542" s="54">
        <f>+T542-AW542</f>
        <v>0</v>
      </c>
      <c r="AL542" t="s">
        <v>94</v>
      </c>
      <c r="AM542" t="s">
        <v>5</v>
      </c>
      <c r="AN542" t="s">
        <v>1003</v>
      </c>
      <c r="AO542">
        <v>12</v>
      </c>
      <c r="AP542" s="9">
        <v>74240</v>
      </c>
      <c r="AQ542">
        <v>0</v>
      </c>
      <c r="AR542" s="9">
        <v>74240</v>
      </c>
      <c r="AS542" s="9">
        <v>2130.69</v>
      </c>
      <c r="AT542" s="9">
        <v>6166.36</v>
      </c>
      <c r="AU542" s="9">
        <v>2256.9</v>
      </c>
      <c r="AV542">
        <v>0</v>
      </c>
      <c r="AW542" s="9">
        <v>10553.95</v>
      </c>
      <c r="AX542" s="9">
        <v>63686.05</v>
      </c>
    </row>
    <row r="543" spans="1:50" s="6" customFormat="1" ht="15" x14ac:dyDescent="0.25">
      <c r="A543" s="18">
        <f>1+A542</f>
        <v>520</v>
      </c>
      <c r="B543" s="17" t="s">
        <v>7</v>
      </c>
      <c r="C543" s="16" t="s">
        <v>93</v>
      </c>
      <c r="D543" s="16" t="s">
        <v>5</v>
      </c>
      <c r="E543" s="16" t="s">
        <v>4</v>
      </c>
      <c r="F543" s="16" t="s">
        <v>8</v>
      </c>
      <c r="G543" s="15">
        <v>45078</v>
      </c>
      <c r="H543" s="15">
        <v>45260</v>
      </c>
      <c r="I543" s="14">
        <v>22400</v>
      </c>
      <c r="J543" s="14">
        <v>0</v>
      </c>
      <c r="K543" s="14">
        <v>0</v>
      </c>
      <c r="L543" s="14">
        <v>642.88</v>
      </c>
      <c r="M543" s="14">
        <f>I543*7.1%</f>
        <v>1590.3999999999999</v>
      </c>
      <c r="N543" s="14">
        <f>I543*1.15%</f>
        <v>257.60000000000002</v>
      </c>
      <c r="O543" s="14">
        <v>680.96</v>
      </c>
      <c r="P543" s="14">
        <f>I543*7.09%</f>
        <v>1588.16</v>
      </c>
      <c r="Q543" s="14"/>
      <c r="R543" s="14">
        <f>L543+M543+N543+O543+P543</f>
        <v>4760</v>
      </c>
      <c r="S543" s="14">
        <v>0</v>
      </c>
      <c r="T543" s="14">
        <f>+L543+O543+Q543+S543+J543+K543</f>
        <v>1323.8400000000001</v>
      </c>
      <c r="U543" s="14">
        <f>+P543+N543+M543</f>
        <v>3436.16</v>
      </c>
      <c r="V543" s="14">
        <f>+I543-T543</f>
        <v>21076.16</v>
      </c>
      <c r="W543" s="54">
        <f>+V543-AJ543</f>
        <v>-35654.759999999995</v>
      </c>
      <c r="X543" t="s">
        <v>604</v>
      </c>
      <c r="Y543" t="s">
        <v>603</v>
      </c>
      <c r="Z543" t="s">
        <v>736</v>
      </c>
      <c r="AA543">
        <v>2</v>
      </c>
      <c r="AB543" s="9">
        <v>65000</v>
      </c>
      <c r="AC543">
        <v>0</v>
      </c>
      <c r="AD543" s="9">
        <v>65000</v>
      </c>
      <c r="AE543" s="9">
        <v>1865.5</v>
      </c>
      <c r="AF543" s="9">
        <v>4427.58</v>
      </c>
      <c r="AG543" s="9">
        <v>1976</v>
      </c>
      <c r="AH543">
        <v>0</v>
      </c>
      <c r="AI543" s="9">
        <v>8269.08</v>
      </c>
      <c r="AJ543" s="9">
        <v>56730.92</v>
      </c>
      <c r="AK543" s="54">
        <f>+T543-AW543</f>
        <v>0</v>
      </c>
      <c r="AL543" t="s">
        <v>93</v>
      </c>
      <c r="AM543" t="s">
        <v>5</v>
      </c>
      <c r="AN543" t="s">
        <v>1308</v>
      </c>
      <c r="AO543">
        <v>14</v>
      </c>
      <c r="AP543" s="9">
        <v>22400</v>
      </c>
      <c r="AQ543">
        <v>0</v>
      </c>
      <c r="AR543" s="9">
        <v>22400</v>
      </c>
      <c r="AS543">
        <v>642.88</v>
      </c>
      <c r="AT543">
        <v>0</v>
      </c>
      <c r="AU543">
        <v>680.96</v>
      </c>
      <c r="AV543">
        <v>0</v>
      </c>
      <c r="AW543" s="9">
        <v>1323.84</v>
      </c>
      <c r="AX543" s="9">
        <v>21076.16</v>
      </c>
    </row>
    <row r="544" spans="1:50" s="6" customFormat="1" ht="15" x14ac:dyDescent="0.25">
      <c r="A544" s="18">
        <f>1+A543</f>
        <v>521</v>
      </c>
      <c r="B544" s="17" t="s">
        <v>7</v>
      </c>
      <c r="C544" s="16" t="s">
        <v>92</v>
      </c>
      <c r="D544" s="16" t="s">
        <v>5</v>
      </c>
      <c r="E544" s="16" t="s">
        <v>4</v>
      </c>
      <c r="F544" s="16" t="s">
        <v>8</v>
      </c>
      <c r="G544" s="15">
        <v>45078</v>
      </c>
      <c r="H544" s="15">
        <v>45260</v>
      </c>
      <c r="I544" s="14">
        <v>92800</v>
      </c>
      <c r="J544" s="14">
        <v>10411.75</v>
      </c>
      <c r="K544" s="14">
        <v>0</v>
      </c>
      <c r="L544" s="14">
        <v>2663.36</v>
      </c>
      <c r="M544" s="14">
        <f>I544*7.1%</f>
        <v>6588.7999999999993</v>
      </c>
      <c r="N544" s="14">
        <f>I544*1.15%</f>
        <v>1067.2</v>
      </c>
      <c r="O544" s="14">
        <v>2821.12</v>
      </c>
      <c r="P544" s="14">
        <f>I544*7.09%</f>
        <v>6579.52</v>
      </c>
      <c r="Q544" s="14"/>
      <c r="R544" s="14">
        <f>L544+M544+N544+O544+P544</f>
        <v>19720</v>
      </c>
      <c r="S544" s="14">
        <v>0</v>
      </c>
      <c r="T544" s="14">
        <f>+L544+O544+Q544+S544+J544+K544</f>
        <v>15896.23</v>
      </c>
      <c r="U544" s="14">
        <f>+P544+N544+M544</f>
        <v>14235.52</v>
      </c>
      <c r="V544" s="14">
        <f>+I544-T544</f>
        <v>76903.77</v>
      </c>
      <c r="W544" s="54">
        <f>+V544-AJ544</f>
        <v>1975.8899999999994</v>
      </c>
      <c r="X544" t="s">
        <v>590</v>
      </c>
      <c r="Y544" t="s">
        <v>758</v>
      </c>
      <c r="Z544" t="s">
        <v>759</v>
      </c>
      <c r="AA544">
        <v>2</v>
      </c>
      <c r="AB544" s="9">
        <v>90000</v>
      </c>
      <c r="AC544">
        <v>0</v>
      </c>
      <c r="AD544" s="9">
        <v>90000</v>
      </c>
      <c r="AE544" s="9">
        <v>2583</v>
      </c>
      <c r="AF544" s="9">
        <v>9753.1200000000008</v>
      </c>
      <c r="AG544" s="9">
        <v>2736</v>
      </c>
      <c r="AH544">
        <v>0</v>
      </c>
      <c r="AI544" s="9">
        <v>15072.12</v>
      </c>
      <c r="AJ544" s="9">
        <v>74927.88</v>
      </c>
      <c r="AK544" s="54">
        <f>+T544-AW544</f>
        <v>0</v>
      </c>
      <c r="AL544" t="s">
        <v>92</v>
      </c>
      <c r="AM544" t="s">
        <v>5</v>
      </c>
      <c r="AN544" t="s">
        <v>1002</v>
      </c>
      <c r="AO544">
        <v>15</v>
      </c>
      <c r="AP544" s="9">
        <v>92800</v>
      </c>
      <c r="AQ544">
        <v>0</v>
      </c>
      <c r="AR544" s="9">
        <v>92800</v>
      </c>
      <c r="AS544" s="9">
        <v>2663.36</v>
      </c>
      <c r="AT544" s="9">
        <v>10411.75</v>
      </c>
      <c r="AU544" s="9">
        <v>2821.12</v>
      </c>
      <c r="AV544">
        <v>0</v>
      </c>
      <c r="AW544" s="9">
        <v>15896.23</v>
      </c>
      <c r="AX544" s="9">
        <v>76903.77</v>
      </c>
    </row>
    <row r="545" spans="1:50" s="6" customFormat="1" ht="15" x14ac:dyDescent="0.25">
      <c r="A545" s="18">
        <f>1+A544</f>
        <v>522</v>
      </c>
      <c r="B545" s="17" t="s">
        <v>7</v>
      </c>
      <c r="C545" s="16" t="s">
        <v>91</v>
      </c>
      <c r="D545" s="16" t="s">
        <v>5</v>
      </c>
      <c r="E545" s="16" t="s">
        <v>4</v>
      </c>
      <c r="F545" s="16" t="s">
        <v>3</v>
      </c>
      <c r="G545" s="15">
        <v>45078</v>
      </c>
      <c r="H545" s="15">
        <v>45260</v>
      </c>
      <c r="I545" s="14">
        <v>17640</v>
      </c>
      <c r="J545" s="14">
        <v>0</v>
      </c>
      <c r="K545" s="14">
        <v>0</v>
      </c>
      <c r="L545" s="14">
        <v>506.27</v>
      </c>
      <c r="M545" s="14">
        <f>I545*7.1%</f>
        <v>1252.4399999999998</v>
      </c>
      <c r="N545" s="14">
        <f>I545*1.15%</f>
        <v>202.85999999999999</v>
      </c>
      <c r="O545" s="14">
        <v>536.26</v>
      </c>
      <c r="P545" s="14">
        <f>I545*7.09%</f>
        <v>1250.6760000000002</v>
      </c>
      <c r="Q545" s="14">
        <v>0</v>
      </c>
      <c r="R545" s="14">
        <f>L545+M545+N545+O545+P545</f>
        <v>3748.5060000000003</v>
      </c>
      <c r="S545" s="14">
        <v>0</v>
      </c>
      <c r="T545" s="14">
        <f>+L545+O545+Q545+S545+J545+K545</f>
        <v>1042.53</v>
      </c>
      <c r="U545" s="14">
        <f>+P545+N545+M545</f>
        <v>2705.9759999999997</v>
      </c>
      <c r="V545" s="14">
        <f>+I545-T545</f>
        <v>16597.47</v>
      </c>
      <c r="W545" s="54">
        <f>+V545-AJ545</f>
        <v>-59741.759999999995</v>
      </c>
      <c r="X545" t="s">
        <v>551</v>
      </c>
      <c r="Y545" t="s">
        <v>708</v>
      </c>
      <c r="Z545" t="s">
        <v>741</v>
      </c>
      <c r="AA545">
        <v>12</v>
      </c>
      <c r="AB545" s="9">
        <v>92000</v>
      </c>
      <c r="AC545">
        <v>0</v>
      </c>
      <c r="AD545" s="9">
        <v>92000</v>
      </c>
      <c r="AE545" s="9">
        <v>2640.4</v>
      </c>
      <c r="AF545" s="9">
        <v>10223.57</v>
      </c>
      <c r="AG545" s="9">
        <v>2796.8</v>
      </c>
      <c r="AH545">
        <v>0</v>
      </c>
      <c r="AI545" s="9">
        <v>15660.77</v>
      </c>
      <c r="AJ545" s="9">
        <v>76339.23</v>
      </c>
      <c r="AK545" s="54">
        <f>+T545-AW545</f>
        <v>0</v>
      </c>
      <c r="AL545" t="s">
        <v>91</v>
      </c>
      <c r="AM545" t="s">
        <v>5</v>
      </c>
      <c r="AN545" t="s">
        <v>1046</v>
      </c>
      <c r="AO545">
        <v>19</v>
      </c>
      <c r="AP545" s="9">
        <v>17640</v>
      </c>
      <c r="AQ545">
        <v>0</v>
      </c>
      <c r="AR545" s="9">
        <v>17640</v>
      </c>
      <c r="AS545">
        <v>506.27</v>
      </c>
      <c r="AT545">
        <v>0</v>
      </c>
      <c r="AU545">
        <v>536.26</v>
      </c>
      <c r="AV545">
        <v>0</v>
      </c>
      <c r="AW545" s="9">
        <v>1042.53</v>
      </c>
      <c r="AX545" s="9">
        <v>16597.47</v>
      </c>
    </row>
    <row r="546" spans="1:50" s="6" customFormat="1" ht="15" x14ac:dyDescent="0.25">
      <c r="A546" s="18">
        <f>1+A545</f>
        <v>523</v>
      </c>
      <c r="B546" s="17" t="s">
        <v>7</v>
      </c>
      <c r="C546" s="16" t="s">
        <v>90</v>
      </c>
      <c r="D546" s="16" t="s">
        <v>5</v>
      </c>
      <c r="E546" s="16" t="s">
        <v>4</v>
      </c>
      <c r="F546" s="16" t="s">
        <v>8</v>
      </c>
      <c r="G546" s="15">
        <v>45078</v>
      </c>
      <c r="H546" s="15">
        <v>45260</v>
      </c>
      <c r="I546" s="14">
        <v>57600</v>
      </c>
      <c r="J546" s="14">
        <v>3035.04</v>
      </c>
      <c r="K546" s="14">
        <v>0</v>
      </c>
      <c r="L546" s="14">
        <v>1653.12</v>
      </c>
      <c r="M546" s="14">
        <f>I546*7.1%</f>
        <v>4089.5999999999995</v>
      </c>
      <c r="N546" s="14">
        <f>I546*1.15%</f>
        <v>662.4</v>
      </c>
      <c r="O546" s="14">
        <v>1751.04</v>
      </c>
      <c r="P546" s="14">
        <f>I546*7.09%</f>
        <v>4083.84</v>
      </c>
      <c r="Q546" s="14">
        <v>0</v>
      </c>
      <c r="R546" s="14">
        <f>L546+M546+N546+O546+P546</f>
        <v>12240</v>
      </c>
      <c r="S546" s="14">
        <v>0</v>
      </c>
      <c r="T546" s="14">
        <f>+L546+O546+Q546+S546+J546+K546</f>
        <v>6439.2</v>
      </c>
      <c r="U546" s="14">
        <f>+P546+N546+M546</f>
        <v>8835.84</v>
      </c>
      <c r="V546" s="14">
        <f>+I546-T546</f>
        <v>51160.800000000003</v>
      </c>
      <c r="W546" s="54">
        <f>+V546-AJ546</f>
        <v>-69635.959999999992</v>
      </c>
      <c r="X546" t="s">
        <v>549</v>
      </c>
      <c r="Y546" t="s">
        <v>784</v>
      </c>
      <c r="Z546" t="s">
        <v>785</v>
      </c>
      <c r="AA546">
        <v>4</v>
      </c>
      <c r="AB546" s="9">
        <v>155000</v>
      </c>
      <c r="AC546">
        <v>0</v>
      </c>
      <c r="AD546" s="9">
        <v>155000</v>
      </c>
      <c r="AE546" s="9">
        <v>4448.5</v>
      </c>
      <c r="AF546" s="9">
        <v>25042.74</v>
      </c>
      <c r="AG546" s="9">
        <v>4712</v>
      </c>
      <c r="AH546">
        <v>0</v>
      </c>
      <c r="AI546" s="9">
        <v>34203.24</v>
      </c>
      <c r="AJ546" s="9">
        <v>120796.76</v>
      </c>
      <c r="AK546" s="54">
        <f>+T546-AW546</f>
        <v>0</v>
      </c>
      <c r="AL546" t="s">
        <v>90</v>
      </c>
      <c r="AM546" t="s">
        <v>5</v>
      </c>
      <c r="AN546" t="s">
        <v>1253</v>
      </c>
      <c r="AO546">
        <v>20</v>
      </c>
      <c r="AP546" s="9">
        <v>57600</v>
      </c>
      <c r="AQ546">
        <v>0</v>
      </c>
      <c r="AR546" s="9">
        <v>57600</v>
      </c>
      <c r="AS546" s="9">
        <v>1653.12</v>
      </c>
      <c r="AT546" s="9">
        <v>3035.04</v>
      </c>
      <c r="AU546" s="9">
        <v>1751.04</v>
      </c>
      <c r="AV546">
        <v>0</v>
      </c>
      <c r="AW546" s="9">
        <v>6439.2</v>
      </c>
      <c r="AX546" s="9">
        <v>51160.800000000003</v>
      </c>
    </row>
    <row r="547" spans="1:50" s="6" customFormat="1" ht="15" x14ac:dyDescent="0.25">
      <c r="A547" s="18">
        <f>1+A546</f>
        <v>524</v>
      </c>
      <c r="B547" s="17" t="s">
        <v>7</v>
      </c>
      <c r="C547" s="16" t="s">
        <v>89</v>
      </c>
      <c r="D547" s="16" t="s">
        <v>5</v>
      </c>
      <c r="E547" s="16" t="s">
        <v>4</v>
      </c>
      <c r="F547" s="16" t="s">
        <v>3</v>
      </c>
      <c r="G547" s="15">
        <v>45078</v>
      </c>
      <c r="H547" s="15">
        <v>45260</v>
      </c>
      <c r="I547" s="14">
        <v>23200</v>
      </c>
      <c r="J547" s="14">
        <v>0</v>
      </c>
      <c r="K547" s="14">
        <v>0</v>
      </c>
      <c r="L547" s="14">
        <v>665.84</v>
      </c>
      <c r="M547" s="14">
        <f>I547*7.1%</f>
        <v>1647.1999999999998</v>
      </c>
      <c r="N547" s="14">
        <f>I547*1.15%</f>
        <v>266.8</v>
      </c>
      <c r="O547" s="14">
        <v>705.28</v>
      </c>
      <c r="P547" s="14">
        <f>I547*7.09%</f>
        <v>1644.88</v>
      </c>
      <c r="Q547" s="14"/>
      <c r="R547" s="14">
        <f>L547+M547+N547+O547+P547</f>
        <v>4930</v>
      </c>
      <c r="S547" s="14">
        <v>0</v>
      </c>
      <c r="T547" s="14">
        <f>+L547+O547+Q547+S547+J547+K547</f>
        <v>1371.12</v>
      </c>
      <c r="U547" s="14">
        <f>+P547+N547+M547</f>
        <v>3558.88</v>
      </c>
      <c r="V547" s="14">
        <f>+I547-T547</f>
        <v>21828.880000000001</v>
      </c>
      <c r="W547" s="54">
        <f>+V548-AJ547</f>
        <v>29369.540000000005</v>
      </c>
      <c r="X547" t="s">
        <v>530</v>
      </c>
      <c r="Y547" t="s">
        <v>5</v>
      </c>
      <c r="Z547" t="s">
        <v>917</v>
      </c>
      <c r="AA547">
        <v>13</v>
      </c>
      <c r="AB547" s="9">
        <v>20880</v>
      </c>
      <c r="AC547">
        <v>0</v>
      </c>
      <c r="AD547" s="9">
        <v>20880</v>
      </c>
      <c r="AE547">
        <v>599.26</v>
      </c>
      <c r="AF547">
        <v>0</v>
      </c>
      <c r="AG547">
        <v>634.75</v>
      </c>
      <c r="AH547">
        <v>0</v>
      </c>
      <c r="AI547" s="9">
        <v>1234.01</v>
      </c>
      <c r="AJ547" s="9">
        <v>19645.990000000002</v>
      </c>
      <c r="AK547" s="54">
        <f>+T547-AW547</f>
        <v>0</v>
      </c>
      <c r="AL547" t="s">
        <v>89</v>
      </c>
      <c r="AM547" t="s">
        <v>5</v>
      </c>
      <c r="AN547" t="s">
        <v>1020</v>
      </c>
      <c r="AO547">
        <v>21</v>
      </c>
      <c r="AP547" s="9">
        <v>23200</v>
      </c>
      <c r="AQ547">
        <v>0</v>
      </c>
      <c r="AR547" s="9">
        <v>23200</v>
      </c>
      <c r="AS547">
        <v>665.84</v>
      </c>
      <c r="AT547">
        <v>0</v>
      </c>
      <c r="AU547">
        <v>705.28</v>
      </c>
      <c r="AV547">
        <v>0</v>
      </c>
      <c r="AW547" s="9">
        <v>1371.12</v>
      </c>
      <c r="AX547" s="9">
        <v>21828.880000000001</v>
      </c>
    </row>
    <row r="548" spans="1:50" s="6" customFormat="1" ht="15" x14ac:dyDescent="0.25">
      <c r="A548" s="18">
        <f>1+A547</f>
        <v>525</v>
      </c>
      <c r="B548" s="17" t="s">
        <v>7</v>
      </c>
      <c r="C548" s="16" t="s">
        <v>88</v>
      </c>
      <c r="D548" s="16" t="s">
        <v>5</v>
      </c>
      <c r="E548" s="16" t="s">
        <v>4</v>
      </c>
      <c r="F548" s="16" t="s">
        <v>8</v>
      </c>
      <c r="G548" s="15">
        <v>45078</v>
      </c>
      <c r="H548" s="15">
        <v>45260</v>
      </c>
      <c r="I548" s="14">
        <v>99760</v>
      </c>
      <c r="J548" s="14">
        <v>12048.92</v>
      </c>
      <c r="K548" s="14">
        <v>0</v>
      </c>
      <c r="L548" s="14">
        <v>2863.11</v>
      </c>
      <c r="M548" s="14">
        <f>I548*7.1%</f>
        <v>7082.9599999999991</v>
      </c>
      <c r="N548" s="14">
        <f>I548*1.15%</f>
        <v>1147.24</v>
      </c>
      <c r="O548" s="14">
        <v>3032.7</v>
      </c>
      <c r="P548" s="14">
        <f>I548*7.09%</f>
        <v>7072.9840000000004</v>
      </c>
      <c r="Q548" s="14"/>
      <c r="R548" s="14">
        <f>L548+M548+N548+O548+P548</f>
        <v>21198.993999999999</v>
      </c>
      <c r="S548" s="14">
        <v>32799.74</v>
      </c>
      <c r="T548" s="14">
        <f>+L548+O548+Q548+S548+J548+K548</f>
        <v>50744.469999999994</v>
      </c>
      <c r="U548" s="14">
        <f>+P548+N548+M548</f>
        <v>15303.183999999999</v>
      </c>
      <c r="V548" s="14">
        <f>+I548-T548</f>
        <v>49015.530000000006</v>
      </c>
      <c r="W548" s="54">
        <f>+V549-AJ548</f>
        <v>16679.789999999997</v>
      </c>
      <c r="X548" t="s">
        <v>282</v>
      </c>
      <c r="Y548" t="s">
        <v>5</v>
      </c>
      <c r="Z548" t="s">
        <v>1184</v>
      </c>
      <c r="AA548">
        <v>330</v>
      </c>
      <c r="AB548" s="9">
        <v>22400</v>
      </c>
      <c r="AC548">
        <v>0</v>
      </c>
      <c r="AD548" s="9">
        <v>22400</v>
      </c>
      <c r="AE548">
        <v>642.88</v>
      </c>
      <c r="AF548">
        <v>646.86</v>
      </c>
      <c r="AG548">
        <v>680.96</v>
      </c>
      <c r="AH548">
        <v>0</v>
      </c>
      <c r="AI548" s="9">
        <v>1970.7</v>
      </c>
      <c r="AJ548" s="9">
        <v>20429.3</v>
      </c>
      <c r="AK548" s="54">
        <f>+T548-AW548</f>
        <v>0</v>
      </c>
      <c r="AL548" t="s">
        <v>88</v>
      </c>
      <c r="AM548" t="s">
        <v>5</v>
      </c>
      <c r="AN548" t="s">
        <v>1229</v>
      </c>
      <c r="AO548">
        <v>23</v>
      </c>
      <c r="AP548" s="9">
        <v>99760</v>
      </c>
      <c r="AQ548">
        <v>0</v>
      </c>
      <c r="AR548" s="9">
        <v>99760</v>
      </c>
      <c r="AS548" s="9">
        <v>2863.11</v>
      </c>
      <c r="AT548" s="9">
        <v>12048.92</v>
      </c>
      <c r="AU548" s="9">
        <v>3032.7</v>
      </c>
      <c r="AV548" s="9">
        <v>32799.74</v>
      </c>
      <c r="AW548" s="9">
        <v>50744.47</v>
      </c>
      <c r="AX548" s="9">
        <v>49015.53</v>
      </c>
    </row>
    <row r="549" spans="1:50" s="6" customFormat="1" ht="15" x14ac:dyDescent="0.25">
      <c r="A549" s="18">
        <f>1+A548</f>
        <v>526</v>
      </c>
      <c r="B549" s="17" t="s">
        <v>7</v>
      </c>
      <c r="C549" s="16" t="s">
        <v>87</v>
      </c>
      <c r="D549" s="16" t="s">
        <v>5</v>
      </c>
      <c r="E549" s="16" t="s">
        <v>4</v>
      </c>
      <c r="F549" s="16" t="s">
        <v>3</v>
      </c>
      <c r="G549" s="15">
        <v>45078</v>
      </c>
      <c r="H549" s="15">
        <v>45260</v>
      </c>
      <c r="I549" s="14">
        <v>39440</v>
      </c>
      <c r="J549" s="14">
        <v>0</v>
      </c>
      <c r="K549" s="14">
        <v>0</v>
      </c>
      <c r="L549" s="14">
        <v>1131.93</v>
      </c>
      <c r="M549" s="14">
        <f>I549*7.1%</f>
        <v>2800.24</v>
      </c>
      <c r="N549" s="14">
        <f>I549*1.15%</f>
        <v>453.56</v>
      </c>
      <c r="O549" s="14">
        <v>1198.98</v>
      </c>
      <c r="P549" s="14">
        <f>I549*7.09%</f>
        <v>2796.2960000000003</v>
      </c>
      <c r="Q549" s="14"/>
      <c r="R549" s="14">
        <f>L549+M549+N549+O549+P549</f>
        <v>8381.0060000000012</v>
      </c>
      <c r="S549" s="14">
        <v>0</v>
      </c>
      <c r="T549" s="14">
        <f>+L549+O549+Q549+S549+J549+K549</f>
        <v>2330.91</v>
      </c>
      <c r="U549" s="14">
        <f>+P549+N549+M549</f>
        <v>6050.0959999999995</v>
      </c>
      <c r="V549" s="14">
        <f>+I549-T549</f>
        <v>37109.089999999997</v>
      </c>
      <c r="W549" s="54">
        <f>+V550-AJ549</f>
        <v>21403.550000000003</v>
      </c>
      <c r="X549" t="s">
        <v>511</v>
      </c>
      <c r="Y549" t="s">
        <v>5</v>
      </c>
      <c r="Z549" t="s">
        <v>1244</v>
      </c>
      <c r="AA549">
        <v>54</v>
      </c>
      <c r="AB549" s="9">
        <v>74240</v>
      </c>
      <c r="AC549">
        <v>0</v>
      </c>
      <c r="AD549" s="9">
        <v>74240</v>
      </c>
      <c r="AE549" s="9">
        <v>2130.69</v>
      </c>
      <c r="AF549" s="9">
        <v>6166.36</v>
      </c>
      <c r="AG549" s="9">
        <v>2256.9</v>
      </c>
      <c r="AH549">
        <v>0</v>
      </c>
      <c r="AI549" s="9">
        <v>10553.95</v>
      </c>
      <c r="AJ549" s="9">
        <v>63686.05</v>
      </c>
      <c r="AK549" s="54">
        <f>+T549-AW549</f>
        <v>0</v>
      </c>
      <c r="AL549" t="s">
        <v>87</v>
      </c>
      <c r="AM549" t="s">
        <v>5</v>
      </c>
      <c r="AN549" t="s">
        <v>1008</v>
      </c>
      <c r="AO549">
        <v>24</v>
      </c>
      <c r="AP549" s="9">
        <v>39440</v>
      </c>
      <c r="AQ549">
        <v>0</v>
      </c>
      <c r="AR549" s="9">
        <v>39440</v>
      </c>
      <c r="AS549" s="9">
        <v>1131.93</v>
      </c>
      <c r="AT549">
        <v>0</v>
      </c>
      <c r="AU549" s="9">
        <v>1198.98</v>
      </c>
      <c r="AV549">
        <v>0</v>
      </c>
      <c r="AW549" s="9">
        <v>2330.91</v>
      </c>
      <c r="AX549" s="9">
        <v>37109.089999999997</v>
      </c>
    </row>
    <row r="550" spans="1:50" s="6" customFormat="1" ht="15" x14ac:dyDescent="0.25">
      <c r="A550" s="18">
        <f>1+A549</f>
        <v>527</v>
      </c>
      <c r="B550" s="17" t="s">
        <v>7</v>
      </c>
      <c r="C550" s="16" t="s">
        <v>86</v>
      </c>
      <c r="D550" s="16" t="s">
        <v>5</v>
      </c>
      <c r="E550" s="16" t="s">
        <v>4</v>
      </c>
      <c r="F550" s="16" t="s">
        <v>3</v>
      </c>
      <c r="G550" s="15">
        <v>45078</v>
      </c>
      <c r="H550" s="15">
        <v>45260</v>
      </c>
      <c r="I550" s="14">
        <v>104400</v>
      </c>
      <c r="J550" s="14">
        <v>13140.36</v>
      </c>
      <c r="K550" s="14">
        <v>0</v>
      </c>
      <c r="L550" s="14">
        <v>2996.28</v>
      </c>
      <c r="M550" s="14">
        <f>I550*7.1%</f>
        <v>7412.4</v>
      </c>
      <c r="N550" s="14">
        <f>I550*1.15%</f>
        <v>1200.5999999999999</v>
      </c>
      <c r="O550" s="14">
        <v>3173.76</v>
      </c>
      <c r="P550" s="14">
        <f>I550*7.09%</f>
        <v>7401.96</v>
      </c>
      <c r="Q550" s="14"/>
      <c r="R550" s="14">
        <f>L550+M550+N550+O550+P550</f>
        <v>22185</v>
      </c>
      <c r="S550" s="14">
        <v>0</v>
      </c>
      <c r="T550" s="14">
        <f>+L550+O550+Q550+S550+J550+K550</f>
        <v>19310.400000000001</v>
      </c>
      <c r="U550" s="14">
        <f>+P550+N550+M550</f>
        <v>16014.96</v>
      </c>
      <c r="V550" s="14">
        <f>+I550-T550</f>
        <v>85089.600000000006</v>
      </c>
      <c r="W550" s="54">
        <f>+V551-AJ550</f>
        <v>38162.899999999994</v>
      </c>
      <c r="X550" t="s">
        <v>507</v>
      </c>
      <c r="Y550" t="s">
        <v>5</v>
      </c>
      <c r="Z550" t="s">
        <v>947</v>
      </c>
      <c r="AA550">
        <v>64</v>
      </c>
      <c r="AB550" s="9">
        <v>15120</v>
      </c>
      <c r="AC550">
        <v>0</v>
      </c>
      <c r="AD550" s="9">
        <v>15120</v>
      </c>
      <c r="AE550">
        <v>433.94</v>
      </c>
      <c r="AF550">
        <v>0</v>
      </c>
      <c r="AG550">
        <v>459.65</v>
      </c>
      <c r="AH550">
        <v>0</v>
      </c>
      <c r="AI550">
        <v>893.59</v>
      </c>
      <c r="AJ550" s="9">
        <v>14226.41</v>
      </c>
      <c r="AK550" s="54">
        <f>+T550-AW550</f>
        <v>0</v>
      </c>
      <c r="AL550" t="s">
        <v>86</v>
      </c>
      <c r="AM550" t="s">
        <v>5</v>
      </c>
      <c r="AN550" t="s">
        <v>1109</v>
      </c>
      <c r="AO550">
        <v>25</v>
      </c>
      <c r="AP550" s="9">
        <v>104400</v>
      </c>
      <c r="AQ550">
        <v>0</v>
      </c>
      <c r="AR550" s="9">
        <v>104400</v>
      </c>
      <c r="AS550" s="9">
        <v>2996.28</v>
      </c>
      <c r="AT550" s="9">
        <v>13140.36</v>
      </c>
      <c r="AU550" s="9">
        <v>3173.76</v>
      </c>
      <c r="AV550">
        <v>0</v>
      </c>
      <c r="AW550" s="9">
        <v>19310.400000000001</v>
      </c>
      <c r="AX550" s="9">
        <v>85089.600000000006</v>
      </c>
    </row>
    <row r="551" spans="1:50" s="6" customFormat="1" ht="15" x14ac:dyDescent="0.25">
      <c r="A551" s="18">
        <f>1+A550</f>
        <v>528</v>
      </c>
      <c r="B551" s="17" t="s">
        <v>7</v>
      </c>
      <c r="C551" s="16" t="s">
        <v>85</v>
      </c>
      <c r="D551" s="16" t="s">
        <v>5</v>
      </c>
      <c r="E551" s="16" t="s">
        <v>4</v>
      </c>
      <c r="F551" s="16" t="s">
        <v>3</v>
      </c>
      <c r="G551" s="15">
        <v>45078</v>
      </c>
      <c r="H551" s="15">
        <v>45260</v>
      </c>
      <c r="I551" s="14">
        <v>55680</v>
      </c>
      <c r="J551" s="14">
        <v>0</v>
      </c>
      <c r="K551" s="14">
        <v>0</v>
      </c>
      <c r="L551" s="14">
        <v>1598.02</v>
      </c>
      <c r="M551" s="14">
        <f>I551*7.1%</f>
        <v>3953.2799999999997</v>
      </c>
      <c r="N551" s="14">
        <f>I551*1.15%</f>
        <v>640.31999999999994</v>
      </c>
      <c r="O551" s="14">
        <v>1692.67</v>
      </c>
      <c r="P551" s="14">
        <f>I551*7.09%</f>
        <v>3947.7120000000004</v>
      </c>
      <c r="Q551" s="14"/>
      <c r="R551" s="14">
        <f>L551+M551+N551+O551+P551</f>
        <v>11832.002</v>
      </c>
      <c r="S551" s="14">
        <v>0</v>
      </c>
      <c r="T551" s="14">
        <f>+L551+O551+Q551+S551+J551+K551</f>
        <v>3290.69</v>
      </c>
      <c r="U551" s="14">
        <f>+P551+N551+M551</f>
        <v>8541.3119999999999</v>
      </c>
      <c r="V551" s="14">
        <f>+I551-T551</f>
        <v>52389.31</v>
      </c>
      <c r="W551" s="54">
        <f>+V552-AJ551</f>
        <v>-6548.66</v>
      </c>
      <c r="X551" t="s">
        <v>505</v>
      </c>
      <c r="Y551" t="s">
        <v>5</v>
      </c>
      <c r="Z551" t="s">
        <v>948</v>
      </c>
      <c r="AA551">
        <v>67</v>
      </c>
      <c r="AB551" s="9">
        <v>25520</v>
      </c>
      <c r="AC551">
        <v>0</v>
      </c>
      <c r="AD551" s="9">
        <v>25520</v>
      </c>
      <c r="AE551">
        <v>732.42</v>
      </c>
      <c r="AF551">
        <v>0</v>
      </c>
      <c r="AG551">
        <v>775.81</v>
      </c>
      <c r="AH551">
        <v>0</v>
      </c>
      <c r="AI551" s="9">
        <v>1508.23</v>
      </c>
      <c r="AJ551" s="9">
        <v>24011.77</v>
      </c>
      <c r="AK551" s="54">
        <f>+T551-AW551</f>
        <v>0</v>
      </c>
      <c r="AL551" t="s">
        <v>85</v>
      </c>
      <c r="AM551" t="s">
        <v>5</v>
      </c>
      <c r="AN551" t="s">
        <v>935</v>
      </c>
      <c r="AO551">
        <v>26</v>
      </c>
      <c r="AP551" s="9">
        <v>55680</v>
      </c>
      <c r="AQ551">
        <v>0</v>
      </c>
      <c r="AR551" s="9">
        <v>55680</v>
      </c>
      <c r="AS551" s="9">
        <v>1598.02</v>
      </c>
      <c r="AT551">
        <v>0</v>
      </c>
      <c r="AU551" s="9">
        <v>1692.67</v>
      </c>
      <c r="AV551">
        <v>0</v>
      </c>
      <c r="AW551" s="9">
        <v>3290.69</v>
      </c>
      <c r="AX551" s="9">
        <v>52389.31</v>
      </c>
    </row>
    <row r="552" spans="1:50" s="6" customFormat="1" ht="15" x14ac:dyDescent="0.25">
      <c r="A552" s="18">
        <f>1+A551</f>
        <v>529</v>
      </c>
      <c r="B552" s="17" t="s">
        <v>7</v>
      </c>
      <c r="C552" s="16" t="s">
        <v>84</v>
      </c>
      <c r="D552" s="16" t="s">
        <v>5</v>
      </c>
      <c r="E552" s="16" t="s">
        <v>4</v>
      </c>
      <c r="F552" s="16" t="s">
        <v>3</v>
      </c>
      <c r="G552" s="15">
        <v>45078</v>
      </c>
      <c r="H552" s="15">
        <v>45260</v>
      </c>
      <c r="I552" s="14">
        <v>18560</v>
      </c>
      <c r="J552" s="14">
        <v>0</v>
      </c>
      <c r="K552" s="14">
        <v>0</v>
      </c>
      <c r="L552" s="14">
        <v>532.66999999999996</v>
      </c>
      <c r="M552" s="14">
        <f>I552*7.1%</f>
        <v>1317.76</v>
      </c>
      <c r="N552" s="14">
        <f>I552*1.15%</f>
        <v>213.44</v>
      </c>
      <c r="O552" s="14">
        <v>564.22</v>
      </c>
      <c r="P552" s="14">
        <f>I552*7.09%</f>
        <v>1315.904</v>
      </c>
      <c r="Q552" s="14">
        <v>0</v>
      </c>
      <c r="R552" s="14">
        <f>L552+M552+N552+O552+P552</f>
        <v>3943.9940000000001</v>
      </c>
      <c r="S552" s="14">
        <v>0</v>
      </c>
      <c r="T552" s="14">
        <f>+L552+O552+Q552+S552+J552+K552</f>
        <v>1096.8899999999999</v>
      </c>
      <c r="U552" s="14">
        <f>+P552+N552+M552</f>
        <v>2847.1040000000003</v>
      </c>
      <c r="V552" s="14">
        <f>+I552-T552</f>
        <v>17463.11</v>
      </c>
      <c r="W552" s="54">
        <f>+V553-AJ552</f>
        <v>-418.43000000000029</v>
      </c>
      <c r="X552" t="s">
        <v>11</v>
      </c>
      <c r="Y552" t="s">
        <v>5</v>
      </c>
      <c r="Z552" t="s">
        <v>965</v>
      </c>
      <c r="AA552">
        <v>178</v>
      </c>
      <c r="AB552" s="9">
        <v>51040</v>
      </c>
      <c r="AC552">
        <v>0</v>
      </c>
      <c r="AD552" s="9">
        <v>51040</v>
      </c>
      <c r="AE552" s="9">
        <v>1464.85</v>
      </c>
      <c r="AF552" s="9">
        <v>10411.75</v>
      </c>
      <c r="AG552" s="9">
        <v>1551.62</v>
      </c>
      <c r="AH552">
        <v>0</v>
      </c>
      <c r="AI552" s="9">
        <v>13428.22</v>
      </c>
      <c r="AJ552" s="9">
        <v>37611.78</v>
      </c>
      <c r="AK552" s="54">
        <f>+T552-AW552</f>
        <v>0</v>
      </c>
      <c r="AL552" t="s">
        <v>84</v>
      </c>
      <c r="AM552" t="s">
        <v>5</v>
      </c>
      <c r="AN552" t="s">
        <v>1050</v>
      </c>
      <c r="AO552">
        <v>28</v>
      </c>
      <c r="AP552" s="9">
        <v>18560</v>
      </c>
      <c r="AQ552">
        <v>0</v>
      </c>
      <c r="AR552" s="9">
        <v>18560</v>
      </c>
      <c r="AS552">
        <v>532.66999999999996</v>
      </c>
      <c r="AT552">
        <v>0</v>
      </c>
      <c r="AU552">
        <v>564.22</v>
      </c>
      <c r="AV552">
        <v>0</v>
      </c>
      <c r="AW552" s="9">
        <v>1096.8900000000001</v>
      </c>
      <c r="AX552" s="9">
        <v>17463.11</v>
      </c>
    </row>
    <row r="553" spans="1:50" s="6" customFormat="1" ht="15" x14ac:dyDescent="0.25">
      <c r="A553" s="18">
        <f>1+A552</f>
        <v>530</v>
      </c>
      <c r="B553" s="17" t="s">
        <v>7</v>
      </c>
      <c r="C553" s="16" t="s">
        <v>83</v>
      </c>
      <c r="D553" s="16" t="s">
        <v>5</v>
      </c>
      <c r="E553" s="16" t="s">
        <v>4</v>
      </c>
      <c r="F553" s="16" t="s">
        <v>3</v>
      </c>
      <c r="G553" s="15">
        <v>45078</v>
      </c>
      <c r="H553" s="15">
        <v>45260</v>
      </c>
      <c r="I553" s="14">
        <v>40000</v>
      </c>
      <c r="J553" s="14">
        <v>442.65</v>
      </c>
      <c r="K553" s="14">
        <v>0</v>
      </c>
      <c r="L553" s="14">
        <v>1148</v>
      </c>
      <c r="M553" s="14">
        <f>I553*7.1%</f>
        <v>2839.9999999999995</v>
      </c>
      <c r="N553" s="14">
        <f>I553*1.15%</f>
        <v>460</v>
      </c>
      <c r="O553" s="14">
        <v>1216</v>
      </c>
      <c r="P553" s="14">
        <f>I553*7.09%</f>
        <v>2836</v>
      </c>
      <c r="Q553" s="14">
        <v>0</v>
      </c>
      <c r="R553" s="14">
        <f>L553+M553+N553+O553+P553</f>
        <v>8500</v>
      </c>
      <c r="S553" s="14">
        <v>0</v>
      </c>
      <c r="T553" s="14">
        <f>+L553+O553+Q553+S553+J553+K553</f>
        <v>2806.65</v>
      </c>
      <c r="U553" s="14">
        <f>+P553+N553+M553</f>
        <v>6136</v>
      </c>
      <c r="V553" s="14">
        <f>+I553-T553</f>
        <v>37193.35</v>
      </c>
      <c r="W553" s="54">
        <f>+V554-AJ553</f>
        <v>28377.54</v>
      </c>
      <c r="X553" t="s">
        <v>472</v>
      </c>
      <c r="Y553" t="s">
        <v>5</v>
      </c>
      <c r="Z553" t="s">
        <v>902</v>
      </c>
      <c r="AA553">
        <v>190</v>
      </c>
      <c r="AB553" s="9">
        <v>32480</v>
      </c>
      <c r="AC553">
        <v>0</v>
      </c>
      <c r="AD553" s="9">
        <v>32480</v>
      </c>
      <c r="AE553">
        <v>932.18</v>
      </c>
      <c r="AF553">
        <v>0</v>
      </c>
      <c r="AG553">
        <v>987.39</v>
      </c>
      <c r="AH553">
        <v>0</v>
      </c>
      <c r="AI553" s="9">
        <v>1919.57</v>
      </c>
      <c r="AJ553" s="9">
        <v>30560.43</v>
      </c>
      <c r="AK553" s="54">
        <f>+T553-AW553</f>
        <v>0</v>
      </c>
      <c r="AL553" t="s">
        <v>83</v>
      </c>
      <c r="AM553" t="s">
        <v>5</v>
      </c>
      <c r="AN553" t="s">
        <v>1043</v>
      </c>
      <c r="AO553">
        <v>30</v>
      </c>
      <c r="AP553" s="9">
        <v>40000</v>
      </c>
      <c r="AQ553">
        <v>0</v>
      </c>
      <c r="AR553" s="9">
        <v>40000</v>
      </c>
      <c r="AS553" s="9">
        <v>1148</v>
      </c>
      <c r="AT553">
        <v>442.65</v>
      </c>
      <c r="AU553" s="9">
        <v>1216</v>
      </c>
      <c r="AV553">
        <v>0</v>
      </c>
      <c r="AW553" s="9">
        <v>2806.65</v>
      </c>
      <c r="AX553" s="9">
        <v>37193.35</v>
      </c>
    </row>
    <row r="554" spans="1:50" s="6" customFormat="1" ht="15" x14ac:dyDescent="0.25">
      <c r="A554" s="18">
        <f>1+A553</f>
        <v>531</v>
      </c>
      <c r="B554" s="17" t="s">
        <v>7</v>
      </c>
      <c r="C554" s="16" t="s">
        <v>82</v>
      </c>
      <c r="D554" s="16" t="s">
        <v>5</v>
      </c>
      <c r="E554" s="16" t="s">
        <v>4</v>
      </c>
      <c r="F554" s="16" t="s">
        <v>3</v>
      </c>
      <c r="G554" s="15">
        <v>45078</v>
      </c>
      <c r="H554" s="15">
        <v>45260</v>
      </c>
      <c r="I554" s="14">
        <v>62640</v>
      </c>
      <c r="J554" s="14">
        <v>0</v>
      </c>
      <c r="K554" s="14">
        <v>0</v>
      </c>
      <c r="L554" s="14">
        <v>1797.77</v>
      </c>
      <c r="M554" s="14">
        <f>I554*7.1%</f>
        <v>4447.4399999999996</v>
      </c>
      <c r="N554" s="14">
        <f>I554*1.15%</f>
        <v>720.36</v>
      </c>
      <c r="O554" s="14">
        <v>1904.26</v>
      </c>
      <c r="P554" s="14">
        <f>I554*7.09%</f>
        <v>4441.1760000000004</v>
      </c>
      <c r="Q554" s="14">
        <v>0</v>
      </c>
      <c r="R554" s="14">
        <f>L554+M554+N554+O554+P554</f>
        <v>13311.005999999998</v>
      </c>
      <c r="S554" s="14">
        <v>0</v>
      </c>
      <c r="T554" s="14">
        <f>+L554+O554+Q554+S554+J554+K554</f>
        <v>3702.0299999999997</v>
      </c>
      <c r="U554" s="14">
        <f>+P554+N554+M554</f>
        <v>9608.9759999999987</v>
      </c>
      <c r="V554" s="14">
        <f>+I554-T554</f>
        <v>58937.97</v>
      </c>
      <c r="W554" s="54">
        <f>+V555-AJ554</f>
        <v>13097.32</v>
      </c>
      <c r="X554" t="s">
        <v>471</v>
      </c>
      <c r="Y554" t="s">
        <v>5</v>
      </c>
      <c r="Z554" t="s">
        <v>943</v>
      </c>
      <c r="AA554">
        <v>202</v>
      </c>
      <c r="AB554" s="9">
        <v>18560</v>
      </c>
      <c r="AC554">
        <v>0</v>
      </c>
      <c r="AD554" s="9">
        <v>18560</v>
      </c>
      <c r="AE554">
        <v>532.66999999999996</v>
      </c>
      <c r="AF554">
        <v>0</v>
      </c>
      <c r="AG554">
        <v>564.22</v>
      </c>
      <c r="AH554">
        <v>0</v>
      </c>
      <c r="AI554" s="9">
        <v>1096.8900000000001</v>
      </c>
      <c r="AJ554" s="9">
        <v>17463.11</v>
      </c>
      <c r="AK554" s="54">
        <f>+T554-AW554</f>
        <v>0</v>
      </c>
      <c r="AL554" t="s">
        <v>82</v>
      </c>
      <c r="AM554" t="s">
        <v>5</v>
      </c>
      <c r="AN554" t="s">
        <v>993</v>
      </c>
      <c r="AO554">
        <v>31</v>
      </c>
      <c r="AP554" s="9">
        <v>62640</v>
      </c>
      <c r="AQ554">
        <v>0</v>
      </c>
      <c r="AR554" s="9">
        <v>62640</v>
      </c>
      <c r="AS554" s="9">
        <v>1797.77</v>
      </c>
      <c r="AT554">
        <v>0</v>
      </c>
      <c r="AU554" s="9">
        <v>1904.26</v>
      </c>
      <c r="AV554">
        <v>0</v>
      </c>
      <c r="AW554" s="9">
        <v>3702.03</v>
      </c>
      <c r="AX554" s="9">
        <v>58937.97</v>
      </c>
    </row>
    <row r="555" spans="1:50" s="6" customFormat="1" ht="15" x14ac:dyDescent="0.25">
      <c r="A555" s="18">
        <f>1+A554</f>
        <v>532</v>
      </c>
      <c r="B555" s="17" t="s">
        <v>7</v>
      </c>
      <c r="C555" s="16" t="s">
        <v>81</v>
      </c>
      <c r="D555" s="16" t="s">
        <v>5</v>
      </c>
      <c r="E555" s="16" t="s">
        <v>4</v>
      </c>
      <c r="F555" s="16" t="s">
        <v>3</v>
      </c>
      <c r="G555" s="15">
        <v>45078</v>
      </c>
      <c r="H555" s="15">
        <v>45260</v>
      </c>
      <c r="I555" s="14">
        <v>32480</v>
      </c>
      <c r="J555" s="14">
        <v>0</v>
      </c>
      <c r="K555" s="14">
        <v>0</v>
      </c>
      <c r="L555" s="14">
        <v>932.18</v>
      </c>
      <c r="M555" s="14">
        <f>I555*7.1%</f>
        <v>2306.08</v>
      </c>
      <c r="N555" s="14">
        <f>I555*1.15%</f>
        <v>373.52</v>
      </c>
      <c r="O555" s="14">
        <v>987.39</v>
      </c>
      <c r="P555" s="14">
        <f>I555*7.09%</f>
        <v>2302.8320000000003</v>
      </c>
      <c r="Q555" s="14"/>
      <c r="R555" s="14">
        <f>L555+M555+N555+O555+P555</f>
        <v>6902.0020000000004</v>
      </c>
      <c r="S555" s="14">
        <v>0</v>
      </c>
      <c r="T555" s="14">
        <f>+L555+O555+Q555+S555+J555+K555</f>
        <v>1919.57</v>
      </c>
      <c r="U555" s="14">
        <f>+P555+N555+M555</f>
        <v>4982.4320000000007</v>
      </c>
      <c r="V555" s="14">
        <f>+I555-T555</f>
        <v>30560.43</v>
      </c>
      <c r="W555" s="54">
        <f>+V556-AJ555</f>
        <v>-40923.800000000003</v>
      </c>
      <c r="X555" t="s">
        <v>465</v>
      </c>
      <c r="Y555" t="s">
        <v>5</v>
      </c>
      <c r="Z555" t="s">
        <v>1311</v>
      </c>
      <c r="AA555">
        <v>10</v>
      </c>
      <c r="AB555" s="9">
        <v>72000</v>
      </c>
      <c r="AC555">
        <v>0</v>
      </c>
      <c r="AD555" s="9">
        <v>72000</v>
      </c>
      <c r="AE555" s="9">
        <v>2066.4</v>
      </c>
      <c r="AF555" s="9">
        <v>5744.84</v>
      </c>
      <c r="AG555" s="9">
        <v>2188.8000000000002</v>
      </c>
      <c r="AH555">
        <v>0</v>
      </c>
      <c r="AI555" s="9">
        <v>10000.040000000001</v>
      </c>
      <c r="AJ555" s="9">
        <v>61999.96</v>
      </c>
      <c r="AK555" s="54">
        <f>+T555-AW555</f>
        <v>0</v>
      </c>
      <c r="AL555" t="s">
        <v>81</v>
      </c>
      <c r="AM555" t="s">
        <v>5</v>
      </c>
      <c r="AN555" t="s">
        <v>1013</v>
      </c>
      <c r="AO555">
        <v>32</v>
      </c>
      <c r="AP555" s="9">
        <v>32480</v>
      </c>
      <c r="AQ555">
        <v>0</v>
      </c>
      <c r="AR555" s="9">
        <v>32480</v>
      </c>
      <c r="AS555">
        <v>932.18</v>
      </c>
      <c r="AT555">
        <v>0</v>
      </c>
      <c r="AU555">
        <v>987.39</v>
      </c>
      <c r="AV555">
        <v>0</v>
      </c>
      <c r="AW555" s="9">
        <v>1919.57</v>
      </c>
      <c r="AX555" s="9">
        <v>30560.43</v>
      </c>
    </row>
    <row r="556" spans="1:50" s="6" customFormat="1" ht="15" x14ac:dyDescent="0.25">
      <c r="A556" s="18">
        <f>1+A555</f>
        <v>533</v>
      </c>
      <c r="B556" s="17" t="s">
        <v>7</v>
      </c>
      <c r="C556" s="16" t="s">
        <v>80</v>
      </c>
      <c r="D556" s="16" t="s">
        <v>5</v>
      </c>
      <c r="E556" s="16" t="s">
        <v>4</v>
      </c>
      <c r="F556" s="16" t="s">
        <v>8</v>
      </c>
      <c r="G556" s="15">
        <v>45078</v>
      </c>
      <c r="H556" s="15">
        <v>45260</v>
      </c>
      <c r="I556" s="14">
        <v>22400</v>
      </c>
      <c r="J556" s="14">
        <v>0</v>
      </c>
      <c r="K556" s="14">
        <v>0</v>
      </c>
      <c r="L556" s="14">
        <v>642.88</v>
      </c>
      <c r="M556" s="14">
        <f>I556*7.1%</f>
        <v>1590.3999999999999</v>
      </c>
      <c r="N556" s="14">
        <f>I556*1.15%</f>
        <v>257.60000000000002</v>
      </c>
      <c r="O556" s="14">
        <v>680.96</v>
      </c>
      <c r="P556" s="14">
        <f>I556*7.09%</f>
        <v>1588.16</v>
      </c>
      <c r="Q556" s="14"/>
      <c r="R556" s="14">
        <f>L556+M556+N556+O556+P556</f>
        <v>4760</v>
      </c>
      <c r="S556" s="14">
        <v>0</v>
      </c>
      <c r="T556" s="14">
        <f>+L556+O556+Q556+S556+J556+K556</f>
        <v>1323.8400000000001</v>
      </c>
      <c r="U556" s="14">
        <f>+P556+N556+M556</f>
        <v>3436.16</v>
      </c>
      <c r="V556" s="14">
        <f>+I556-T556</f>
        <v>21076.16</v>
      </c>
      <c r="W556" s="54">
        <f>+V557-AJ556</f>
        <v>-12078.84</v>
      </c>
      <c r="X556" t="s">
        <v>427</v>
      </c>
      <c r="Y556" t="s">
        <v>5</v>
      </c>
      <c r="Z556" t="s">
        <v>1223</v>
      </c>
      <c r="AA556">
        <v>71</v>
      </c>
      <c r="AB556" s="9">
        <v>44080</v>
      </c>
      <c r="AC556">
        <v>0</v>
      </c>
      <c r="AD556" s="9">
        <v>44080</v>
      </c>
      <c r="AE556" s="9">
        <v>1265.0999999999999</v>
      </c>
      <c r="AF556" s="9">
        <v>1018.48</v>
      </c>
      <c r="AG556" s="9">
        <v>1340.03</v>
      </c>
      <c r="AH556">
        <v>0</v>
      </c>
      <c r="AI556" s="9">
        <v>3623.61</v>
      </c>
      <c r="AJ556" s="9">
        <v>40456.39</v>
      </c>
      <c r="AK556" s="54">
        <f>+T556-AW556</f>
        <v>0</v>
      </c>
      <c r="AL556" t="s">
        <v>80</v>
      </c>
      <c r="AM556" t="s">
        <v>5</v>
      </c>
      <c r="AN556" t="s">
        <v>1023</v>
      </c>
      <c r="AO556">
        <v>37</v>
      </c>
      <c r="AP556" s="9">
        <v>22400</v>
      </c>
      <c r="AQ556">
        <v>0</v>
      </c>
      <c r="AR556" s="9">
        <v>22400</v>
      </c>
      <c r="AS556">
        <v>642.88</v>
      </c>
      <c r="AT556">
        <v>0</v>
      </c>
      <c r="AU556">
        <v>680.96</v>
      </c>
      <c r="AV556">
        <v>0</v>
      </c>
      <c r="AW556" s="9">
        <v>1323.84</v>
      </c>
      <c r="AX556" s="9">
        <v>21076.16</v>
      </c>
    </row>
    <row r="557" spans="1:50" s="6" customFormat="1" ht="15" x14ac:dyDescent="0.25">
      <c r="A557" s="18">
        <f>1+A556</f>
        <v>534</v>
      </c>
      <c r="B557" s="17" t="s">
        <v>7</v>
      </c>
      <c r="C557" s="16" t="s">
        <v>79</v>
      </c>
      <c r="D557" s="16" t="s">
        <v>5</v>
      </c>
      <c r="E557" s="16" t="s">
        <v>4</v>
      </c>
      <c r="F557" s="16" t="s">
        <v>8</v>
      </c>
      <c r="G557" s="15">
        <v>45078</v>
      </c>
      <c r="H557" s="15">
        <v>45260</v>
      </c>
      <c r="I557" s="14">
        <v>30160</v>
      </c>
      <c r="J557" s="14">
        <v>0</v>
      </c>
      <c r="K557" s="14">
        <v>0</v>
      </c>
      <c r="L557" s="14">
        <v>865.59</v>
      </c>
      <c r="M557" s="14">
        <f>I557*7.1%</f>
        <v>2141.3599999999997</v>
      </c>
      <c r="N557" s="14">
        <f>I557*1.15%</f>
        <v>346.84</v>
      </c>
      <c r="O557" s="14">
        <v>916.86</v>
      </c>
      <c r="P557" s="14">
        <f>I557*7.09%</f>
        <v>2138.3440000000001</v>
      </c>
      <c r="Q557" s="14">
        <v>0</v>
      </c>
      <c r="R557" s="14">
        <f>L557+M557+N557+O557+P557</f>
        <v>6408.9939999999997</v>
      </c>
      <c r="S557" s="14">
        <v>0</v>
      </c>
      <c r="T557" s="14">
        <f>+L557+O557+Q557+S557+J557+K557</f>
        <v>1782.45</v>
      </c>
      <c r="U557" s="14">
        <f>+P557+N557+M557</f>
        <v>4626.5439999999999</v>
      </c>
      <c r="V557" s="14">
        <f>+I557-T557</f>
        <v>28377.55</v>
      </c>
      <c r="W557" s="54">
        <f>+V558-AJ557</f>
        <v>51561.320000000007</v>
      </c>
      <c r="X557" t="s">
        <v>416</v>
      </c>
      <c r="Y557" t="s">
        <v>5</v>
      </c>
      <c r="Z557" t="s">
        <v>1251</v>
      </c>
      <c r="AA557">
        <v>125</v>
      </c>
      <c r="AB557" s="9">
        <v>26400</v>
      </c>
      <c r="AC557">
        <v>0</v>
      </c>
      <c r="AD557" s="9">
        <v>26400</v>
      </c>
      <c r="AE557">
        <v>757.68</v>
      </c>
      <c r="AF557">
        <v>0</v>
      </c>
      <c r="AG557">
        <v>802.56</v>
      </c>
      <c r="AH557">
        <v>0</v>
      </c>
      <c r="AI557" s="9">
        <v>1560.24</v>
      </c>
      <c r="AJ557" s="9">
        <v>24839.759999999998</v>
      </c>
      <c r="AK557" s="54">
        <f>+T557-AW557</f>
        <v>0</v>
      </c>
      <c r="AL557" t="s">
        <v>79</v>
      </c>
      <c r="AM557" t="s">
        <v>5</v>
      </c>
      <c r="AN557" t="s">
        <v>997</v>
      </c>
      <c r="AO557">
        <v>38</v>
      </c>
      <c r="AP557" s="9">
        <v>30160</v>
      </c>
      <c r="AQ557">
        <v>0</v>
      </c>
      <c r="AR557" s="9">
        <v>30160</v>
      </c>
      <c r="AS557">
        <v>865.59</v>
      </c>
      <c r="AT557">
        <v>0</v>
      </c>
      <c r="AU557">
        <v>916.86</v>
      </c>
      <c r="AV557">
        <v>0</v>
      </c>
      <c r="AW557" s="9">
        <v>1782.45</v>
      </c>
      <c r="AX557" s="9">
        <v>28377.55</v>
      </c>
    </row>
    <row r="558" spans="1:50" s="6" customFormat="1" ht="15" x14ac:dyDescent="0.25">
      <c r="A558" s="18">
        <f>1+A557</f>
        <v>535</v>
      </c>
      <c r="B558" s="17" t="s">
        <v>7</v>
      </c>
      <c r="C558" s="16" t="s">
        <v>78</v>
      </c>
      <c r="D558" s="16" t="s">
        <v>5</v>
      </c>
      <c r="E558" s="16" t="s">
        <v>4</v>
      </c>
      <c r="F558" s="16" t="s">
        <v>8</v>
      </c>
      <c r="G558" s="15">
        <v>45078</v>
      </c>
      <c r="H558" s="15">
        <v>45260</v>
      </c>
      <c r="I558" s="14">
        <v>81200</v>
      </c>
      <c r="J558" s="14">
        <v>0</v>
      </c>
      <c r="K558" s="14">
        <v>0</v>
      </c>
      <c r="L558" s="14">
        <v>2330.44</v>
      </c>
      <c r="M558" s="14">
        <f>I558*7.1%</f>
        <v>5765.2</v>
      </c>
      <c r="N558" s="14">
        <f>I558*1.15%</f>
        <v>933.8</v>
      </c>
      <c r="O558" s="14">
        <v>2468.48</v>
      </c>
      <c r="P558" s="14">
        <f>I558*7.09%</f>
        <v>5757.08</v>
      </c>
      <c r="Q558" s="14">
        <v>0</v>
      </c>
      <c r="R558" s="14">
        <f>L558+M558+N558+O558+P558</f>
        <v>17255</v>
      </c>
      <c r="S558" s="14">
        <v>0</v>
      </c>
      <c r="T558" s="14">
        <f>+L558+O558+Q558+S558+J558+K558</f>
        <v>4798.92</v>
      </c>
      <c r="U558" s="14">
        <f>+P558+N558+M558</f>
        <v>12456.08</v>
      </c>
      <c r="V558" s="14">
        <f>+I558-T558</f>
        <v>76401.08</v>
      </c>
      <c r="W558" s="54">
        <f>+V559-AJ558</f>
        <v>31162.609999999997</v>
      </c>
      <c r="X558" t="s">
        <v>412</v>
      </c>
      <c r="Y558" t="s">
        <v>5</v>
      </c>
      <c r="Z558" t="s">
        <v>1321</v>
      </c>
      <c r="AA558">
        <v>139</v>
      </c>
      <c r="AB558" s="9">
        <v>27200</v>
      </c>
      <c r="AC558">
        <v>0</v>
      </c>
      <c r="AD558" s="9">
        <v>27200</v>
      </c>
      <c r="AE558">
        <v>780.64</v>
      </c>
      <c r="AF558">
        <v>0</v>
      </c>
      <c r="AG558">
        <v>826.88</v>
      </c>
      <c r="AH558">
        <v>0</v>
      </c>
      <c r="AI558" s="9">
        <v>1607.52</v>
      </c>
      <c r="AJ558" s="9">
        <v>25592.48</v>
      </c>
      <c r="AK558" s="54">
        <f>+T558-AW558</f>
        <v>0</v>
      </c>
      <c r="AL558" t="s">
        <v>78</v>
      </c>
      <c r="AM558" t="s">
        <v>5</v>
      </c>
      <c r="AN558" t="s">
        <v>989</v>
      </c>
      <c r="AO558">
        <v>39</v>
      </c>
      <c r="AP558" s="9">
        <v>81200</v>
      </c>
      <c r="AQ558">
        <v>0</v>
      </c>
      <c r="AR558" s="9">
        <v>81200</v>
      </c>
      <c r="AS558" s="9">
        <v>2330.44</v>
      </c>
      <c r="AT558">
        <v>0</v>
      </c>
      <c r="AU558" s="9">
        <v>2468.48</v>
      </c>
      <c r="AV558">
        <v>0</v>
      </c>
      <c r="AW558" s="9">
        <v>4798.92</v>
      </c>
      <c r="AX558" s="9">
        <v>76401.08</v>
      </c>
    </row>
    <row r="559" spans="1:50" s="6" customFormat="1" ht="15" x14ac:dyDescent="0.25">
      <c r="A559" s="18">
        <f>1+A558</f>
        <v>536</v>
      </c>
      <c r="B559" s="17" t="s">
        <v>7</v>
      </c>
      <c r="C559" s="16" t="s">
        <v>77</v>
      </c>
      <c r="D559" s="16" t="s">
        <v>5</v>
      </c>
      <c r="E559" s="16" t="s">
        <v>4</v>
      </c>
      <c r="F559" s="16" t="s">
        <v>3</v>
      </c>
      <c r="G559" s="15">
        <v>45078</v>
      </c>
      <c r="H559" s="15">
        <v>45260</v>
      </c>
      <c r="I559" s="14">
        <v>60320</v>
      </c>
      <c r="J559" s="14">
        <v>0</v>
      </c>
      <c r="K559" s="14">
        <v>0</v>
      </c>
      <c r="L559" s="14">
        <v>1731.18</v>
      </c>
      <c r="M559" s="14">
        <f>I559*7.1%</f>
        <v>4282.7199999999993</v>
      </c>
      <c r="N559" s="14">
        <f>I559*1.15%</f>
        <v>693.68</v>
      </c>
      <c r="O559" s="14">
        <v>1833.73</v>
      </c>
      <c r="P559" s="14">
        <f>I559*7.09%</f>
        <v>4276.6880000000001</v>
      </c>
      <c r="Q559" s="14"/>
      <c r="R559" s="14">
        <f>L559+M559+N559+O559+P559</f>
        <v>12817.998</v>
      </c>
      <c r="S559" s="14">
        <v>0</v>
      </c>
      <c r="T559" s="14">
        <f>+L559+O559+Q559+S559+J559+K559</f>
        <v>3564.91</v>
      </c>
      <c r="U559" s="14">
        <f>+P559+N559+M559</f>
        <v>9253.0879999999997</v>
      </c>
      <c r="V559" s="14">
        <f>+I559-T559</f>
        <v>56755.09</v>
      </c>
      <c r="W559" s="54">
        <f>+V560-AJ559</f>
        <v>21377.25</v>
      </c>
      <c r="X559" t="s">
        <v>367</v>
      </c>
      <c r="Y559" t="s">
        <v>5</v>
      </c>
      <c r="Z559" t="s">
        <v>874</v>
      </c>
      <c r="AA559">
        <v>32</v>
      </c>
      <c r="AB559" s="9">
        <v>35280</v>
      </c>
      <c r="AC559">
        <v>0</v>
      </c>
      <c r="AD559" s="9">
        <v>35280</v>
      </c>
      <c r="AE559" s="9">
        <v>1012.54</v>
      </c>
      <c r="AF559">
        <v>0</v>
      </c>
      <c r="AG559" s="9">
        <v>1072.51</v>
      </c>
      <c r="AH559">
        <v>0</v>
      </c>
      <c r="AI559" s="9">
        <v>2085.0500000000002</v>
      </c>
      <c r="AJ559" s="9">
        <v>33194.949999999997</v>
      </c>
      <c r="AK559" s="54">
        <f>+T559-AW559</f>
        <v>0</v>
      </c>
      <c r="AL559" t="s">
        <v>77</v>
      </c>
      <c r="AM559" t="s">
        <v>5</v>
      </c>
      <c r="AN559" t="s">
        <v>1022</v>
      </c>
      <c r="AO559">
        <v>41</v>
      </c>
      <c r="AP559" s="9">
        <v>60320</v>
      </c>
      <c r="AQ559">
        <v>0</v>
      </c>
      <c r="AR559" s="9">
        <v>60320</v>
      </c>
      <c r="AS559" s="9">
        <v>1731.18</v>
      </c>
      <c r="AT559">
        <v>0</v>
      </c>
      <c r="AU559" s="9">
        <v>1833.73</v>
      </c>
      <c r="AV559">
        <v>0</v>
      </c>
      <c r="AW559" s="9">
        <v>3564.91</v>
      </c>
      <c r="AX559" s="9">
        <v>56755.09</v>
      </c>
    </row>
    <row r="560" spans="1:50" s="6" customFormat="1" ht="15" x14ac:dyDescent="0.25">
      <c r="A560" s="18">
        <f>1+A559</f>
        <v>537</v>
      </c>
      <c r="B560" s="17" t="s">
        <v>7</v>
      </c>
      <c r="C560" s="16" t="s">
        <v>76</v>
      </c>
      <c r="D560" s="16" t="s">
        <v>5</v>
      </c>
      <c r="E560" s="16" t="s">
        <v>4</v>
      </c>
      <c r="F560" s="16" t="s">
        <v>3</v>
      </c>
      <c r="G560" s="15">
        <v>45078</v>
      </c>
      <c r="H560" s="15">
        <v>45260</v>
      </c>
      <c r="I560" s="14">
        <v>58000</v>
      </c>
      <c r="J560" s="14">
        <v>0</v>
      </c>
      <c r="K560" s="14">
        <v>0</v>
      </c>
      <c r="L560" s="14">
        <v>1664.6</v>
      </c>
      <c r="M560" s="14">
        <f>I560*7.1%</f>
        <v>4118</v>
      </c>
      <c r="N560" s="14">
        <f>I560*1.15%</f>
        <v>667</v>
      </c>
      <c r="O560" s="14">
        <v>1763.2</v>
      </c>
      <c r="P560" s="14">
        <f>I560*7.09%</f>
        <v>4112.2</v>
      </c>
      <c r="Q560" s="14"/>
      <c r="R560" s="14">
        <f>L560+M560+N560+O560+P560</f>
        <v>12325</v>
      </c>
      <c r="S560" s="14">
        <v>0</v>
      </c>
      <c r="T560" s="14">
        <f>+L560+O560+Q560+S560+J560+K560</f>
        <v>3427.8</v>
      </c>
      <c r="U560" s="14">
        <f>+P560+N560+M560</f>
        <v>8897.2000000000007</v>
      </c>
      <c r="V560" s="14">
        <f>+I560-T560</f>
        <v>54572.2</v>
      </c>
      <c r="W560" s="54">
        <f>+V561-AJ560</f>
        <v>-8744.5599999999977</v>
      </c>
      <c r="X560" t="s">
        <v>330</v>
      </c>
      <c r="Y560" t="s">
        <v>5</v>
      </c>
      <c r="Z560" t="s">
        <v>934</v>
      </c>
      <c r="AA560">
        <v>119</v>
      </c>
      <c r="AB560" s="9">
        <v>55680</v>
      </c>
      <c r="AC560">
        <v>0</v>
      </c>
      <c r="AD560" s="9">
        <v>55680</v>
      </c>
      <c r="AE560" s="9">
        <v>1598.02</v>
      </c>
      <c r="AF560" s="9">
        <v>2673.74</v>
      </c>
      <c r="AG560" s="9">
        <v>1692.67</v>
      </c>
      <c r="AH560">
        <v>0</v>
      </c>
      <c r="AI560" s="9">
        <v>5964.43</v>
      </c>
      <c r="AJ560" s="9">
        <v>49715.57</v>
      </c>
      <c r="AK560" s="54">
        <f>+T560-AW560</f>
        <v>0</v>
      </c>
      <c r="AL560" t="s">
        <v>76</v>
      </c>
      <c r="AM560" t="s">
        <v>5</v>
      </c>
      <c r="AN560" t="s">
        <v>1029</v>
      </c>
      <c r="AO560">
        <v>44</v>
      </c>
      <c r="AP560" s="9">
        <v>58000</v>
      </c>
      <c r="AQ560">
        <v>0</v>
      </c>
      <c r="AR560" s="9">
        <v>58000</v>
      </c>
      <c r="AS560" s="9">
        <v>1664.6</v>
      </c>
      <c r="AT560">
        <v>0</v>
      </c>
      <c r="AU560" s="9">
        <v>1763.2</v>
      </c>
      <c r="AV560">
        <v>0</v>
      </c>
      <c r="AW560" s="9">
        <v>3427.8</v>
      </c>
      <c r="AX560" s="9">
        <v>54572.2</v>
      </c>
    </row>
    <row r="561" spans="1:50" s="6" customFormat="1" ht="15" x14ac:dyDescent="0.25">
      <c r="A561" s="18">
        <f>1+A560</f>
        <v>538</v>
      </c>
      <c r="B561" s="17" t="s">
        <v>7</v>
      </c>
      <c r="C561" s="16" t="s">
        <v>75</v>
      </c>
      <c r="D561" s="16" t="s">
        <v>5</v>
      </c>
      <c r="E561" s="16" t="s">
        <v>4</v>
      </c>
      <c r="F561" s="16" t="s">
        <v>8</v>
      </c>
      <c r="G561" s="15">
        <v>45078</v>
      </c>
      <c r="H561" s="15">
        <v>45260</v>
      </c>
      <c r="I561" s="14">
        <v>46400</v>
      </c>
      <c r="J561" s="14">
        <v>1109.3</v>
      </c>
      <c r="K561" s="14">
        <v>0</v>
      </c>
      <c r="L561" s="14">
        <v>1331.68</v>
      </c>
      <c r="M561" s="14">
        <f>I561*7.1%</f>
        <v>3294.3999999999996</v>
      </c>
      <c r="N561" s="14">
        <f>I561*1.15%</f>
        <v>533.6</v>
      </c>
      <c r="O561" s="14">
        <v>1410.56</v>
      </c>
      <c r="P561" s="14">
        <f>I561*7.09%</f>
        <v>3289.76</v>
      </c>
      <c r="Q561" s="14">
        <f>1512.45+65</f>
        <v>1577.45</v>
      </c>
      <c r="R561" s="14">
        <f>L561+M561+N561+O561+P561</f>
        <v>9860</v>
      </c>
      <c r="S561" s="14">
        <v>0</v>
      </c>
      <c r="T561" s="14">
        <f>+L561+O561+Q561+S561+J561+K561</f>
        <v>5428.99</v>
      </c>
      <c r="U561" s="14">
        <f>+P561+N561+M561</f>
        <v>7117.76</v>
      </c>
      <c r="V561" s="14">
        <f>+I561-T561</f>
        <v>40971.01</v>
      </c>
      <c r="W561" s="54">
        <f>+V562-AJ561</f>
        <v>71992.27</v>
      </c>
      <c r="X561" t="s">
        <v>297</v>
      </c>
      <c r="Y561" t="s">
        <v>5</v>
      </c>
      <c r="Z561" t="s">
        <v>886</v>
      </c>
      <c r="AA561">
        <v>288</v>
      </c>
      <c r="AB561" s="9">
        <v>6960</v>
      </c>
      <c r="AC561">
        <v>0</v>
      </c>
      <c r="AD561" s="9">
        <v>6960</v>
      </c>
      <c r="AE561">
        <v>199.75</v>
      </c>
      <c r="AF561">
        <v>0</v>
      </c>
      <c r="AG561">
        <v>211.58</v>
      </c>
      <c r="AH561">
        <v>0</v>
      </c>
      <c r="AI561">
        <v>411.33</v>
      </c>
      <c r="AJ561" s="9">
        <v>6548.67</v>
      </c>
      <c r="AK561" s="54">
        <f>+T561-AW561</f>
        <v>0</v>
      </c>
      <c r="AL561" t="s">
        <v>75</v>
      </c>
      <c r="AM561" t="s">
        <v>5</v>
      </c>
      <c r="AN561" t="s">
        <v>983</v>
      </c>
      <c r="AO561">
        <v>46</v>
      </c>
      <c r="AP561" s="9">
        <v>46400</v>
      </c>
      <c r="AQ561">
        <v>0</v>
      </c>
      <c r="AR561" s="9">
        <v>46400</v>
      </c>
      <c r="AS561" s="9">
        <v>1331.68</v>
      </c>
      <c r="AT561" s="9">
        <v>1109.3</v>
      </c>
      <c r="AU561" s="9">
        <v>1410.56</v>
      </c>
      <c r="AV561" s="9">
        <v>1577.45</v>
      </c>
      <c r="AW561" s="9">
        <v>5428.99</v>
      </c>
      <c r="AX561" s="9">
        <v>40971.01</v>
      </c>
    </row>
    <row r="562" spans="1:50" s="6" customFormat="1" ht="15" x14ac:dyDescent="0.25">
      <c r="A562" s="18">
        <f>1+A561</f>
        <v>539</v>
      </c>
      <c r="B562" s="17" t="s">
        <v>7</v>
      </c>
      <c r="C562" s="16" t="s">
        <v>74</v>
      </c>
      <c r="D562" s="16" t="s">
        <v>5</v>
      </c>
      <c r="E562" s="16" t="s">
        <v>4</v>
      </c>
      <c r="F562" s="16" t="s">
        <v>8</v>
      </c>
      <c r="G562" s="15">
        <v>45078</v>
      </c>
      <c r="H562" s="15">
        <v>45260</v>
      </c>
      <c r="I562" s="14">
        <v>95120</v>
      </c>
      <c r="J562" s="14">
        <v>10957.47</v>
      </c>
      <c r="K562" s="14">
        <v>0</v>
      </c>
      <c r="L562" s="14">
        <v>2729.94</v>
      </c>
      <c r="M562" s="14">
        <f>I562*7.1%</f>
        <v>6753.5199999999995</v>
      </c>
      <c r="N562" s="14">
        <f>I562*1.15%</f>
        <v>1093.8799999999999</v>
      </c>
      <c r="O562" s="14">
        <v>2891.65</v>
      </c>
      <c r="P562" s="14">
        <f>I562*7.09%</f>
        <v>6744.0080000000007</v>
      </c>
      <c r="Q562" s="14"/>
      <c r="R562" s="14">
        <f>L562+M562+N562+O562+P562</f>
        <v>20212.998</v>
      </c>
      <c r="S562" s="14">
        <v>0</v>
      </c>
      <c r="T562" s="14">
        <f>+L562+O562+Q562+S562+J562+K562</f>
        <v>16579.059999999998</v>
      </c>
      <c r="U562" s="14">
        <f>+P562+N562+M562</f>
        <v>14591.407999999999</v>
      </c>
      <c r="V562" s="14">
        <f>+I562-T562</f>
        <v>78540.94</v>
      </c>
      <c r="W562" s="54">
        <f>+V563-AJ562</f>
        <v>906.61999999999898</v>
      </c>
      <c r="X562" t="s">
        <v>285</v>
      </c>
      <c r="Y562" t="s">
        <v>5</v>
      </c>
      <c r="Z562" t="s">
        <v>1292</v>
      </c>
      <c r="AA562">
        <v>312</v>
      </c>
      <c r="AB562" s="9">
        <v>23200</v>
      </c>
      <c r="AC562">
        <v>0</v>
      </c>
      <c r="AD562" s="9">
        <v>23200</v>
      </c>
      <c r="AE562">
        <v>665.84</v>
      </c>
      <c r="AF562">
        <v>0</v>
      </c>
      <c r="AG562">
        <v>705.28</v>
      </c>
      <c r="AH562">
        <v>0</v>
      </c>
      <c r="AI562" s="9">
        <v>1371.12</v>
      </c>
      <c r="AJ562" s="9">
        <v>21828.880000000001</v>
      </c>
      <c r="AK562" s="54">
        <f>+T562-AW562</f>
        <v>0</v>
      </c>
      <c r="AL562" t="s">
        <v>74</v>
      </c>
      <c r="AM562" t="s">
        <v>5</v>
      </c>
      <c r="AN562" t="s">
        <v>986</v>
      </c>
      <c r="AO562">
        <v>47</v>
      </c>
      <c r="AP562" s="9">
        <v>95120</v>
      </c>
      <c r="AQ562">
        <v>0</v>
      </c>
      <c r="AR562" s="9">
        <v>95120</v>
      </c>
      <c r="AS562" s="9">
        <v>2729.94</v>
      </c>
      <c r="AT562" s="9">
        <v>10957.47</v>
      </c>
      <c r="AU562" s="9">
        <v>2891.65</v>
      </c>
      <c r="AV562">
        <v>0</v>
      </c>
      <c r="AW562" s="9">
        <v>16579.060000000001</v>
      </c>
      <c r="AX562" s="9">
        <v>78540.94</v>
      </c>
    </row>
    <row r="563" spans="1:50" s="6" customFormat="1" ht="15" x14ac:dyDescent="0.25">
      <c r="A563" s="18">
        <f>1+A562</f>
        <v>540</v>
      </c>
      <c r="B563" s="17" t="s">
        <v>7</v>
      </c>
      <c r="C563" s="16" t="s">
        <v>73</v>
      </c>
      <c r="D563" s="16" t="s">
        <v>5</v>
      </c>
      <c r="E563" s="16" t="s">
        <v>4</v>
      </c>
      <c r="F563" s="16" t="s">
        <v>8</v>
      </c>
      <c r="G563" s="15">
        <v>45078</v>
      </c>
      <c r="H563" s="15">
        <v>45260</v>
      </c>
      <c r="I563" s="14">
        <v>60320</v>
      </c>
      <c r="J563" s="14">
        <v>0</v>
      </c>
      <c r="K563" s="14">
        <v>0</v>
      </c>
      <c r="L563" s="14">
        <v>1731.18</v>
      </c>
      <c r="M563" s="14">
        <f>I563*7.1%</f>
        <v>4282.7199999999993</v>
      </c>
      <c r="N563" s="14">
        <f>I563*1.15%</f>
        <v>693.68</v>
      </c>
      <c r="O563" s="14">
        <v>1833.73</v>
      </c>
      <c r="P563" s="14">
        <f>I563*7.09%</f>
        <v>4276.6880000000001</v>
      </c>
      <c r="Q563" s="14"/>
      <c r="R563" s="14">
        <f>L563+M563+N563+O563+P563</f>
        <v>12817.998</v>
      </c>
      <c r="S563" s="14">
        <v>34019.589999999997</v>
      </c>
      <c r="T563" s="14">
        <f>+L563+O563+Q563+S563+J563+K563</f>
        <v>37584.5</v>
      </c>
      <c r="U563" s="14">
        <f>+P563+N563+M563</f>
        <v>9253.0879999999997</v>
      </c>
      <c r="V563" s="14">
        <f>+I563-T563</f>
        <v>22735.5</v>
      </c>
      <c r="W563" s="54">
        <f>+V564-AJ563</f>
        <v>11111.599999999999</v>
      </c>
      <c r="X563" t="s">
        <v>274</v>
      </c>
      <c r="Y563" t="s">
        <v>5</v>
      </c>
      <c r="Z563" t="s">
        <v>881</v>
      </c>
      <c r="AA563">
        <v>348</v>
      </c>
      <c r="AB563" s="9">
        <v>27720</v>
      </c>
      <c r="AC563">
        <v>0</v>
      </c>
      <c r="AD563" s="9">
        <v>27720</v>
      </c>
      <c r="AE563">
        <v>795.56</v>
      </c>
      <c r="AF563">
        <v>0</v>
      </c>
      <c r="AG563">
        <v>842.69</v>
      </c>
      <c r="AH563">
        <v>0</v>
      </c>
      <c r="AI563" s="9">
        <v>1638.25</v>
      </c>
      <c r="AJ563" s="9">
        <v>26081.75</v>
      </c>
      <c r="AK563" s="54">
        <f>+T563-AW563</f>
        <v>0</v>
      </c>
      <c r="AL563" t="s">
        <v>73</v>
      </c>
      <c r="AM563" t="s">
        <v>5</v>
      </c>
      <c r="AN563" t="s">
        <v>995</v>
      </c>
      <c r="AO563">
        <v>48</v>
      </c>
      <c r="AP563" s="9">
        <v>60320</v>
      </c>
      <c r="AQ563">
        <v>0</v>
      </c>
      <c r="AR563" s="9">
        <v>60320</v>
      </c>
      <c r="AS563" s="9">
        <v>1731.18</v>
      </c>
      <c r="AT563">
        <v>0</v>
      </c>
      <c r="AU563" s="9">
        <v>1833.73</v>
      </c>
      <c r="AV563" s="9">
        <v>34019.589999999997</v>
      </c>
      <c r="AW563" s="9">
        <v>37584.5</v>
      </c>
      <c r="AX563" s="9">
        <v>22735.5</v>
      </c>
    </row>
    <row r="564" spans="1:50" s="6" customFormat="1" ht="15" x14ac:dyDescent="0.25">
      <c r="A564" s="18">
        <f>1+A563</f>
        <v>541</v>
      </c>
      <c r="B564" s="17" t="s">
        <v>7</v>
      </c>
      <c r="C564" s="16" t="s">
        <v>72</v>
      </c>
      <c r="D564" s="16" t="s">
        <v>5</v>
      </c>
      <c r="E564" s="16" t="s">
        <v>4</v>
      </c>
      <c r="F564" s="16" t="s">
        <v>8</v>
      </c>
      <c r="G564" s="15">
        <v>45078</v>
      </c>
      <c r="H564" s="15">
        <v>45260</v>
      </c>
      <c r="I564" s="14">
        <v>40000</v>
      </c>
      <c r="J564" s="14">
        <v>442.65</v>
      </c>
      <c r="K564" s="14">
        <v>0</v>
      </c>
      <c r="L564" s="14">
        <v>1148</v>
      </c>
      <c r="M564" s="14">
        <f>I564*7.1%</f>
        <v>2839.9999999999995</v>
      </c>
      <c r="N564" s="14">
        <f>I564*1.15%</f>
        <v>460</v>
      </c>
      <c r="O564" s="14">
        <v>1216</v>
      </c>
      <c r="P564" s="14">
        <f>I564*7.09%</f>
        <v>2836</v>
      </c>
      <c r="Q564" s="14"/>
      <c r="R564" s="14">
        <f>L564+M564+N564+O564+P564</f>
        <v>8500</v>
      </c>
      <c r="S564" s="14">
        <v>0</v>
      </c>
      <c r="T564" s="14">
        <f>+L564+O564+Q564+S564+J564+K564</f>
        <v>2806.65</v>
      </c>
      <c r="U564" s="14">
        <f>+P564+N564+M564</f>
        <v>6136</v>
      </c>
      <c r="V564" s="14">
        <f>+I564-T564</f>
        <v>37193.35</v>
      </c>
      <c r="W564" s="54">
        <f>+V565-AJ564</f>
        <v>8509.0599999999977</v>
      </c>
      <c r="X564" t="s">
        <v>249</v>
      </c>
      <c r="Y564" t="s">
        <v>5</v>
      </c>
      <c r="Z564" t="s">
        <v>1058</v>
      </c>
      <c r="AA564">
        <v>15</v>
      </c>
      <c r="AB564" s="9">
        <v>64960</v>
      </c>
      <c r="AC564">
        <v>0</v>
      </c>
      <c r="AD564" s="9">
        <v>64960</v>
      </c>
      <c r="AE564" s="9">
        <v>1864.35</v>
      </c>
      <c r="AF564" s="9">
        <v>4420.05</v>
      </c>
      <c r="AG564" s="9">
        <v>1974.78</v>
      </c>
      <c r="AH564">
        <v>0</v>
      </c>
      <c r="AI564" s="9">
        <v>8259.18</v>
      </c>
      <c r="AJ564" s="9">
        <v>56700.82</v>
      </c>
      <c r="AK564" s="54">
        <f>+T564-AW564</f>
        <v>0</v>
      </c>
      <c r="AL564" t="s">
        <v>72</v>
      </c>
      <c r="AM564" t="s">
        <v>5</v>
      </c>
      <c r="AN564" t="s">
        <v>1038</v>
      </c>
      <c r="AO564">
        <v>50</v>
      </c>
      <c r="AP564" s="9">
        <v>40000</v>
      </c>
      <c r="AQ564">
        <v>0</v>
      </c>
      <c r="AR564" s="9">
        <v>40000</v>
      </c>
      <c r="AS564" s="9">
        <v>1148</v>
      </c>
      <c r="AT564">
        <v>442.65</v>
      </c>
      <c r="AU564" s="9">
        <v>1216</v>
      </c>
      <c r="AV564">
        <v>0</v>
      </c>
      <c r="AW564" s="9">
        <v>2806.65</v>
      </c>
      <c r="AX564" s="9">
        <v>37193.35</v>
      </c>
    </row>
    <row r="565" spans="1:50" s="6" customFormat="1" ht="15" x14ac:dyDescent="0.25">
      <c r="A565" s="18">
        <f>1+A564</f>
        <v>542</v>
      </c>
      <c r="B565" s="17" t="s">
        <v>7</v>
      </c>
      <c r="C565" s="16" t="s">
        <v>71</v>
      </c>
      <c r="D565" s="16" t="s">
        <v>5</v>
      </c>
      <c r="E565" s="16" t="s">
        <v>4</v>
      </c>
      <c r="F565" s="16" t="s">
        <v>8</v>
      </c>
      <c r="G565" s="15">
        <v>45078</v>
      </c>
      <c r="H565" s="15">
        <v>45260</v>
      </c>
      <c r="I565" s="14">
        <v>99760</v>
      </c>
      <c r="J565" s="14">
        <v>0</v>
      </c>
      <c r="K565" s="14">
        <v>0</v>
      </c>
      <c r="L565" s="14">
        <v>2863.11</v>
      </c>
      <c r="M565" s="14">
        <f>I565*7.1%</f>
        <v>7082.9599999999991</v>
      </c>
      <c r="N565" s="14">
        <f>I565*1.15%</f>
        <v>1147.24</v>
      </c>
      <c r="O565" s="14">
        <v>3032.7</v>
      </c>
      <c r="P565" s="14">
        <f>I565*7.09%</f>
        <v>7072.9840000000004</v>
      </c>
      <c r="Q565" s="14">
        <v>0</v>
      </c>
      <c r="R565" s="14">
        <f>L565+M565+N565+O565+P565</f>
        <v>21198.993999999999</v>
      </c>
      <c r="S565" s="14">
        <v>28654.31</v>
      </c>
      <c r="T565" s="14">
        <f>+L565+O565+Q565+S565+J565+K565</f>
        <v>34550.120000000003</v>
      </c>
      <c r="U565" s="14">
        <f>+P565+N565+M565</f>
        <v>15303.183999999999</v>
      </c>
      <c r="V565" s="14">
        <f>+I565-T565</f>
        <v>65209.88</v>
      </c>
      <c r="W565" s="54">
        <f>+V566-AJ565</f>
        <v>39117.279999999999</v>
      </c>
      <c r="X565" t="s">
        <v>248</v>
      </c>
      <c r="Y565" t="s">
        <v>5</v>
      </c>
      <c r="Z565" t="s">
        <v>960</v>
      </c>
      <c r="AA565">
        <v>18</v>
      </c>
      <c r="AB565" s="9">
        <v>22400</v>
      </c>
      <c r="AC565">
        <v>0</v>
      </c>
      <c r="AD565" s="9">
        <v>22400</v>
      </c>
      <c r="AE565">
        <v>642.88</v>
      </c>
      <c r="AF565">
        <v>0</v>
      </c>
      <c r="AG565">
        <v>680.96</v>
      </c>
      <c r="AH565">
        <v>0</v>
      </c>
      <c r="AI565" s="9">
        <v>1323.84</v>
      </c>
      <c r="AJ565" s="9">
        <v>21076.16</v>
      </c>
      <c r="AK565" s="54">
        <f>+T565-AW565</f>
        <v>0</v>
      </c>
      <c r="AL565" t="s">
        <v>71</v>
      </c>
      <c r="AM565" t="s">
        <v>5</v>
      </c>
      <c r="AN565" t="s">
        <v>1016</v>
      </c>
      <c r="AO565">
        <v>51</v>
      </c>
      <c r="AP565" s="9">
        <v>99760</v>
      </c>
      <c r="AQ565">
        <v>0</v>
      </c>
      <c r="AR565" s="9">
        <v>99760</v>
      </c>
      <c r="AS565" s="9">
        <v>2863.11</v>
      </c>
      <c r="AT565">
        <v>0</v>
      </c>
      <c r="AU565" s="9">
        <v>3032.7</v>
      </c>
      <c r="AV565" s="9">
        <v>28654.31</v>
      </c>
      <c r="AW565" s="9">
        <v>34550.120000000003</v>
      </c>
      <c r="AX565" s="9">
        <v>65209.88</v>
      </c>
    </row>
    <row r="566" spans="1:50" s="6" customFormat="1" ht="15" x14ac:dyDescent="0.25">
      <c r="A566" s="18">
        <f>1+A565</f>
        <v>543</v>
      </c>
      <c r="B566" s="17" t="s">
        <v>7</v>
      </c>
      <c r="C566" s="16" t="s">
        <v>70</v>
      </c>
      <c r="D566" s="16" t="s">
        <v>5</v>
      </c>
      <c r="E566" s="16" t="s">
        <v>4</v>
      </c>
      <c r="F566" s="16" t="s">
        <v>3</v>
      </c>
      <c r="G566" s="15">
        <v>45078</v>
      </c>
      <c r="H566" s="15">
        <v>45260</v>
      </c>
      <c r="I566" s="14">
        <v>69600</v>
      </c>
      <c r="J566" s="14">
        <v>5293.2</v>
      </c>
      <c r="K566" s="14">
        <v>0</v>
      </c>
      <c r="L566" s="14">
        <v>1997.52</v>
      </c>
      <c r="M566" s="14">
        <f>I566*7.1%</f>
        <v>4941.5999999999995</v>
      </c>
      <c r="N566" s="14">
        <f>I566*1.15%</f>
        <v>800.4</v>
      </c>
      <c r="O566" s="14">
        <v>2115.84</v>
      </c>
      <c r="P566" s="14">
        <f>I566*7.09%</f>
        <v>4934.6400000000003</v>
      </c>
      <c r="Q566" s="14"/>
      <c r="R566" s="14">
        <f>L566+M566+N566+O566+P566</f>
        <v>14790</v>
      </c>
      <c r="S566" s="14">
        <v>0</v>
      </c>
      <c r="T566" s="14">
        <f>+L566+O566+Q566+S566+J566+K566</f>
        <v>9406.5600000000013</v>
      </c>
      <c r="U566" s="14">
        <f>+P566+N566+M566</f>
        <v>10676.64</v>
      </c>
      <c r="V566" s="14">
        <f>+I566-T566</f>
        <v>60193.440000000002</v>
      </c>
      <c r="W566" s="54">
        <f>+V568-AJ566</f>
        <v>16117.189999999999</v>
      </c>
      <c r="X566" t="s">
        <v>211</v>
      </c>
      <c r="Y566" t="s">
        <v>5</v>
      </c>
      <c r="Z566" t="s">
        <v>1307</v>
      </c>
      <c r="AA566">
        <v>97</v>
      </c>
      <c r="AB566" s="9">
        <v>22400</v>
      </c>
      <c r="AC566">
        <v>0</v>
      </c>
      <c r="AD566" s="9">
        <v>22400</v>
      </c>
      <c r="AE566">
        <v>642.88</v>
      </c>
      <c r="AF566">
        <v>0</v>
      </c>
      <c r="AG566">
        <v>680.96</v>
      </c>
      <c r="AH566">
        <v>0</v>
      </c>
      <c r="AI566" s="9">
        <v>1323.84</v>
      </c>
      <c r="AJ566" s="9">
        <v>21076.16</v>
      </c>
      <c r="AK566" s="54">
        <f>+T566-AW566</f>
        <v>0</v>
      </c>
      <c r="AL566" t="s">
        <v>70</v>
      </c>
      <c r="AM566" t="s">
        <v>5</v>
      </c>
      <c r="AN566" t="s">
        <v>1006</v>
      </c>
      <c r="AO566">
        <v>52</v>
      </c>
      <c r="AP566" s="9">
        <v>69600</v>
      </c>
      <c r="AQ566">
        <v>0</v>
      </c>
      <c r="AR566" s="9">
        <v>69600</v>
      </c>
      <c r="AS566" s="9">
        <v>1997.52</v>
      </c>
      <c r="AT566" s="9">
        <v>5293.2</v>
      </c>
      <c r="AU566" s="9">
        <v>2115.84</v>
      </c>
      <c r="AV566">
        <v>0</v>
      </c>
      <c r="AW566" s="9">
        <v>9406.56</v>
      </c>
      <c r="AX566" s="9">
        <v>60193.440000000002</v>
      </c>
    </row>
    <row r="567" spans="1:50" s="6" customFormat="1" ht="15" x14ac:dyDescent="0.25">
      <c r="A567" s="18">
        <f>1+A566</f>
        <v>544</v>
      </c>
      <c r="B567" s="17" t="s">
        <v>7</v>
      </c>
      <c r="C567" s="16" t="s">
        <v>69</v>
      </c>
      <c r="D567" s="16" t="s">
        <v>5</v>
      </c>
      <c r="E567" s="16" t="s">
        <v>4</v>
      </c>
      <c r="F567" s="16" t="s">
        <v>8</v>
      </c>
      <c r="G567" s="15">
        <v>45078</v>
      </c>
      <c r="H567" s="15">
        <v>45260</v>
      </c>
      <c r="I567" s="14">
        <v>22400</v>
      </c>
      <c r="J567" s="14">
        <v>0</v>
      </c>
      <c r="K567" s="14">
        <v>0</v>
      </c>
      <c r="L567" s="14">
        <v>642.88</v>
      </c>
      <c r="M567" s="14">
        <f>I567*7.1%</f>
        <v>1590.3999999999999</v>
      </c>
      <c r="N567" s="14">
        <f>I567*1.15%</f>
        <v>257.60000000000002</v>
      </c>
      <c r="O567" s="14">
        <v>680.96</v>
      </c>
      <c r="P567" s="14">
        <f>I567*7.09%</f>
        <v>1588.16</v>
      </c>
      <c r="Q567" s="14"/>
      <c r="R567" s="14">
        <f>L567+M567+N567+O567+P567</f>
        <v>4760</v>
      </c>
      <c r="S567" s="14">
        <v>0</v>
      </c>
      <c r="T567" s="14">
        <f>+L567+O567+Q567+S567+J567+K567</f>
        <v>1323.8400000000001</v>
      </c>
      <c r="U567" s="14">
        <f>+P567+N567+M567</f>
        <v>3436.16</v>
      </c>
      <c r="V567" s="14">
        <f>+I567-T567</f>
        <v>21076.16</v>
      </c>
      <c r="W567" s="54">
        <f>+V569-AJ567</f>
        <v>66443.399999999994</v>
      </c>
      <c r="X567" t="s">
        <v>205</v>
      </c>
      <c r="Y567" t="s">
        <v>5</v>
      </c>
      <c r="Z567" t="s">
        <v>1078</v>
      </c>
      <c r="AA567">
        <v>115</v>
      </c>
      <c r="AB567" s="9">
        <v>18560</v>
      </c>
      <c r="AC567">
        <v>0</v>
      </c>
      <c r="AD567" s="9">
        <v>18560</v>
      </c>
      <c r="AE567">
        <v>532.66999999999996</v>
      </c>
      <c r="AF567">
        <v>0</v>
      </c>
      <c r="AG567">
        <v>564.22</v>
      </c>
      <c r="AH567">
        <v>0</v>
      </c>
      <c r="AI567" s="9">
        <v>1096.8900000000001</v>
      </c>
      <c r="AJ567" s="9">
        <v>17463.11</v>
      </c>
      <c r="AK567" s="54">
        <f>+T567-AW567</f>
        <v>0</v>
      </c>
      <c r="AL567" t="s">
        <v>69</v>
      </c>
      <c r="AM567" t="s">
        <v>5</v>
      </c>
      <c r="AN567" t="s">
        <v>1269</v>
      </c>
      <c r="AO567">
        <v>53</v>
      </c>
      <c r="AP567" s="9">
        <v>22400</v>
      </c>
      <c r="AQ567">
        <v>0</v>
      </c>
      <c r="AR567" s="9">
        <v>22400</v>
      </c>
      <c r="AS567">
        <v>642.88</v>
      </c>
      <c r="AT567">
        <v>0</v>
      </c>
      <c r="AU567">
        <v>680.96</v>
      </c>
      <c r="AV567">
        <v>0</v>
      </c>
      <c r="AW567" s="9">
        <v>1323.84</v>
      </c>
      <c r="AX567" s="9">
        <v>21076.16</v>
      </c>
    </row>
    <row r="568" spans="1:50" s="6" customFormat="1" ht="15" x14ac:dyDescent="0.25">
      <c r="A568" s="18">
        <f>1+A567</f>
        <v>545</v>
      </c>
      <c r="B568" s="17" t="s">
        <v>7</v>
      </c>
      <c r="C568" s="16" t="s">
        <v>68</v>
      </c>
      <c r="D568" s="16" t="s">
        <v>5</v>
      </c>
      <c r="E568" s="16" t="s">
        <v>4</v>
      </c>
      <c r="F568" s="16" t="s">
        <v>8</v>
      </c>
      <c r="G568" s="15">
        <v>45078</v>
      </c>
      <c r="H568" s="15">
        <v>45260</v>
      </c>
      <c r="I568" s="14">
        <v>40000</v>
      </c>
      <c r="J568" s="14">
        <v>442.65</v>
      </c>
      <c r="K568" s="14">
        <v>0</v>
      </c>
      <c r="L568" s="14">
        <v>1148</v>
      </c>
      <c r="M568" s="14">
        <f>I568*7.1%</f>
        <v>2839.9999999999995</v>
      </c>
      <c r="N568" s="14">
        <f>I568*1.15%</f>
        <v>460</v>
      </c>
      <c r="O568" s="14">
        <v>1216</v>
      </c>
      <c r="P568" s="14">
        <f>I568*7.09%</f>
        <v>2836</v>
      </c>
      <c r="Q568" s="14"/>
      <c r="R568" s="14">
        <f>L568+M568+N568+O568+P568</f>
        <v>8500</v>
      </c>
      <c r="S568" s="14">
        <v>0</v>
      </c>
      <c r="T568" s="14">
        <f>+L568+O568+Q568+S568+J568+K568</f>
        <v>2806.65</v>
      </c>
      <c r="U568" s="14">
        <f>+P568+N568+M568</f>
        <v>6136</v>
      </c>
      <c r="V568" s="14">
        <f>+I568-T568</f>
        <v>37193.35</v>
      </c>
      <c r="W568" s="54">
        <f>+V570-AJ568</f>
        <v>5118.5</v>
      </c>
      <c r="X568" t="s">
        <v>194</v>
      </c>
      <c r="Y568" t="s">
        <v>5</v>
      </c>
      <c r="Z568" t="s">
        <v>1296</v>
      </c>
      <c r="AA568">
        <v>17</v>
      </c>
      <c r="AB568" s="9">
        <v>40000</v>
      </c>
      <c r="AC568">
        <v>0</v>
      </c>
      <c r="AD568" s="9">
        <v>40000</v>
      </c>
      <c r="AE568" s="9">
        <v>1148</v>
      </c>
      <c r="AF568">
        <v>442.65</v>
      </c>
      <c r="AG568" s="9">
        <v>1216</v>
      </c>
      <c r="AH568">
        <v>0</v>
      </c>
      <c r="AI568" s="9">
        <v>2806.65</v>
      </c>
      <c r="AJ568" s="9">
        <v>37193.35</v>
      </c>
      <c r="AK568" s="54">
        <f>+T568-AW568</f>
        <v>0</v>
      </c>
      <c r="AL568" t="s">
        <v>68</v>
      </c>
      <c r="AM568" t="s">
        <v>5</v>
      </c>
      <c r="AN568" t="s">
        <v>1045</v>
      </c>
      <c r="AO568">
        <v>54</v>
      </c>
      <c r="AP568" s="9">
        <v>40000</v>
      </c>
      <c r="AQ568">
        <v>0</v>
      </c>
      <c r="AR568" s="9">
        <v>40000</v>
      </c>
      <c r="AS568" s="9">
        <v>1148</v>
      </c>
      <c r="AT568">
        <v>442.65</v>
      </c>
      <c r="AU568" s="9">
        <v>1216</v>
      </c>
      <c r="AV568">
        <v>0</v>
      </c>
      <c r="AW568" s="9">
        <v>2806.65</v>
      </c>
      <c r="AX568" s="9">
        <v>37193.35</v>
      </c>
    </row>
    <row r="569" spans="1:50" s="6" customFormat="1" ht="15" x14ac:dyDescent="0.25">
      <c r="A569" s="18">
        <f>1+A568</f>
        <v>546</v>
      </c>
      <c r="B569" s="17" t="s">
        <v>7</v>
      </c>
      <c r="C569" s="16" t="s">
        <v>67</v>
      </c>
      <c r="D569" s="16" t="s">
        <v>5</v>
      </c>
      <c r="E569" s="16" t="s">
        <v>4</v>
      </c>
      <c r="F569" s="16" t="s">
        <v>3</v>
      </c>
      <c r="G569" s="15">
        <v>45078</v>
      </c>
      <c r="H569" s="15">
        <v>45260</v>
      </c>
      <c r="I569" s="14">
        <v>104400</v>
      </c>
      <c r="J569" s="14">
        <v>12746</v>
      </c>
      <c r="K569" s="14">
        <v>0</v>
      </c>
      <c r="L569" s="14">
        <v>2996.28</v>
      </c>
      <c r="M569" s="14">
        <f>I569*7.1%</f>
        <v>7412.4</v>
      </c>
      <c r="N569" s="14">
        <f>I569*1.15%</f>
        <v>1200.5999999999999</v>
      </c>
      <c r="O569" s="14">
        <v>3173.76</v>
      </c>
      <c r="P569" s="14">
        <f>I569*7.09%</f>
        <v>7401.96</v>
      </c>
      <c r="Q569" s="14">
        <f>1512.45+65</f>
        <v>1577.45</v>
      </c>
      <c r="R569" s="14">
        <f>L569+M569+N569+O569+P569</f>
        <v>22185</v>
      </c>
      <c r="S569" s="14">
        <v>0</v>
      </c>
      <c r="T569" s="14">
        <f>+L569+O569+Q569+S569+J569+K569</f>
        <v>20493.490000000002</v>
      </c>
      <c r="U569" s="14">
        <f>+P569+N569+M569</f>
        <v>16014.96</v>
      </c>
      <c r="V569" s="14">
        <f>+I569-T569</f>
        <v>83906.51</v>
      </c>
      <c r="W569" s="54">
        <f>+V571-AJ569</f>
        <v>-29633.010000000002</v>
      </c>
      <c r="X569" t="s">
        <v>161</v>
      </c>
      <c r="Y569" t="s">
        <v>5</v>
      </c>
      <c r="Z569" t="s">
        <v>1205</v>
      </c>
      <c r="AA569">
        <v>74</v>
      </c>
      <c r="AB569" s="9">
        <v>69600</v>
      </c>
      <c r="AC569">
        <v>0</v>
      </c>
      <c r="AD569" s="9">
        <v>69600</v>
      </c>
      <c r="AE569" s="9">
        <v>1997.52</v>
      </c>
      <c r="AF569" s="9">
        <v>5293.2</v>
      </c>
      <c r="AG569" s="9">
        <v>2115.84</v>
      </c>
      <c r="AH569">
        <v>0</v>
      </c>
      <c r="AI569" s="9">
        <v>9406.56</v>
      </c>
      <c r="AJ569" s="9">
        <v>60193.440000000002</v>
      </c>
      <c r="AK569" s="54">
        <f>+T569-AW569</f>
        <v>0</v>
      </c>
      <c r="AL569" t="s">
        <v>67</v>
      </c>
      <c r="AM569" t="s">
        <v>5</v>
      </c>
      <c r="AN569" t="s">
        <v>1024</v>
      </c>
      <c r="AO569">
        <v>56</v>
      </c>
      <c r="AP569" s="9">
        <v>104400</v>
      </c>
      <c r="AQ569">
        <v>0</v>
      </c>
      <c r="AR569" s="9">
        <v>104400</v>
      </c>
      <c r="AS569" s="9">
        <v>2996.28</v>
      </c>
      <c r="AT569" s="9">
        <v>12746</v>
      </c>
      <c r="AU569" s="9">
        <v>3173.76</v>
      </c>
      <c r="AV569" s="9">
        <v>1577.45</v>
      </c>
      <c r="AW569" s="9">
        <v>20493.490000000002</v>
      </c>
      <c r="AX569" s="9">
        <v>83906.51</v>
      </c>
    </row>
    <row r="570" spans="1:50" s="6" customFormat="1" ht="15" x14ac:dyDescent="0.25">
      <c r="A570" s="18">
        <f>1+A569</f>
        <v>547</v>
      </c>
      <c r="B570" s="17" t="s">
        <v>7</v>
      </c>
      <c r="C570" s="16" t="s">
        <v>66</v>
      </c>
      <c r="D570" s="16" t="s">
        <v>5</v>
      </c>
      <c r="E570" s="16" t="s">
        <v>4</v>
      </c>
      <c r="F570" s="16" t="s">
        <v>3</v>
      </c>
      <c r="G570" s="15">
        <v>45078</v>
      </c>
      <c r="H570" s="15">
        <v>45260</v>
      </c>
      <c r="I570" s="14">
        <v>46400</v>
      </c>
      <c r="J570" s="14">
        <v>1345.91</v>
      </c>
      <c r="K570" s="14">
        <v>0</v>
      </c>
      <c r="L570" s="14">
        <v>1331.68</v>
      </c>
      <c r="M570" s="14">
        <f>I570*7.1%</f>
        <v>3294.3999999999996</v>
      </c>
      <c r="N570" s="14">
        <f>I570*1.15%</f>
        <v>533.6</v>
      </c>
      <c r="O570" s="14">
        <v>1410.56</v>
      </c>
      <c r="P570" s="14">
        <f>I570*7.09%</f>
        <v>3289.76</v>
      </c>
      <c r="Q570" s="14"/>
      <c r="R570" s="14">
        <f>L570+M570+N570+O570+P570</f>
        <v>9860</v>
      </c>
      <c r="S570" s="14">
        <v>0</v>
      </c>
      <c r="T570" s="14">
        <f>+L570+O570+Q570+S570+J570+K570</f>
        <v>4088.1499999999996</v>
      </c>
      <c r="U570" s="14">
        <f>+P570+N570+M570</f>
        <v>7117.76</v>
      </c>
      <c r="V570" s="14">
        <f>+I570-T570</f>
        <v>42311.85</v>
      </c>
      <c r="W570" s="54">
        <f>+V572-AJ570</f>
        <v>-38112.390000000007</v>
      </c>
      <c r="X570" t="s">
        <v>156</v>
      </c>
      <c r="Y570" t="s">
        <v>5</v>
      </c>
      <c r="Z570" t="s">
        <v>1117</v>
      </c>
      <c r="AA570">
        <v>80</v>
      </c>
      <c r="AB570" s="9">
        <v>81200</v>
      </c>
      <c r="AC570">
        <v>0</v>
      </c>
      <c r="AD570" s="9">
        <v>81200</v>
      </c>
      <c r="AE570" s="9">
        <v>2330.44</v>
      </c>
      <c r="AF570" s="9">
        <v>6894.41</v>
      </c>
      <c r="AG570" s="9">
        <v>2468.48</v>
      </c>
      <c r="AH570" s="9">
        <v>3154.9</v>
      </c>
      <c r="AI570" s="9">
        <v>14848.23</v>
      </c>
      <c r="AJ570" s="9">
        <v>66351.77</v>
      </c>
      <c r="AK570" s="54">
        <f>+T570-AW570</f>
        <v>0</v>
      </c>
      <c r="AL570" t="s">
        <v>66</v>
      </c>
      <c r="AM570" t="s">
        <v>5</v>
      </c>
      <c r="AN570" t="s">
        <v>1015</v>
      </c>
      <c r="AO570">
        <v>57</v>
      </c>
      <c r="AP570" s="9">
        <v>46400</v>
      </c>
      <c r="AQ570">
        <v>0</v>
      </c>
      <c r="AR570" s="9">
        <v>46400</v>
      </c>
      <c r="AS570" s="9">
        <v>1331.68</v>
      </c>
      <c r="AT570" s="9">
        <v>1345.91</v>
      </c>
      <c r="AU570" s="9">
        <v>1410.56</v>
      </c>
      <c r="AV570">
        <v>0</v>
      </c>
      <c r="AW570" s="9">
        <v>4088.15</v>
      </c>
      <c r="AX570" s="9">
        <v>42311.85</v>
      </c>
    </row>
    <row r="571" spans="1:50" s="6" customFormat="1" ht="15" x14ac:dyDescent="0.25">
      <c r="A571" s="18">
        <f>1+A570</f>
        <v>548</v>
      </c>
      <c r="B571" s="17" t="s">
        <v>7</v>
      </c>
      <c r="C571" s="16" t="s">
        <v>65</v>
      </c>
      <c r="D571" s="16" t="s">
        <v>5</v>
      </c>
      <c r="E571" s="16" t="s">
        <v>4</v>
      </c>
      <c r="F571" s="16" t="s">
        <v>3</v>
      </c>
      <c r="G571" s="15">
        <v>45078</v>
      </c>
      <c r="H571" s="15">
        <v>45260</v>
      </c>
      <c r="I571" s="14">
        <v>32480</v>
      </c>
      <c r="J571" s="14">
        <v>0</v>
      </c>
      <c r="K571" s="14">
        <v>0</v>
      </c>
      <c r="L571" s="14">
        <v>932.18</v>
      </c>
      <c r="M571" s="14">
        <f>I571*7.1%</f>
        <v>2306.08</v>
      </c>
      <c r="N571" s="14">
        <f>I571*1.15%</f>
        <v>373.52</v>
      </c>
      <c r="O571" s="14">
        <v>987.39</v>
      </c>
      <c r="P571" s="14">
        <f>I571*7.09%</f>
        <v>2302.8320000000003</v>
      </c>
      <c r="Q571" s="14"/>
      <c r="R571" s="14">
        <f>L571+M571+N571+O571+P571</f>
        <v>6902.0020000000004</v>
      </c>
      <c r="S571" s="14">
        <v>0</v>
      </c>
      <c r="T571" s="14">
        <f>+L571+O571+Q571+S571+J571+K571</f>
        <v>1919.57</v>
      </c>
      <c r="U571" s="14">
        <f>+P571+N571+M571</f>
        <v>4982.4320000000007</v>
      </c>
      <c r="V571" s="14">
        <f>+I571-T571</f>
        <v>30560.43</v>
      </c>
      <c r="W571" s="54">
        <f>+V573-AJ571</f>
        <v>78343.349999999991</v>
      </c>
      <c r="X571" t="s">
        <v>126</v>
      </c>
      <c r="Y571" t="s">
        <v>5</v>
      </c>
      <c r="Z571" t="s">
        <v>1174</v>
      </c>
      <c r="AA571">
        <v>132</v>
      </c>
      <c r="AB571" s="9">
        <v>13920</v>
      </c>
      <c r="AC571">
        <v>0</v>
      </c>
      <c r="AD571" s="9">
        <v>13920</v>
      </c>
      <c r="AE571">
        <v>399.5</v>
      </c>
      <c r="AF571">
        <v>0</v>
      </c>
      <c r="AG571">
        <v>423.17</v>
      </c>
      <c r="AH571">
        <v>0</v>
      </c>
      <c r="AI571">
        <v>822.67</v>
      </c>
      <c r="AJ571" s="9">
        <v>13097.33</v>
      </c>
      <c r="AK571" s="54">
        <f>+T571-AW571</f>
        <v>0</v>
      </c>
      <c r="AL571" t="s">
        <v>65</v>
      </c>
      <c r="AM571" t="s">
        <v>5</v>
      </c>
      <c r="AN571" t="s">
        <v>985</v>
      </c>
      <c r="AO571">
        <v>58</v>
      </c>
      <c r="AP571" s="9">
        <v>32480</v>
      </c>
      <c r="AQ571">
        <v>0</v>
      </c>
      <c r="AR571" s="9">
        <v>32480</v>
      </c>
      <c r="AS571">
        <v>932.18</v>
      </c>
      <c r="AT571">
        <v>0</v>
      </c>
      <c r="AU571">
        <v>987.39</v>
      </c>
      <c r="AV571">
        <v>0</v>
      </c>
      <c r="AW571" s="9">
        <v>1919.57</v>
      </c>
      <c r="AX571" s="9">
        <v>30560.43</v>
      </c>
    </row>
    <row r="572" spans="1:50" s="6" customFormat="1" ht="15" x14ac:dyDescent="0.25">
      <c r="A572" s="18">
        <f>1+A571</f>
        <v>549</v>
      </c>
      <c r="B572" s="17" t="s">
        <v>7</v>
      </c>
      <c r="C572" s="16" t="s">
        <v>64</v>
      </c>
      <c r="D572" s="16" t="s">
        <v>5</v>
      </c>
      <c r="E572" s="16" t="s">
        <v>4</v>
      </c>
      <c r="F572" s="16" t="s">
        <v>8</v>
      </c>
      <c r="G572" s="15">
        <v>45078</v>
      </c>
      <c r="H572" s="15">
        <v>45260</v>
      </c>
      <c r="I572" s="14">
        <v>90480</v>
      </c>
      <c r="J572" s="14">
        <v>9866.0300000000007</v>
      </c>
      <c r="K572" s="14">
        <v>0</v>
      </c>
      <c r="L572" s="14">
        <v>2596.7800000000002</v>
      </c>
      <c r="M572" s="14">
        <f>I572*7.1%</f>
        <v>6424.079999999999</v>
      </c>
      <c r="N572" s="14">
        <f>I572*1.15%</f>
        <v>1040.52</v>
      </c>
      <c r="O572" s="14">
        <v>2750.59</v>
      </c>
      <c r="P572" s="14">
        <f>I572*7.09%</f>
        <v>6415.0320000000002</v>
      </c>
      <c r="Q572" s="14"/>
      <c r="R572" s="14">
        <f>L572+M572+N572+O572+P572</f>
        <v>19227.002</v>
      </c>
      <c r="S572" s="14">
        <v>47027.22</v>
      </c>
      <c r="T572" s="14">
        <f>+L572+O572+Q572+S572+J572+K572</f>
        <v>62240.62</v>
      </c>
      <c r="U572" s="14">
        <f>+P572+N572+M572</f>
        <v>13879.631999999998</v>
      </c>
      <c r="V572" s="14">
        <f>+I572-T572</f>
        <v>28239.379999999997</v>
      </c>
      <c r="W572" s="54">
        <f>+V574-AJ572</f>
        <v>-26049.34</v>
      </c>
      <c r="X572" t="s">
        <v>122</v>
      </c>
      <c r="Y572" t="s">
        <v>5</v>
      </c>
      <c r="Z572" t="s">
        <v>1139</v>
      </c>
      <c r="AA572">
        <v>146</v>
      </c>
      <c r="AB572" s="9">
        <v>53360</v>
      </c>
      <c r="AC572">
        <v>0</v>
      </c>
      <c r="AD572" s="9">
        <v>53360</v>
      </c>
      <c r="AE572" s="9">
        <v>1531.43</v>
      </c>
      <c r="AF572" s="9">
        <v>2328.21</v>
      </c>
      <c r="AG572" s="9">
        <v>1622.14</v>
      </c>
      <c r="AH572">
        <v>0</v>
      </c>
      <c r="AI572" s="9">
        <v>5481.78</v>
      </c>
      <c r="AJ572" s="9">
        <v>47878.22</v>
      </c>
      <c r="AK572" s="54">
        <f>+T572-AW572</f>
        <v>0</v>
      </c>
      <c r="AL572" t="s">
        <v>64</v>
      </c>
      <c r="AM572" t="s">
        <v>5</v>
      </c>
      <c r="AN572" t="s">
        <v>1000</v>
      </c>
      <c r="AO572">
        <v>59</v>
      </c>
      <c r="AP572" s="9">
        <v>90480</v>
      </c>
      <c r="AQ572">
        <v>0</v>
      </c>
      <c r="AR572" s="9">
        <v>90480</v>
      </c>
      <c r="AS572" s="9">
        <v>2596.7800000000002</v>
      </c>
      <c r="AT572" s="9">
        <v>9866.0300000000007</v>
      </c>
      <c r="AU572" s="9">
        <v>2750.59</v>
      </c>
      <c r="AV572" s="9">
        <v>47027.22</v>
      </c>
      <c r="AW572" s="9">
        <v>62240.62</v>
      </c>
      <c r="AX572" s="9">
        <v>28239.38</v>
      </c>
    </row>
    <row r="573" spans="1:50" s="6" customFormat="1" ht="15" x14ac:dyDescent="0.25">
      <c r="A573" s="18">
        <f>1+A572</f>
        <v>550</v>
      </c>
      <c r="B573" s="17" t="s">
        <v>7</v>
      </c>
      <c r="C573" s="16" t="s">
        <v>63</v>
      </c>
      <c r="D573" s="16" t="s">
        <v>5</v>
      </c>
      <c r="E573" s="16" t="s">
        <v>4</v>
      </c>
      <c r="F573" s="16" t="s">
        <v>8</v>
      </c>
      <c r="G573" s="15">
        <v>45078</v>
      </c>
      <c r="H573" s="15">
        <v>45260</v>
      </c>
      <c r="I573" s="14">
        <v>113400</v>
      </c>
      <c r="J573" s="14">
        <v>15257.38</v>
      </c>
      <c r="K573" s="14">
        <v>0</v>
      </c>
      <c r="L573" s="14">
        <v>3254.58</v>
      </c>
      <c r="M573" s="14">
        <f>I573*7.1%</f>
        <v>8051.4</v>
      </c>
      <c r="N573" s="14">
        <f>I573*1.15%</f>
        <v>1304.0999999999999</v>
      </c>
      <c r="O573" s="14">
        <v>3447.36</v>
      </c>
      <c r="P573" s="14">
        <f>I573*7.09%</f>
        <v>8040.06</v>
      </c>
      <c r="Q573" s="14"/>
      <c r="R573" s="14">
        <f>L573+M573+N573+O573+P573</f>
        <v>24097.5</v>
      </c>
      <c r="S573" s="14">
        <v>0</v>
      </c>
      <c r="T573" s="14">
        <f>+L573+O573+Q573+S573+J573+K573</f>
        <v>21959.32</v>
      </c>
      <c r="U573" s="14">
        <f>+P573+N573+M573</f>
        <v>17395.559999999998</v>
      </c>
      <c r="V573" s="14">
        <f>+I573-T573</f>
        <v>91440.68</v>
      </c>
      <c r="W573" s="54">
        <f>+V575-AJ573</f>
        <v>43897.430000000008</v>
      </c>
      <c r="X573" t="s">
        <v>102</v>
      </c>
      <c r="Y573" t="s">
        <v>101</v>
      </c>
      <c r="Z573" t="s">
        <v>781</v>
      </c>
      <c r="AA573">
        <v>2</v>
      </c>
      <c r="AB573" s="9">
        <v>45000</v>
      </c>
      <c r="AC573">
        <v>0</v>
      </c>
      <c r="AD573" s="9">
        <v>45000</v>
      </c>
      <c r="AE573" s="9">
        <v>1291.5</v>
      </c>
      <c r="AF573" s="9">
        <v>1148.33</v>
      </c>
      <c r="AG573" s="9">
        <v>1368</v>
      </c>
      <c r="AH573">
        <v>0</v>
      </c>
      <c r="AI573" s="9">
        <v>3807.83</v>
      </c>
      <c r="AJ573" s="9">
        <v>41192.17</v>
      </c>
      <c r="AK573" s="54">
        <f>+T573-AW573</f>
        <v>0</v>
      </c>
      <c r="AL573" t="s">
        <v>63</v>
      </c>
      <c r="AM573" t="s">
        <v>5</v>
      </c>
      <c r="AN573" t="s">
        <v>1151</v>
      </c>
      <c r="AO573">
        <v>60</v>
      </c>
      <c r="AP573" s="9">
        <v>113400</v>
      </c>
      <c r="AQ573">
        <v>0</v>
      </c>
      <c r="AR573" s="9">
        <v>113400</v>
      </c>
      <c r="AS573" s="9">
        <v>3254.58</v>
      </c>
      <c r="AT573" s="9">
        <v>15257.38</v>
      </c>
      <c r="AU573" s="9">
        <v>3447.36</v>
      </c>
      <c r="AV573">
        <v>0</v>
      </c>
      <c r="AW573" s="9">
        <v>21959.32</v>
      </c>
      <c r="AX573" s="9">
        <v>91440.68</v>
      </c>
    </row>
    <row r="574" spans="1:50" s="6" customFormat="1" ht="15" x14ac:dyDescent="0.25">
      <c r="A574" s="18">
        <f>1+A573</f>
        <v>551</v>
      </c>
      <c r="B574" s="17" t="s">
        <v>7</v>
      </c>
      <c r="C574" s="16" t="s">
        <v>62</v>
      </c>
      <c r="D574" s="16" t="s">
        <v>5</v>
      </c>
      <c r="E574" s="16" t="s">
        <v>4</v>
      </c>
      <c r="F574" s="16" t="s">
        <v>3</v>
      </c>
      <c r="G574" s="15">
        <v>45078</v>
      </c>
      <c r="H574" s="15">
        <v>45260</v>
      </c>
      <c r="I574" s="14">
        <v>23200</v>
      </c>
      <c r="J574" s="14">
        <v>0</v>
      </c>
      <c r="K574" s="14">
        <v>0</v>
      </c>
      <c r="L574" s="14">
        <v>665.84</v>
      </c>
      <c r="M574" s="14">
        <f>I574*7.1%</f>
        <v>1647.1999999999998</v>
      </c>
      <c r="N574" s="14">
        <f>I574*1.15%</f>
        <v>266.8</v>
      </c>
      <c r="O574" s="14">
        <v>705.28</v>
      </c>
      <c r="P574" s="14">
        <f>I574*7.09%</f>
        <v>1644.88</v>
      </c>
      <c r="Q574" s="14"/>
      <c r="R574" s="14">
        <f>L574+M574+N574+O574+P574</f>
        <v>4930</v>
      </c>
      <c r="S574" s="14">
        <v>0</v>
      </c>
      <c r="T574" s="14">
        <f>+L574+O574+Q574+S574+J574+K574</f>
        <v>1371.12</v>
      </c>
      <c r="U574" s="14">
        <f>+P574+N574+M574</f>
        <v>3558.88</v>
      </c>
      <c r="V574" s="14">
        <f>+I574-T574</f>
        <v>21828.880000000001</v>
      </c>
      <c r="W574" s="54">
        <f>+V576-AJ574</f>
        <v>0</v>
      </c>
      <c r="X574" t="s">
        <v>94</v>
      </c>
      <c r="Y574" t="s">
        <v>5</v>
      </c>
      <c r="Z574" t="s">
        <v>1003</v>
      </c>
      <c r="AA574">
        <v>12</v>
      </c>
      <c r="AB574" s="9">
        <v>74240</v>
      </c>
      <c r="AC574">
        <v>0</v>
      </c>
      <c r="AD574" s="9">
        <v>74240</v>
      </c>
      <c r="AE574" s="9">
        <v>2130.69</v>
      </c>
      <c r="AF574" s="9">
        <v>6166.36</v>
      </c>
      <c r="AG574" s="9">
        <v>2256.9</v>
      </c>
      <c r="AH574">
        <v>0</v>
      </c>
      <c r="AI574" s="9">
        <v>10553.95</v>
      </c>
      <c r="AJ574" s="9">
        <v>63686.05</v>
      </c>
      <c r="AK574" s="54">
        <f>+T574-AW574</f>
        <v>0</v>
      </c>
      <c r="AL574" t="s">
        <v>62</v>
      </c>
      <c r="AM574" t="s">
        <v>5</v>
      </c>
      <c r="AN574" t="s">
        <v>1027</v>
      </c>
      <c r="AO574">
        <v>61</v>
      </c>
      <c r="AP574" s="9">
        <v>23200</v>
      </c>
      <c r="AQ574">
        <v>0</v>
      </c>
      <c r="AR574" s="9">
        <v>23200</v>
      </c>
      <c r="AS574">
        <v>665.84</v>
      </c>
      <c r="AT574">
        <v>0</v>
      </c>
      <c r="AU574">
        <v>705.28</v>
      </c>
      <c r="AV574">
        <v>0</v>
      </c>
      <c r="AW574" s="9">
        <v>1371.12</v>
      </c>
      <c r="AX574" s="9">
        <v>21828.880000000001</v>
      </c>
    </row>
    <row r="575" spans="1:50" s="6" customFormat="1" ht="15" x14ac:dyDescent="0.25">
      <c r="A575" s="18">
        <f>1+A574</f>
        <v>552</v>
      </c>
      <c r="B575" s="17" t="s">
        <v>7</v>
      </c>
      <c r="C575" s="16" t="s">
        <v>61</v>
      </c>
      <c r="D575" s="16" t="s">
        <v>5</v>
      </c>
      <c r="E575" s="16" t="s">
        <v>4</v>
      </c>
      <c r="F575" s="16" t="s">
        <v>3</v>
      </c>
      <c r="G575" s="15">
        <v>45078</v>
      </c>
      <c r="H575" s="15">
        <v>45260</v>
      </c>
      <c r="I575" s="14">
        <v>104400</v>
      </c>
      <c r="J575" s="14">
        <v>13140.36</v>
      </c>
      <c r="K575" s="14">
        <v>0</v>
      </c>
      <c r="L575" s="14">
        <v>2996.28</v>
      </c>
      <c r="M575" s="14">
        <f>I575*7.1%</f>
        <v>7412.4</v>
      </c>
      <c r="N575" s="14">
        <f>I575*1.15%</f>
        <v>1200.5999999999999</v>
      </c>
      <c r="O575" s="14">
        <v>3173.76</v>
      </c>
      <c r="P575" s="14">
        <f>I575*7.09%</f>
        <v>7401.96</v>
      </c>
      <c r="Q575" s="14"/>
      <c r="R575" s="14">
        <f>L575+M575+N575+O575+P575</f>
        <v>22185</v>
      </c>
      <c r="S575" s="14">
        <v>0</v>
      </c>
      <c r="T575" s="14">
        <f>+L575+O575+Q575+S575+J575+K575</f>
        <v>19310.400000000001</v>
      </c>
      <c r="U575" s="14">
        <f>+P575+N575+M575</f>
        <v>16014.96</v>
      </c>
      <c r="V575" s="14">
        <f>+I575-T575</f>
        <v>85089.600000000006</v>
      </c>
      <c r="W575" s="54">
        <f>+V577-AJ575</f>
        <v>27060.29</v>
      </c>
      <c r="X575" t="s">
        <v>91</v>
      </c>
      <c r="Y575" t="s">
        <v>5</v>
      </c>
      <c r="Z575" t="s">
        <v>1046</v>
      </c>
      <c r="AA575">
        <v>19</v>
      </c>
      <c r="AB575" s="9">
        <v>17640</v>
      </c>
      <c r="AC575">
        <v>0</v>
      </c>
      <c r="AD575" s="9">
        <v>17640</v>
      </c>
      <c r="AE575">
        <v>506.27</v>
      </c>
      <c r="AF575">
        <v>0</v>
      </c>
      <c r="AG575">
        <v>536.26</v>
      </c>
      <c r="AH575">
        <v>0</v>
      </c>
      <c r="AI575" s="9">
        <v>1042.53</v>
      </c>
      <c r="AJ575" s="9">
        <v>16597.47</v>
      </c>
      <c r="AK575" s="54">
        <f>+T575-AW575</f>
        <v>0</v>
      </c>
      <c r="AL575" t="s">
        <v>61</v>
      </c>
      <c r="AM575" t="s">
        <v>5</v>
      </c>
      <c r="AN575" t="s">
        <v>979</v>
      </c>
      <c r="AO575">
        <v>62</v>
      </c>
      <c r="AP575" s="9">
        <v>104400</v>
      </c>
      <c r="AQ575">
        <v>0</v>
      </c>
      <c r="AR575" s="9">
        <v>104400</v>
      </c>
      <c r="AS575" s="9">
        <v>2996.28</v>
      </c>
      <c r="AT575" s="9">
        <v>13140.36</v>
      </c>
      <c r="AU575" s="9">
        <v>3173.76</v>
      </c>
      <c r="AV575">
        <v>0</v>
      </c>
      <c r="AW575" s="9">
        <v>19310.400000000001</v>
      </c>
      <c r="AX575" s="9">
        <v>85089.600000000006</v>
      </c>
    </row>
    <row r="576" spans="1:50" s="6" customFormat="1" ht="15" x14ac:dyDescent="0.25">
      <c r="A576" s="18">
        <f>1+A575</f>
        <v>553</v>
      </c>
      <c r="B576" s="17" t="s">
        <v>7</v>
      </c>
      <c r="C576" s="16" t="s">
        <v>60</v>
      </c>
      <c r="D576" s="16" t="s">
        <v>5</v>
      </c>
      <c r="E576" s="16" t="s">
        <v>4</v>
      </c>
      <c r="F576" s="16" t="s">
        <v>8</v>
      </c>
      <c r="G576" s="15">
        <v>45078</v>
      </c>
      <c r="H576" s="15">
        <v>45260</v>
      </c>
      <c r="I576" s="14">
        <v>74240</v>
      </c>
      <c r="J576" s="14">
        <v>6166.36</v>
      </c>
      <c r="K576" s="14">
        <v>0</v>
      </c>
      <c r="L576" s="14">
        <v>2130.69</v>
      </c>
      <c r="M576" s="14">
        <f>I576*7.1%</f>
        <v>5271.04</v>
      </c>
      <c r="N576" s="14">
        <f>I576*1.15%</f>
        <v>853.76</v>
      </c>
      <c r="O576" s="14">
        <v>2256.9</v>
      </c>
      <c r="P576" s="14">
        <f>I576*7.09%</f>
        <v>5263.616</v>
      </c>
      <c r="Q576" s="14"/>
      <c r="R576" s="14">
        <f>L576+M576+N576+O576+P576</f>
        <v>15776.005999999999</v>
      </c>
      <c r="S576" s="14">
        <v>0</v>
      </c>
      <c r="T576" s="14">
        <f>+L576+O576+Q576+S576+J576+K576</f>
        <v>10553.95</v>
      </c>
      <c r="U576" s="14">
        <f>+P576+N576+M576</f>
        <v>11388.416000000001</v>
      </c>
      <c r="V576" s="14">
        <f>+I576-T576</f>
        <v>63686.05</v>
      </c>
      <c r="W576" s="54">
        <f>+V578-AJ576</f>
        <v>-40246.36</v>
      </c>
      <c r="X576" t="s">
        <v>90</v>
      </c>
      <c r="Y576" t="s">
        <v>5</v>
      </c>
      <c r="Z576" t="s">
        <v>1253</v>
      </c>
      <c r="AA576">
        <v>20</v>
      </c>
      <c r="AB576" s="9">
        <v>57600</v>
      </c>
      <c r="AC576">
        <v>0</v>
      </c>
      <c r="AD576" s="9">
        <v>57600</v>
      </c>
      <c r="AE576" s="9">
        <v>1653.12</v>
      </c>
      <c r="AF576" s="9">
        <v>3035.04</v>
      </c>
      <c r="AG576" s="9">
        <v>1751.04</v>
      </c>
      <c r="AH576">
        <v>0</v>
      </c>
      <c r="AI576" s="9">
        <v>6439.2</v>
      </c>
      <c r="AJ576" s="9">
        <v>51160.800000000003</v>
      </c>
      <c r="AK576" s="54">
        <f>+T576-AW576</f>
        <v>0</v>
      </c>
      <c r="AL576" t="s">
        <v>60</v>
      </c>
      <c r="AM576" t="s">
        <v>5</v>
      </c>
      <c r="AN576" t="s">
        <v>1012</v>
      </c>
      <c r="AO576">
        <v>63</v>
      </c>
      <c r="AP576" s="9">
        <v>74240</v>
      </c>
      <c r="AQ576">
        <v>0</v>
      </c>
      <c r="AR576" s="9">
        <v>74240</v>
      </c>
      <c r="AS576" s="9">
        <v>2130.69</v>
      </c>
      <c r="AT576" s="9">
        <v>6166.36</v>
      </c>
      <c r="AU576" s="9">
        <v>2256.9</v>
      </c>
      <c r="AV576">
        <v>0</v>
      </c>
      <c r="AW576" s="9">
        <v>10553.95</v>
      </c>
      <c r="AX576" s="9">
        <v>63686.05</v>
      </c>
    </row>
    <row r="577" spans="1:50" s="6" customFormat="1" ht="15" x14ac:dyDescent="0.25">
      <c r="A577" s="18">
        <f>1+A576</f>
        <v>554</v>
      </c>
      <c r="B577" s="17" t="s">
        <v>7</v>
      </c>
      <c r="C577" s="16" t="s">
        <v>59</v>
      </c>
      <c r="D577" s="16" t="s">
        <v>5</v>
      </c>
      <c r="E577" s="16" t="s">
        <v>4</v>
      </c>
      <c r="F577" s="16" t="s">
        <v>8</v>
      </c>
      <c r="G577" s="15">
        <v>45078</v>
      </c>
      <c r="H577" s="15">
        <v>45260</v>
      </c>
      <c r="I577" s="14">
        <v>46400</v>
      </c>
      <c r="J577" s="14">
        <v>0</v>
      </c>
      <c r="K577" s="14">
        <v>0</v>
      </c>
      <c r="L577" s="14">
        <v>1331.68</v>
      </c>
      <c r="M577" s="14">
        <f>I577*7.1%</f>
        <v>3294.3999999999996</v>
      </c>
      <c r="N577" s="14">
        <f>I577*1.15%</f>
        <v>533.6</v>
      </c>
      <c r="O577" s="14">
        <v>1410.56</v>
      </c>
      <c r="P577" s="14">
        <f>I577*7.09%</f>
        <v>3289.76</v>
      </c>
      <c r="Q577" s="14"/>
      <c r="R577" s="14">
        <f>L577+M577+N577+O577+P577</f>
        <v>9860</v>
      </c>
      <c r="S577" s="14">
        <v>0</v>
      </c>
      <c r="T577" s="14">
        <f>+L577+O577+Q577+S577+J577+K577</f>
        <v>2742.24</v>
      </c>
      <c r="U577" s="14">
        <f>+P577+N577+M577</f>
        <v>7117.76</v>
      </c>
      <c r="V577" s="14">
        <f>+I577-T577</f>
        <v>43657.760000000002</v>
      </c>
      <c r="W577" s="54">
        <f>+V579-AJ577</f>
        <v>-25186.6</v>
      </c>
      <c r="X577" t="s">
        <v>83</v>
      </c>
      <c r="Y577" t="s">
        <v>5</v>
      </c>
      <c r="Z577" t="s">
        <v>1043</v>
      </c>
      <c r="AA577">
        <v>30</v>
      </c>
      <c r="AB577" s="9">
        <v>40000</v>
      </c>
      <c r="AC577">
        <v>0</v>
      </c>
      <c r="AD577" s="9">
        <v>40000</v>
      </c>
      <c r="AE577" s="9">
        <v>1148</v>
      </c>
      <c r="AF577">
        <v>442.65</v>
      </c>
      <c r="AG577" s="9">
        <v>1216</v>
      </c>
      <c r="AH577">
        <v>0</v>
      </c>
      <c r="AI577" s="9">
        <v>2806.65</v>
      </c>
      <c r="AJ577" s="9">
        <v>37193.35</v>
      </c>
      <c r="AK577" s="54">
        <f>+T577-AW577</f>
        <v>0</v>
      </c>
      <c r="AL577" t="s">
        <v>59</v>
      </c>
      <c r="AM577" t="s">
        <v>5</v>
      </c>
      <c r="AN577" t="s">
        <v>1198</v>
      </c>
      <c r="AO577">
        <v>65</v>
      </c>
      <c r="AP577" s="9">
        <v>46400</v>
      </c>
      <c r="AQ577">
        <v>0</v>
      </c>
      <c r="AR577" s="9">
        <v>46400</v>
      </c>
      <c r="AS577" s="9">
        <v>1331.68</v>
      </c>
      <c r="AT577">
        <v>0</v>
      </c>
      <c r="AU577" s="9">
        <v>1410.56</v>
      </c>
      <c r="AV577">
        <v>0</v>
      </c>
      <c r="AW577" s="9">
        <v>2742.24</v>
      </c>
      <c r="AX577" s="9">
        <v>43657.760000000002</v>
      </c>
    </row>
    <row r="578" spans="1:50" s="6" customFormat="1" ht="15" x14ac:dyDescent="0.25">
      <c r="A578" s="18">
        <f>1+A577</f>
        <v>555</v>
      </c>
      <c r="B578" s="17" t="s">
        <v>7</v>
      </c>
      <c r="C578" s="16" t="s">
        <v>58</v>
      </c>
      <c r="D578" s="16" t="s">
        <v>5</v>
      </c>
      <c r="E578" s="16" t="s">
        <v>4</v>
      </c>
      <c r="F578" s="16" t="s">
        <v>3</v>
      </c>
      <c r="G578" s="15">
        <v>45078</v>
      </c>
      <c r="H578" s="15">
        <v>45260</v>
      </c>
      <c r="I578" s="14">
        <v>11600</v>
      </c>
      <c r="J578" s="14">
        <v>0</v>
      </c>
      <c r="K578" s="14">
        <v>0</v>
      </c>
      <c r="L578" s="14">
        <v>332.92</v>
      </c>
      <c r="M578" s="14">
        <f>I578*7.1%</f>
        <v>823.59999999999991</v>
      </c>
      <c r="N578" s="14">
        <f>I578*1.15%</f>
        <v>133.4</v>
      </c>
      <c r="O578" s="14">
        <v>352.64</v>
      </c>
      <c r="P578" s="14">
        <f>I578*7.09%</f>
        <v>822.44</v>
      </c>
      <c r="Q578" s="14"/>
      <c r="R578" s="14">
        <f>L578+M578+N578+O578+P578</f>
        <v>2465</v>
      </c>
      <c r="S578" s="14">
        <v>0</v>
      </c>
      <c r="T578" s="14">
        <f>+L578+O578+Q578+S578+J578+K578</f>
        <v>685.56</v>
      </c>
      <c r="U578" s="14">
        <f>+P578+N578+M578</f>
        <v>1779.44</v>
      </c>
      <c r="V578" s="14">
        <f>+I578-T578</f>
        <v>10914.44</v>
      </c>
      <c r="W578" s="54">
        <f>+V580-AJ578</f>
        <v>4408.8099999999977</v>
      </c>
      <c r="X578" t="s">
        <v>74</v>
      </c>
      <c r="Y578" t="s">
        <v>5</v>
      </c>
      <c r="Z578" t="s">
        <v>986</v>
      </c>
      <c r="AA578">
        <v>47</v>
      </c>
      <c r="AB578" s="9">
        <v>95120</v>
      </c>
      <c r="AC578">
        <v>0</v>
      </c>
      <c r="AD578" s="9">
        <v>95120</v>
      </c>
      <c r="AE578" s="9">
        <v>2729.94</v>
      </c>
      <c r="AF578" s="9">
        <v>10957.47</v>
      </c>
      <c r="AG578" s="9">
        <v>2891.65</v>
      </c>
      <c r="AH578">
        <v>0</v>
      </c>
      <c r="AI578" s="9">
        <v>16579.060000000001</v>
      </c>
      <c r="AJ578" s="9">
        <v>78540.94</v>
      </c>
      <c r="AK578" s="54">
        <f>+T578-AW578</f>
        <v>0</v>
      </c>
      <c r="AL578" t="s">
        <v>58</v>
      </c>
      <c r="AM578" t="s">
        <v>5</v>
      </c>
      <c r="AN578" t="s">
        <v>1018</v>
      </c>
      <c r="AO578">
        <v>66</v>
      </c>
      <c r="AP578" s="9">
        <v>11600</v>
      </c>
      <c r="AQ578">
        <v>0</v>
      </c>
      <c r="AR578" s="9">
        <v>11600</v>
      </c>
      <c r="AS578">
        <v>332.92</v>
      </c>
      <c r="AT578">
        <v>0</v>
      </c>
      <c r="AU578">
        <v>352.64</v>
      </c>
      <c r="AV578">
        <v>0</v>
      </c>
      <c r="AW578">
        <v>685.56</v>
      </c>
      <c r="AX578" s="9">
        <v>10914.44</v>
      </c>
    </row>
    <row r="579" spans="1:50" s="6" customFormat="1" ht="15" x14ac:dyDescent="0.25">
      <c r="A579" s="18">
        <f>1+A578</f>
        <v>556</v>
      </c>
      <c r="B579" s="17" t="s">
        <v>7</v>
      </c>
      <c r="C579" s="16" t="s">
        <v>57</v>
      </c>
      <c r="D579" s="16" t="s">
        <v>5</v>
      </c>
      <c r="E579" s="16" t="s">
        <v>4</v>
      </c>
      <c r="F579" s="16" t="s">
        <v>8</v>
      </c>
      <c r="G579" s="15">
        <v>45078</v>
      </c>
      <c r="H579" s="15">
        <v>45260</v>
      </c>
      <c r="I579" s="14">
        <v>13920</v>
      </c>
      <c r="J579" s="14">
        <v>0</v>
      </c>
      <c r="K579" s="14">
        <v>0</v>
      </c>
      <c r="L579" s="14">
        <v>399.5</v>
      </c>
      <c r="M579" s="14">
        <f>I579*7.1%</f>
        <v>988.31999999999994</v>
      </c>
      <c r="N579" s="14">
        <f>I579*1.15%</f>
        <v>160.07999999999998</v>
      </c>
      <c r="O579" s="14">
        <v>423.17</v>
      </c>
      <c r="P579" s="14">
        <f>I579*7.09%</f>
        <v>986.92800000000011</v>
      </c>
      <c r="Q579" s="14">
        <v>0</v>
      </c>
      <c r="R579" s="14">
        <f>L579+M579+N579+O579+P579</f>
        <v>2957.998</v>
      </c>
      <c r="S579" s="14">
        <v>1090.58</v>
      </c>
      <c r="T579" s="14">
        <f>+L579+O579+Q579+S579+J579+K579</f>
        <v>1913.25</v>
      </c>
      <c r="U579" s="14">
        <f>+P579+N579+M579</f>
        <v>2135.328</v>
      </c>
      <c r="V579" s="14">
        <f>+I579-T579</f>
        <v>12006.75</v>
      </c>
      <c r="W579" s="54">
        <f>+V581-AJ579</f>
        <v>-42609.89</v>
      </c>
      <c r="X579" t="s">
        <v>60</v>
      </c>
      <c r="Y579" t="s">
        <v>5</v>
      </c>
      <c r="Z579" t="s">
        <v>1012</v>
      </c>
      <c r="AA579">
        <v>63</v>
      </c>
      <c r="AB579" s="9">
        <v>74240</v>
      </c>
      <c r="AC579">
        <v>0</v>
      </c>
      <c r="AD579" s="9">
        <v>74240</v>
      </c>
      <c r="AE579" s="9">
        <v>2130.69</v>
      </c>
      <c r="AF579" s="9">
        <v>6166.36</v>
      </c>
      <c r="AG579" s="9">
        <v>2256.9</v>
      </c>
      <c r="AH579">
        <v>0</v>
      </c>
      <c r="AI579" s="9">
        <v>10553.95</v>
      </c>
      <c r="AJ579" s="9">
        <v>63686.05</v>
      </c>
      <c r="AK579" s="54">
        <f>+T579-AW579</f>
        <v>0</v>
      </c>
      <c r="AL579" t="s">
        <v>57</v>
      </c>
      <c r="AM579" t="s">
        <v>5</v>
      </c>
      <c r="AN579" t="s">
        <v>1049</v>
      </c>
      <c r="AO579">
        <v>68</v>
      </c>
      <c r="AP579" s="9">
        <v>13920</v>
      </c>
      <c r="AQ579">
        <v>0</v>
      </c>
      <c r="AR579" s="9">
        <v>13920</v>
      </c>
      <c r="AS579">
        <v>399.5</v>
      </c>
      <c r="AT579">
        <v>0</v>
      </c>
      <c r="AU579">
        <v>423.17</v>
      </c>
      <c r="AV579" s="9">
        <v>1090.58</v>
      </c>
      <c r="AW579" s="9">
        <v>1913.25</v>
      </c>
      <c r="AX579" s="9">
        <v>12006.75</v>
      </c>
    </row>
    <row r="580" spans="1:50" s="6" customFormat="1" ht="15" x14ac:dyDescent="0.25">
      <c r="A580" s="18">
        <f>1+A579</f>
        <v>557</v>
      </c>
      <c r="B580" s="17" t="s">
        <v>7</v>
      </c>
      <c r="C580" s="16" t="s">
        <v>56</v>
      </c>
      <c r="D580" s="16" t="s">
        <v>5</v>
      </c>
      <c r="E580" s="16" t="s">
        <v>4</v>
      </c>
      <c r="F580" s="16" t="s">
        <v>8</v>
      </c>
      <c r="G580" s="15">
        <v>45078</v>
      </c>
      <c r="H580" s="15">
        <v>45260</v>
      </c>
      <c r="I580" s="14">
        <v>88160</v>
      </c>
      <c r="J580" s="14">
        <v>0</v>
      </c>
      <c r="K580" s="14">
        <v>0</v>
      </c>
      <c r="L580" s="14">
        <v>2530.19</v>
      </c>
      <c r="M580" s="14">
        <f>I580*7.1%</f>
        <v>6259.36</v>
      </c>
      <c r="N580" s="14">
        <f>I580*1.15%</f>
        <v>1013.84</v>
      </c>
      <c r="O580" s="14">
        <v>2680.06</v>
      </c>
      <c r="P580" s="14">
        <f>I580*7.09%</f>
        <v>6250.5440000000008</v>
      </c>
      <c r="Q580" s="14"/>
      <c r="R580" s="14">
        <f>L580+M580+N580+O580+P580</f>
        <v>18733.993999999999</v>
      </c>
      <c r="S580" s="14">
        <v>0</v>
      </c>
      <c r="T580" s="14">
        <f>+L580+O580+Q580+S580+J580+K580</f>
        <v>5210.25</v>
      </c>
      <c r="U580" s="14">
        <f>+P580+N580+M580</f>
        <v>13523.744000000001</v>
      </c>
      <c r="V580" s="14">
        <f>+I580-T580</f>
        <v>82949.75</v>
      </c>
      <c r="W580" s="54">
        <f>+V582-AJ580</f>
        <v>-24011.78</v>
      </c>
      <c r="X580" t="s">
        <v>19</v>
      </c>
      <c r="Y580" t="s">
        <v>5</v>
      </c>
      <c r="Z580" t="s">
        <v>999</v>
      </c>
      <c r="AA580">
        <v>160</v>
      </c>
      <c r="AB580" s="9">
        <v>53360</v>
      </c>
      <c r="AC580">
        <v>0</v>
      </c>
      <c r="AD580" s="9">
        <v>53360</v>
      </c>
      <c r="AE580" s="9">
        <v>1531.43</v>
      </c>
      <c r="AF580">
        <v>0</v>
      </c>
      <c r="AG580" s="9">
        <v>1622.14</v>
      </c>
      <c r="AH580">
        <v>0</v>
      </c>
      <c r="AI580" s="9">
        <v>3153.57</v>
      </c>
      <c r="AJ580" s="9">
        <v>50206.43</v>
      </c>
      <c r="AK580" s="54">
        <f>+T580-AW580</f>
        <v>0</v>
      </c>
      <c r="AL580" t="s">
        <v>56</v>
      </c>
      <c r="AM580" t="s">
        <v>5</v>
      </c>
      <c r="AN580" t="s">
        <v>1039</v>
      </c>
      <c r="AO580">
        <v>72</v>
      </c>
      <c r="AP580" s="9">
        <v>88160</v>
      </c>
      <c r="AQ580">
        <v>0</v>
      </c>
      <c r="AR580" s="9">
        <v>88160</v>
      </c>
      <c r="AS580" s="9">
        <v>2530.19</v>
      </c>
      <c r="AT580">
        <v>0</v>
      </c>
      <c r="AU580" s="9">
        <v>2680.06</v>
      </c>
      <c r="AV580">
        <v>0</v>
      </c>
      <c r="AW580" s="9">
        <v>5210.25</v>
      </c>
      <c r="AX580" s="9">
        <v>82949.75</v>
      </c>
    </row>
    <row r="581" spans="1:50" s="6" customFormat="1" ht="15" x14ac:dyDescent="0.25">
      <c r="A581" s="18">
        <f>1+A580</f>
        <v>558</v>
      </c>
      <c r="B581" s="17" t="s">
        <v>7</v>
      </c>
      <c r="C581" s="16" t="s">
        <v>55</v>
      </c>
      <c r="D581" s="16" t="s">
        <v>5</v>
      </c>
      <c r="E581" s="16" t="s">
        <v>4</v>
      </c>
      <c r="F581" s="16" t="s">
        <v>8</v>
      </c>
      <c r="G581" s="15">
        <v>45078</v>
      </c>
      <c r="H581" s="15">
        <v>45260</v>
      </c>
      <c r="I581" s="14">
        <v>22400</v>
      </c>
      <c r="J581" s="14">
        <v>0</v>
      </c>
      <c r="K581" s="14">
        <v>0</v>
      </c>
      <c r="L581" s="14">
        <v>642.88</v>
      </c>
      <c r="M581" s="14">
        <f>I581*7.1%</f>
        <v>1590.3999999999999</v>
      </c>
      <c r="N581" s="14">
        <f>I581*1.15%</f>
        <v>257.60000000000002</v>
      </c>
      <c r="O581" s="14">
        <v>680.96</v>
      </c>
      <c r="P581" s="14">
        <f>I581*7.09%</f>
        <v>1588.16</v>
      </c>
      <c r="Q581" s="14"/>
      <c r="R581" s="14">
        <f>L581+M581+N581+O581+P581</f>
        <v>4760</v>
      </c>
      <c r="S581" s="14">
        <v>0</v>
      </c>
      <c r="T581" s="14">
        <f>+L581+O581+Q581+S581+J581+K581</f>
        <v>1323.8400000000001</v>
      </c>
      <c r="U581" s="14">
        <f>+P581+N581+M581</f>
        <v>3436.16</v>
      </c>
      <c r="V581" s="14">
        <f>+I581-T581</f>
        <v>21076.16</v>
      </c>
      <c r="W581" s="54">
        <f>+V583-AJ581</f>
        <v>0</v>
      </c>
      <c r="X581" t="s">
        <v>18</v>
      </c>
      <c r="Y581" t="s">
        <v>5</v>
      </c>
      <c r="Z581" t="s">
        <v>1225</v>
      </c>
      <c r="AA581">
        <v>162</v>
      </c>
      <c r="AB581" s="9">
        <v>30160</v>
      </c>
      <c r="AC581">
        <v>0</v>
      </c>
      <c r="AD581" s="9">
        <v>30160</v>
      </c>
      <c r="AE581">
        <v>865.59</v>
      </c>
      <c r="AF581">
        <v>0</v>
      </c>
      <c r="AG581">
        <v>916.86</v>
      </c>
      <c r="AH581">
        <v>0</v>
      </c>
      <c r="AI581" s="9">
        <v>1782.45</v>
      </c>
      <c r="AJ581" s="9">
        <v>28377.55</v>
      </c>
      <c r="AK581" s="54">
        <f>+T581-AW581</f>
        <v>0</v>
      </c>
      <c r="AL581" t="s">
        <v>55</v>
      </c>
      <c r="AM581" t="s">
        <v>5</v>
      </c>
      <c r="AN581" t="s">
        <v>1019</v>
      </c>
      <c r="AO581">
        <v>73</v>
      </c>
      <c r="AP581" s="9">
        <v>22400</v>
      </c>
      <c r="AQ581">
        <v>0</v>
      </c>
      <c r="AR581" s="9">
        <v>22400</v>
      </c>
      <c r="AS581">
        <v>642.88</v>
      </c>
      <c r="AT581">
        <v>0</v>
      </c>
      <c r="AU581">
        <v>680.96</v>
      </c>
      <c r="AV581">
        <v>0</v>
      </c>
      <c r="AW581" s="9">
        <v>1323.84</v>
      </c>
      <c r="AX581" s="9">
        <v>21076.16</v>
      </c>
    </row>
    <row r="582" spans="1:50" s="6" customFormat="1" ht="15" x14ac:dyDescent="0.25">
      <c r="A582" s="18">
        <f>1+A581</f>
        <v>559</v>
      </c>
      <c r="B582" s="17" t="s">
        <v>7</v>
      </c>
      <c r="C582" s="16" t="s">
        <v>54</v>
      </c>
      <c r="D582" s="16" t="s">
        <v>5</v>
      </c>
      <c r="E582" s="16" t="s">
        <v>4</v>
      </c>
      <c r="F582" s="16" t="s">
        <v>8</v>
      </c>
      <c r="G582" s="15">
        <v>45078</v>
      </c>
      <c r="H582" s="15">
        <v>45260</v>
      </c>
      <c r="I582" s="14">
        <v>27840</v>
      </c>
      <c r="J582" s="14">
        <v>0</v>
      </c>
      <c r="K582" s="14">
        <v>0</v>
      </c>
      <c r="L582" s="14">
        <v>799.01</v>
      </c>
      <c r="M582" s="14">
        <f>I582*7.1%</f>
        <v>1976.6399999999999</v>
      </c>
      <c r="N582" s="14">
        <f>I582*1.15%</f>
        <v>320.15999999999997</v>
      </c>
      <c r="O582" s="14">
        <v>846.34</v>
      </c>
      <c r="P582" s="14">
        <f>I582*7.09%</f>
        <v>1973.8560000000002</v>
      </c>
      <c r="Q582" s="14"/>
      <c r="R582" s="14">
        <f>L582+M582+N582+O582+P582</f>
        <v>5916.0059999999994</v>
      </c>
      <c r="S582" s="14">
        <v>0</v>
      </c>
      <c r="T582" s="14">
        <f>+L582+O582+Q582+S582+J582+K582</f>
        <v>1645.35</v>
      </c>
      <c r="U582" s="14">
        <f>+P582+N582+M582</f>
        <v>4270.6559999999999</v>
      </c>
      <c r="V582" s="14">
        <f>+I582-T582</f>
        <v>26194.65</v>
      </c>
      <c r="W582" s="54">
        <f>+V582-AJ582</f>
        <v>-30536.269999999997</v>
      </c>
      <c r="X582" t="s">
        <v>631</v>
      </c>
      <c r="Y582" t="s">
        <v>630</v>
      </c>
      <c r="Z582" t="s">
        <v>851</v>
      </c>
      <c r="AA582">
        <v>11</v>
      </c>
      <c r="AB582" s="9">
        <v>65000</v>
      </c>
      <c r="AC582">
        <v>0</v>
      </c>
      <c r="AD582" s="9">
        <v>65000</v>
      </c>
      <c r="AE582" s="9">
        <v>1865.5</v>
      </c>
      <c r="AF582" s="9">
        <v>4427.58</v>
      </c>
      <c r="AG582" s="9">
        <v>1976</v>
      </c>
      <c r="AH582">
        <v>0</v>
      </c>
      <c r="AI582" s="9">
        <v>8269.08</v>
      </c>
      <c r="AJ582" s="9">
        <v>56730.92</v>
      </c>
      <c r="AK582" s="54">
        <f>+T582-AW582</f>
        <v>0</v>
      </c>
      <c r="AL582" t="s">
        <v>54</v>
      </c>
      <c r="AM582" t="s">
        <v>5</v>
      </c>
      <c r="AN582" t="s">
        <v>1014</v>
      </c>
      <c r="AO582">
        <v>76</v>
      </c>
      <c r="AP582" s="9">
        <v>27840</v>
      </c>
      <c r="AQ582">
        <v>0</v>
      </c>
      <c r="AR582" s="9">
        <v>27840</v>
      </c>
      <c r="AS582">
        <v>799.01</v>
      </c>
      <c r="AT582">
        <v>0</v>
      </c>
      <c r="AU582">
        <v>846.34</v>
      </c>
      <c r="AV582">
        <v>0</v>
      </c>
      <c r="AW582" s="9">
        <v>1645.35</v>
      </c>
      <c r="AX582" s="9">
        <v>26194.65</v>
      </c>
    </row>
    <row r="583" spans="1:50" s="6" customFormat="1" ht="15" x14ac:dyDescent="0.25">
      <c r="A583" s="18">
        <f>1+A582</f>
        <v>560</v>
      </c>
      <c r="B583" s="17" t="s">
        <v>7</v>
      </c>
      <c r="C583" s="16" t="s">
        <v>53</v>
      </c>
      <c r="D583" s="16" t="s">
        <v>5</v>
      </c>
      <c r="E583" s="16" t="s">
        <v>4</v>
      </c>
      <c r="F583" s="16" t="s">
        <v>8</v>
      </c>
      <c r="G583" s="15">
        <v>45078</v>
      </c>
      <c r="H583" s="15">
        <v>45260</v>
      </c>
      <c r="I583" s="14">
        <v>30160</v>
      </c>
      <c r="J583" s="14">
        <v>0</v>
      </c>
      <c r="K583" s="14">
        <v>0</v>
      </c>
      <c r="L583" s="14">
        <v>865.59</v>
      </c>
      <c r="M583" s="14">
        <f>I583*7.1%</f>
        <v>2141.3599999999997</v>
      </c>
      <c r="N583" s="14">
        <f>I583*1.15%</f>
        <v>346.84</v>
      </c>
      <c r="O583" s="14">
        <v>916.86</v>
      </c>
      <c r="P583" s="14">
        <f>I583*7.09%</f>
        <v>2138.3440000000001</v>
      </c>
      <c r="Q583" s="14"/>
      <c r="R583" s="14">
        <f>L583+M583+N583+O583+P583</f>
        <v>6408.9939999999997</v>
      </c>
      <c r="S583" s="14">
        <v>0</v>
      </c>
      <c r="T583" s="14">
        <f>+L583+O583+Q583+S583+J583+K583</f>
        <v>1782.45</v>
      </c>
      <c r="U583" s="14">
        <f>+P583+N583+M583</f>
        <v>4626.5439999999999</v>
      </c>
      <c r="V583" s="14">
        <f>+I583-T583</f>
        <v>28377.55</v>
      </c>
      <c r="W583" s="54">
        <f>+V583-AJ583</f>
        <v>-92419.209999999992</v>
      </c>
      <c r="X583" t="s">
        <v>610</v>
      </c>
      <c r="Y583" t="s">
        <v>744</v>
      </c>
      <c r="Z583" t="s">
        <v>745</v>
      </c>
      <c r="AA583">
        <v>3</v>
      </c>
      <c r="AB583" s="9">
        <v>155000</v>
      </c>
      <c r="AC583">
        <v>0</v>
      </c>
      <c r="AD583" s="9">
        <v>155000</v>
      </c>
      <c r="AE583" s="9">
        <v>4448.5</v>
      </c>
      <c r="AF583" s="9">
        <v>25042.74</v>
      </c>
      <c r="AG583" s="9">
        <v>4712</v>
      </c>
      <c r="AH583">
        <v>0</v>
      </c>
      <c r="AI583" s="9">
        <v>34203.24</v>
      </c>
      <c r="AJ583" s="9">
        <v>120796.76</v>
      </c>
      <c r="AK583" s="54">
        <f>+T583-AW583</f>
        <v>0</v>
      </c>
      <c r="AL583" t="s">
        <v>53</v>
      </c>
      <c r="AM583" t="s">
        <v>5</v>
      </c>
      <c r="AN583" t="s">
        <v>1004</v>
      </c>
      <c r="AO583">
        <v>77</v>
      </c>
      <c r="AP583" s="9">
        <v>30160</v>
      </c>
      <c r="AQ583">
        <v>0</v>
      </c>
      <c r="AR583" s="9">
        <v>30160</v>
      </c>
      <c r="AS583">
        <v>865.59</v>
      </c>
      <c r="AT583">
        <v>0</v>
      </c>
      <c r="AU583">
        <v>916.86</v>
      </c>
      <c r="AV583">
        <v>0</v>
      </c>
      <c r="AW583" s="9">
        <v>1782.45</v>
      </c>
      <c r="AX583" s="9">
        <v>28377.55</v>
      </c>
    </row>
    <row r="584" spans="1:50" s="6" customFormat="1" ht="15" x14ac:dyDescent="0.25">
      <c r="A584" s="18">
        <f>1+A583</f>
        <v>561</v>
      </c>
      <c r="B584" s="17" t="s">
        <v>7</v>
      </c>
      <c r="C584" s="16" t="s">
        <v>52</v>
      </c>
      <c r="D584" s="16" t="s">
        <v>5</v>
      </c>
      <c r="E584" s="16" t="s">
        <v>4</v>
      </c>
      <c r="F584" s="16" t="s">
        <v>3</v>
      </c>
      <c r="G584" s="15">
        <v>45078</v>
      </c>
      <c r="H584" s="15">
        <v>45260</v>
      </c>
      <c r="I584" s="14">
        <v>34800</v>
      </c>
      <c r="J584" s="14">
        <v>0</v>
      </c>
      <c r="K584" s="14">
        <v>0</v>
      </c>
      <c r="L584" s="14">
        <v>998.76</v>
      </c>
      <c r="M584" s="14">
        <f>I584*7.1%</f>
        <v>2470.7999999999997</v>
      </c>
      <c r="N584" s="14">
        <f>I584*1.15%</f>
        <v>400.2</v>
      </c>
      <c r="O584" s="14">
        <v>1057.92</v>
      </c>
      <c r="P584" s="14">
        <f>I584*7.09%</f>
        <v>2467.3200000000002</v>
      </c>
      <c r="Q584" s="14"/>
      <c r="R584" s="14">
        <f>L584+M584+N584+O584+P584</f>
        <v>7395</v>
      </c>
      <c r="S584" s="14">
        <v>0</v>
      </c>
      <c r="T584" s="14">
        <f>+L584+O584+Q584+S584+J584+K584</f>
        <v>2056.6800000000003</v>
      </c>
      <c r="U584" s="14">
        <f>+P584+N584+M584</f>
        <v>5338.32</v>
      </c>
      <c r="V584" s="14">
        <f>+I584-T584</f>
        <v>32743.32</v>
      </c>
      <c r="W584" s="54">
        <f>+V584-AJ584</f>
        <v>-44513.29</v>
      </c>
      <c r="X584" t="s">
        <v>353</v>
      </c>
      <c r="Y584" t="s">
        <v>708</v>
      </c>
      <c r="Z584" t="s">
        <v>731</v>
      </c>
      <c r="AA584">
        <v>5</v>
      </c>
      <c r="AB584" s="9">
        <v>97500</v>
      </c>
      <c r="AC584">
        <v>0</v>
      </c>
      <c r="AD584" s="9">
        <v>97500</v>
      </c>
      <c r="AE584" s="9">
        <v>2798.25</v>
      </c>
      <c r="AF584" s="9">
        <v>14481.14</v>
      </c>
      <c r="AG584" s="9">
        <v>2964</v>
      </c>
      <c r="AH584">
        <v>0</v>
      </c>
      <c r="AI584" s="9">
        <v>20243.39</v>
      </c>
      <c r="AJ584" s="9">
        <v>77256.61</v>
      </c>
      <c r="AK584" s="54">
        <f>+T584-AW584</f>
        <v>0</v>
      </c>
      <c r="AL584" t="s">
        <v>52</v>
      </c>
      <c r="AM584" t="s">
        <v>5</v>
      </c>
      <c r="AN584" t="s">
        <v>1021</v>
      </c>
      <c r="AO584">
        <v>78</v>
      </c>
      <c r="AP584" s="9">
        <v>34800</v>
      </c>
      <c r="AQ584">
        <v>0</v>
      </c>
      <c r="AR584" s="9">
        <v>34800</v>
      </c>
      <c r="AS584">
        <v>998.76</v>
      </c>
      <c r="AT584">
        <v>0</v>
      </c>
      <c r="AU584" s="9">
        <v>1057.92</v>
      </c>
      <c r="AV584">
        <v>0</v>
      </c>
      <c r="AW584" s="9">
        <v>2056.6799999999998</v>
      </c>
      <c r="AX584" s="9">
        <v>32743.32</v>
      </c>
    </row>
    <row r="585" spans="1:50" s="6" customFormat="1" ht="15" x14ac:dyDescent="0.25">
      <c r="A585" s="18">
        <f>1+A584</f>
        <v>562</v>
      </c>
      <c r="B585" s="17" t="s">
        <v>7</v>
      </c>
      <c r="C585" s="16" t="s">
        <v>51</v>
      </c>
      <c r="D585" s="16" t="s">
        <v>5</v>
      </c>
      <c r="E585" s="16" t="s">
        <v>4</v>
      </c>
      <c r="F585" s="16" t="s">
        <v>3</v>
      </c>
      <c r="G585" s="15">
        <v>45078</v>
      </c>
      <c r="H585" s="15">
        <v>45260</v>
      </c>
      <c r="I585" s="14">
        <v>34800</v>
      </c>
      <c r="J585" s="14">
        <v>0</v>
      </c>
      <c r="K585" s="14">
        <v>0</v>
      </c>
      <c r="L585" s="14">
        <v>998.76</v>
      </c>
      <c r="M585" s="14">
        <f>I585*7.1%</f>
        <v>2470.7999999999997</v>
      </c>
      <c r="N585" s="14">
        <f>I585*1.15%</f>
        <v>400.2</v>
      </c>
      <c r="O585" s="14">
        <v>1057.92</v>
      </c>
      <c r="P585" s="14">
        <f>I585*7.09%</f>
        <v>2467.3200000000002</v>
      </c>
      <c r="Q585" s="14">
        <v>0</v>
      </c>
      <c r="R585" s="14">
        <f>L585+M585+N585+O585+P585</f>
        <v>7395</v>
      </c>
      <c r="S585" s="14">
        <v>0</v>
      </c>
      <c r="T585" s="14">
        <f>+L585+O585+Q585+S585+J585+K585</f>
        <v>2056.6800000000003</v>
      </c>
      <c r="U585" s="14">
        <f>+P585+N585+M585</f>
        <v>5338.32</v>
      </c>
      <c r="V585" s="14">
        <f>+I585-T585</f>
        <v>32743.32</v>
      </c>
      <c r="W585" s="54">
        <f>+V585-AJ585</f>
        <v>-23987.599999999999</v>
      </c>
      <c r="X585" t="s">
        <v>558</v>
      </c>
      <c r="Y585" t="s">
        <v>557</v>
      </c>
      <c r="Z585" t="s">
        <v>757</v>
      </c>
      <c r="AA585">
        <v>6</v>
      </c>
      <c r="AB585" s="9">
        <v>65000</v>
      </c>
      <c r="AC585">
        <v>0</v>
      </c>
      <c r="AD585" s="9">
        <v>65000</v>
      </c>
      <c r="AE585" s="9">
        <v>1865.5</v>
      </c>
      <c r="AF585" s="9">
        <v>4427.58</v>
      </c>
      <c r="AG585" s="9">
        <v>1976</v>
      </c>
      <c r="AH585">
        <v>0</v>
      </c>
      <c r="AI585" s="9">
        <v>8269.08</v>
      </c>
      <c r="AJ585" s="9">
        <v>56730.92</v>
      </c>
      <c r="AK585" s="54">
        <f>+T585-AW585</f>
        <v>0</v>
      </c>
      <c r="AL585" t="s">
        <v>51</v>
      </c>
      <c r="AM585" t="s">
        <v>5</v>
      </c>
      <c r="AN585" t="s">
        <v>1236</v>
      </c>
      <c r="AO585">
        <v>79</v>
      </c>
      <c r="AP585" s="9">
        <v>34800</v>
      </c>
      <c r="AQ585">
        <v>0</v>
      </c>
      <c r="AR585" s="9">
        <v>34800</v>
      </c>
      <c r="AS585">
        <v>998.76</v>
      </c>
      <c r="AT585">
        <v>0</v>
      </c>
      <c r="AU585" s="9">
        <v>1057.92</v>
      </c>
      <c r="AV585">
        <v>0</v>
      </c>
      <c r="AW585" s="9">
        <v>2056.6799999999998</v>
      </c>
      <c r="AX585" s="9">
        <v>32743.32</v>
      </c>
    </row>
    <row r="586" spans="1:50" s="6" customFormat="1" ht="15" x14ac:dyDescent="0.25">
      <c r="A586" s="18">
        <f>1+A585</f>
        <v>563</v>
      </c>
      <c r="B586" s="17" t="s">
        <v>7</v>
      </c>
      <c r="C586" s="16" t="s">
        <v>50</v>
      </c>
      <c r="D586" s="16" t="s">
        <v>5</v>
      </c>
      <c r="E586" s="16" t="s">
        <v>4</v>
      </c>
      <c r="F586" s="16" t="s">
        <v>8</v>
      </c>
      <c r="G586" s="15">
        <v>45078</v>
      </c>
      <c r="H586" s="15">
        <v>45260</v>
      </c>
      <c r="I586" s="14">
        <v>23200</v>
      </c>
      <c r="J586" s="14">
        <v>0</v>
      </c>
      <c r="K586" s="14">
        <v>0</v>
      </c>
      <c r="L586" s="14">
        <v>665.84</v>
      </c>
      <c r="M586" s="14">
        <f>I586*7.1%</f>
        <v>1647.1999999999998</v>
      </c>
      <c r="N586" s="14">
        <f>I586*1.15%</f>
        <v>266.8</v>
      </c>
      <c r="O586" s="14">
        <v>705.28</v>
      </c>
      <c r="P586" s="14">
        <f>I586*7.09%</f>
        <v>1644.88</v>
      </c>
      <c r="Q586" s="14">
        <v>0</v>
      </c>
      <c r="R586" s="14">
        <f>L586+M586+N586+O586+P586</f>
        <v>4930</v>
      </c>
      <c r="S586" s="14">
        <v>0</v>
      </c>
      <c r="T586" s="14">
        <f>+L586+O586+Q586+S586+J586+K586</f>
        <v>1371.12</v>
      </c>
      <c r="U586" s="14">
        <f>+P586+N586+M586</f>
        <v>3558.88</v>
      </c>
      <c r="V586" s="14">
        <f>+I586-T586</f>
        <v>21828.880000000001</v>
      </c>
      <c r="W586" s="54">
        <f>+V586-AJ586</f>
        <v>-31204.99</v>
      </c>
      <c r="X586" t="s">
        <v>550</v>
      </c>
      <c r="Y586" t="s">
        <v>708</v>
      </c>
      <c r="Z586" t="s">
        <v>800</v>
      </c>
      <c r="AA586">
        <v>2</v>
      </c>
      <c r="AB586" s="9">
        <v>100000</v>
      </c>
      <c r="AC586">
        <v>0</v>
      </c>
      <c r="AD586" s="9">
        <v>100000</v>
      </c>
      <c r="AE586" s="9">
        <v>2870</v>
      </c>
      <c r="AF586" s="9">
        <v>12105.37</v>
      </c>
      <c r="AG586" s="9">
        <v>3040</v>
      </c>
      <c r="AH586" s="9">
        <v>28950.76</v>
      </c>
      <c r="AI586" s="9">
        <v>46966.13</v>
      </c>
      <c r="AJ586" s="9">
        <v>53033.87</v>
      </c>
      <c r="AK586" s="54">
        <f>+T586-AW586</f>
        <v>0</v>
      </c>
      <c r="AL586" t="s">
        <v>50</v>
      </c>
      <c r="AM586" t="s">
        <v>5</v>
      </c>
      <c r="AN586" t="s">
        <v>994</v>
      </c>
      <c r="AO586">
        <v>80</v>
      </c>
      <c r="AP586" s="9">
        <v>23200</v>
      </c>
      <c r="AQ586">
        <v>0</v>
      </c>
      <c r="AR586" s="9">
        <v>23200</v>
      </c>
      <c r="AS586">
        <v>665.84</v>
      </c>
      <c r="AT586">
        <v>0</v>
      </c>
      <c r="AU586">
        <v>705.28</v>
      </c>
      <c r="AV586">
        <v>0</v>
      </c>
      <c r="AW586" s="9">
        <v>1371.12</v>
      </c>
      <c r="AX586" s="9">
        <v>21828.880000000001</v>
      </c>
    </row>
    <row r="587" spans="1:50" s="6" customFormat="1" ht="15" x14ac:dyDescent="0.25">
      <c r="A587" s="18">
        <f>1+A586</f>
        <v>564</v>
      </c>
      <c r="B587" s="17" t="s">
        <v>7</v>
      </c>
      <c r="C587" s="16" t="s">
        <v>49</v>
      </c>
      <c r="D587" s="16" t="s">
        <v>5</v>
      </c>
      <c r="E587" s="16" t="s">
        <v>4</v>
      </c>
      <c r="F587" s="16" t="s">
        <v>8</v>
      </c>
      <c r="G587" s="15">
        <v>45078</v>
      </c>
      <c r="H587" s="15">
        <v>45260</v>
      </c>
      <c r="I587" s="14">
        <v>34800</v>
      </c>
      <c r="J587" s="14">
        <v>0</v>
      </c>
      <c r="K587" s="14">
        <v>0</v>
      </c>
      <c r="L587" s="14">
        <v>998.76</v>
      </c>
      <c r="M587" s="14">
        <f>I587*7.1%</f>
        <v>2470.7999999999997</v>
      </c>
      <c r="N587" s="14">
        <f>I587*1.15%</f>
        <v>400.2</v>
      </c>
      <c r="O587" s="14">
        <v>1057.92</v>
      </c>
      <c r="P587" s="14">
        <f>I587*7.09%</f>
        <v>2467.3200000000002</v>
      </c>
      <c r="Q587" s="14"/>
      <c r="R587" s="14">
        <f>L587+M587+N587+O587+P587</f>
        <v>7395</v>
      </c>
      <c r="S587" s="14">
        <v>0</v>
      </c>
      <c r="T587" s="14">
        <f>+L587+O587+Q587+S587+J587+K587</f>
        <v>2056.6800000000003</v>
      </c>
      <c r="U587" s="14">
        <f>+P587+N587+M587</f>
        <v>5338.32</v>
      </c>
      <c r="V587" s="14">
        <f>+I587-T587</f>
        <v>32743.32</v>
      </c>
      <c r="W587" s="54">
        <f>+V588-AJ587</f>
        <v>-263.45999999999913</v>
      </c>
      <c r="X587" t="s">
        <v>289</v>
      </c>
      <c r="Y587" t="s">
        <v>5</v>
      </c>
      <c r="Z587" t="s">
        <v>889</v>
      </c>
      <c r="AA587">
        <v>304</v>
      </c>
      <c r="AB587" s="9">
        <v>32760</v>
      </c>
      <c r="AC587">
        <v>0</v>
      </c>
      <c r="AD587" s="9">
        <v>32760</v>
      </c>
      <c r="AE587">
        <v>940.21</v>
      </c>
      <c r="AF587">
        <v>0</v>
      </c>
      <c r="AG587">
        <v>995.9</v>
      </c>
      <c r="AH587">
        <v>0</v>
      </c>
      <c r="AI587" s="9">
        <v>1936.11</v>
      </c>
      <c r="AJ587" s="9">
        <v>30823.89</v>
      </c>
      <c r="AK587" s="54">
        <f>+T587-AW587</f>
        <v>0</v>
      </c>
      <c r="AL587" t="s">
        <v>49</v>
      </c>
      <c r="AM587" t="s">
        <v>5</v>
      </c>
      <c r="AN587" t="s">
        <v>1025</v>
      </c>
      <c r="AO587">
        <v>82</v>
      </c>
      <c r="AP587" s="9">
        <v>34800</v>
      </c>
      <c r="AQ587">
        <v>0</v>
      </c>
      <c r="AR587" s="9">
        <v>34800</v>
      </c>
      <c r="AS587">
        <v>998.76</v>
      </c>
      <c r="AT587">
        <v>0</v>
      </c>
      <c r="AU587" s="9">
        <v>1057.92</v>
      </c>
      <c r="AV587">
        <v>0</v>
      </c>
      <c r="AW587" s="9">
        <v>2056.6799999999998</v>
      </c>
      <c r="AX587" s="9">
        <v>32743.32</v>
      </c>
    </row>
    <row r="588" spans="1:50" s="6" customFormat="1" ht="15" x14ac:dyDescent="0.25">
      <c r="A588" s="18">
        <f>1+A587</f>
        <v>565</v>
      </c>
      <c r="B588" s="17" t="s">
        <v>7</v>
      </c>
      <c r="C588" s="16" t="s">
        <v>48</v>
      </c>
      <c r="D588" s="16" t="s">
        <v>5</v>
      </c>
      <c r="E588" s="16" t="s">
        <v>4</v>
      </c>
      <c r="F588" s="16" t="s">
        <v>8</v>
      </c>
      <c r="G588" s="15">
        <v>45078</v>
      </c>
      <c r="H588" s="15">
        <v>45260</v>
      </c>
      <c r="I588" s="14">
        <v>32480</v>
      </c>
      <c r="J588" s="14">
        <v>0</v>
      </c>
      <c r="K588" s="14">
        <v>0</v>
      </c>
      <c r="L588" s="14">
        <v>932.18</v>
      </c>
      <c r="M588" s="14">
        <f>I588*7.1%</f>
        <v>2306.08</v>
      </c>
      <c r="N588" s="14">
        <f>I588*1.15%</f>
        <v>373.52</v>
      </c>
      <c r="O588" s="14">
        <v>987.39</v>
      </c>
      <c r="P588" s="14">
        <f>I588*7.09%</f>
        <v>2302.8320000000003</v>
      </c>
      <c r="Q588" s="14"/>
      <c r="R588" s="14">
        <f>L588+M588+N588+O588+P588</f>
        <v>6902.0020000000004</v>
      </c>
      <c r="S588" s="14">
        <v>0</v>
      </c>
      <c r="T588" s="14">
        <f>+L588+O588+Q588+S588+J588+K588</f>
        <v>1919.57</v>
      </c>
      <c r="U588" s="14">
        <f>+P588+N588+M588</f>
        <v>4982.4320000000007</v>
      </c>
      <c r="V588" s="14">
        <f>+I588-T588</f>
        <v>30560.43</v>
      </c>
      <c r="W588" s="54">
        <f>+V589-AJ588</f>
        <v>-7713.07</v>
      </c>
      <c r="X588" t="s">
        <v>263</v>
      </c>
      <c r="Y588" t="s">
        <v>5</v>
      </c>
      <c r="Z588" t="s">
        <v>958</v>
      </c>
      <c r="AA588">
        <v>336</v>
      </c>
      <c r="AB588" s="9">
        <v>44080</v>
      </c>
      <c r="AC588">
        <v>0</v>
      </c>
      <c r="AD588" s="9">
        <v>44080</v>
      </c>
      <c r="AE588" s="9">
        <v>1265.0999999999999</v>
      </c>
      <c r="AF588" s="9">
        <v>1018.48</v>
      </c>
      <c r="AG588" s="9">
        <v>1340.03</v>
      </c>
      <c r="AH588">
        <v>0</v>
      </c>
      <c r="AI588" s="9">
        <v>3623.61</v>
      </c>
      <c r="AJ588" s="9">
        <v>40456.39</v>
      </c>
      <c r="AK588" s="54">
        <f>+T588-AW588</f>
        <v>0</v>
      </c>
      <c r="AL588" t="s">
        <v>48</v>
      </c>
      <c r="AM588" t="s">
        <v>5</v>
      </c>
      <c r="AN588" t="s">
        <v>1001</v>
      </c>
      <c r="AO588">
        <v>84</v>
      </c>
      <c r="AP588" s="9">
        <v>32480</v>
      </c>
      <c r="AQ588">
        <v>0</v>
      </c>
      <c r="AR588" s="9">
        <v>32480</v>
      </c>
      <c r="AS588">
        <v>932.18</v>
      </c>
      <c r="AT588">
        <v>0</v>
      </c>
      <c r="AU588">
        <v>987.39</v>
      </c>
      <c r="AV588">
        <v>0</v>
      </c>
      <c r="AW588" s="9">
        <v>1919.57</v>
      </c>
      <c r="AX588" s="9">
        <v>30560.43</v>
      </c>
    </row>
    <row r="589" spans="1:50" s="6" customFormat="1" ht="15" x14ac:dyDescent="0.25">
      <c r="A589" s="18">
        <f>1+A588</f>
        <v>566</v>
      </c>
      <c r="B589" s="17" t="s">
        <v>7</v>
      </c>
      <c r="C589" s="16" t="s">
        <v>47</v>
      </c>
      <c r="D589" s="16" t="s">
        <v>5</v>
      </c>
      <c r="E589" s="16" t="s">
        <v>4</v>
      </c>
      <c r="F589" s="16" t="s">
        <v>3</v>
      </c>
      <c r="G589" s="15">
        <v>45078</v>
      </c>
      <c r="H589" s="15">
        <v>45260</v>
      </c>
      <c r="I589" s="14">
        <v>34800</v>
      </c>
      <c r="J589" s="14">
        <v>0</v>
      </c>
      <c r="K589" s="14">
        <v>0</v>
      </c>
      <c r="L589" s="14">
        <v>998.76</v>
      </c>
      <c r="M589" s="14">
        <f>I589*7.1%</f>
        <v>2470.7999999999997</v>
      </c>
      <c r="N589" s="14">
        <f>I589*1.15%</f>
        <v>400.2</v>
      </c>
      <c r="O589" s="14">
        <v>1057.92</v>
      </c>
      <c r="P589" s="14">
        <f>I589*7.09%</f>
        <v>2467.3200000000002</v>
      </c>
      <c r="Q589" s="14"/>
      <c r="R589" s="14">
        <f>L589+M589+N589+O589+P589</f>
        <v>7395</v>
      </c>
      <c r="S589" s="14">
        <v>0</v>
      </c>
      <c r="T589" s="14">
        <f>+L589+O589+Q589+S589+J589+K589</f>
        <v>2056.6800000000003</v>
      </c>
      <c r="U589" s="14">
        <f>+P589+N589+M589</f>
        <v>5338.32</v>
      </c>
      <c r="V589" s="14">
        <f>+I589-T589</f>
        <v>32743.32</v>
      </c>
      <c r="W589" s="54">
        <f>+V591-AJ589</f>
        <v>-16145.84</v>
      </c>
      <c r="X589" t="s">
        <v>168</v>
      </c>
      <c r="Y589" t="s">
        <v>5</v>
      </c>
      <c r="Z589" t="s">
        <v>1274</v>
      </c>
      <c r="AA589">
        <v>65</v>
      </c>
      <c r="AB589" s="9">
        <v>27720</v>
      </c>
      <c r="AC589">
        <v>0</v>
      </c>
      <c r="AD589" s="9">
        <v>27720</v>
      </c>
      <c r="AE589">
        <v>795.56</v>
      </c>
      <c r="AF589">
        <v>0</v>
      </c>
      <c r="AG589">
        <v>842.69</v>
      </c>
      <c r="AH589">
        <v>0</v>
      </c>
      <c r="AI589" s="9">
        <v>1638.25</v>
      </c>
      <c r="AJ589" s="9">
        <v>26081.75</v>
      </c>
      <c r="AK589" s="54">
        <f>+T589-AW589</f>
        <v>0</v>
      </c>
      <c r="AL589" t="s">
        <v>47</v>
      </c>
      <c r="AM589" t="s">
        <v>5</v>
      </c>
      <c r="AN589" t="s">
        <v>1010</v>
      </c>
      <c r="AO589">
        <v>85</v>
      </c>
      <c r="AP589" s="9">
        <v>34800</v>
      </c>
      <c r="AQ589">
        <v>0</v>
      </c>
      <c r="AR589" s="9">
        <v>34800</v>
      </c>
      <c r="AS589">
        <v>998.76</v>
      </c>
      <c r="AT589">
        <v>0</v>
      </c>
      <c r="AU589" s="9">
        <v>1057.92</v>
      </c>
      <c r="AV589">
        <v>0</v>
      </c>
      <c r="AW589" s="9">
        <v>2056.6799999999998</v>
      </c>
      <c r="AX589" s="9">
        <v>32743.32</v>
      </c>
    </row>
    <row r="590" spans="1:50" s="6" customFormat="1" ht="15" x14ac:dyDescent="0.25">
      <c r="A590" s="18">
        <f>1+A589</f>
        <v>567</v>
      </c>
      <c r="B590" s="17" t="s">
        <v>7</v>
      </c>
      <c r="C590" s="16" t="s">
        <v>46</v>
      </c>
      <c r="D590" s="16" t="s">
        <v>5</v>
      </c>
      <c r="E590" s="16" t="s">
        <v>4</v>
      </c>
      <c r="F590" s="16" t="s">
        <v>8</v>
      </c>
      <c r="G590" s="15">
        <v>45078</v>
      </c>
      <c r="H590" s="15">
        <v>45260</v>
      </c>
      <c r="I590" s="14">
        <v>34800</v>
      </c>
      <c r="J590" s="14">
        <v>0</v>
      </c>
      <c r="K590" s="14">
        <v>0</v>
      </c>
      <c r="L590" s="14">
        <v>998.76</v>
      </c>
      <c r="M590" s="14">
        <f>I590*7.1%</f>
        <v>2470.7999999999997</v>
      </c>
      <c r="N590" s="14">
        <f>I590*1.15%</f>
        <v>400.2</v>
      </c>
      <c r="O590" s="14">
        <v>1057.92</v>
      </c>
      <c r="P590" s="14">
        <f>I590*7.09%</f>
        <v>2467.3200000000002</v>
      </c>
      <c r="Q590" s="14"/>
      <c r="R590" s="14">
        <f>L590+M590+N590+O590+P590</f>
        <v>7395</v>
      </c>
      <c r="S590" s="14"/>
      <c r="T590" s="14">
        <f>+L590+O590+Q590+S590+J590+K590</f>
        <v>2056.6800000000003</v>
      </c>
      <c r="U590" s="14">
        <f>+P590+N590+M590</f>
        <v>5338.32</v>
      </c>
      <c r="V590" s="14">
        <f>+I590-T590</f>
        <v>32743.32</v>
      </c>
      <c r="W590" s="54">
        <f>+V592-AJ590</f>
        <v>-13687.79</v>
      </c>
      <c r="X590" t="s">
        <v>128</v>
      </c>
      <c r="Y590" t="s">
        <v>5</v>
      </c>
      <c r="Z590" t="s">
        <v>1159</v>
      </c>
      <c r="AA590">
        <v>123</v>
      </c>
      <c r="AB590" s="9">
        <v>47880</v>
      </c>
      <c r="AC590">
        <v>0</v>
      </c>
      <c r="AD590" s="9">
        <v>47880</v>
      </c>
      <c r="AE590" s="9">
        <v>1374.16</v>
      </c>
      <c r="AF590" s="9">
        <v>1554.79</v>
      </c>
      <c r="AG590" s="9">
        <v>1455.55</v>
      </c>
      <c r="AH590">
        <v>0</v>
      </c>
      <c r="AI590" s="9">
        <v>4384.5</v>
      </c>
      <c r="AJ590" s="9">
        <v>43495.5</v>
      </c>
      <c r="AK590" s="54">
        <f>+T590-AW590</f>
        <v>0</v>
      </c>
      <c r="AL590" t="s">
        <v>46</v>
      </c>
      <c r="AM590" t="s">
        <v>5</v>
      </c>
      <c r="AN590" t="s">
        <v>1028</v>
      </c>
      <c r="AO590">
        <v>87</v>
      </c>
      <c r="AP590" s="9">
        <v>34800</v>
      </c>
      <c r="AQ590">
        <v>0</v>
      </c>
      <c r="AR590" s="9">
        <v>34800</v>
      </c>
      <c r="AS590">
        <v>998.76</v>
      </c>
      <c r="AT590">
        <v>0</v>
      </c>
      <c r="AU590" s="9">
        <v>1057.92</v>
      </c>
      <c r="AV590">
        <v>0</v>
      </c>
      <c r="AW590" s="9">
        <v>2056.6799999999998</v>
      </c>
      <c r="AX590" s="9">
        <v>32743.32</v>
      </c>
    </row>
    <row r="591" spans="1:50" s="6" customFormat="1" ht="15" x14ac:dyDescent="0.25">
      <c r="A591" s="18">
        <f>1+A590</f>
        <v>568</v>
      </c>
      <c r="B591" s="17" t="s">
        <v>7</v>
      </c>
      <c r="C591" s="16" t="s">
        <v>45</v>
      </c>
      <c r="D591" s="16" t="s">
        <v>5</v>
      </c>
      <c r="E591" s="16" t="s">
        <v>4</v>
      </c>
      <c r="F591" s="16" t="s">
        <v>3</v>
      </c>
      <c r="G591" s="15">
        <v>45078</v>
      </c>
      <c r="H591" s="15">
        <v>45260</v>
      </c>
      <c r="I591" s="14">
        <v>10560</v>
      </c>
      <c r="J591" s="14">
        <v>0</v>
      </c>
      <c r="K591" s="14">
        <v>0</v>
      </c>
      <c r="L591" s="14">
        <v>303.07</v>
      </c>
      <c r="M591" s="14">
        <f>I591*7.1%</f>
        <v>749.75999999999988</v>
      </c>
      <c r="N591" s="14">
        <f>I591*1.15%</f>
        <v>121.44</v>
      </c>
      <c r="O591" s="14">
        <v>321.02</v>
      </c>
      <c r="P591" s="14">
        <f>I591*7.09%</f>
        <v>748.70400000000006</v>
      </c>
      <c r="Q591" s="14"/>
      <c r="R591" s="14">
        <f>L591+M591+N591+O591+P591</f>
        <v>2243.9940000000001</v>
      </c>
      <c r="S591" s="14">
        <v>0</v>
      </c>
      <c r="T591" s="14">
        <f>+L591+O591+Q591+S591+J591+K591</f>
        <v>624.08999999999992</v>
      </c>
      <c r="U591" s="14">
        <f>+P591+N591+M591</f>
        <v>1619.904</v>
      </c>
      <c r="V591" s="14">
        <f>+I591-T591</f>
        <v>9935.91</v>
      </c>
      <c r="W591" s="54">
        <f>+V593-AJ591</f>
        <v>53437.72</v>
      </c>
      <c r="X591" t="s">
        <v>124</v>
      </c>
      <c r="Y591" t="s">
        <v>5</v>
      </c>
      <c r="Z591" t="s">
        <v>1160</v>
      </c>
      <c r="AA591">
        <v>138</v>
      </c>
      <c r="AB591" s="9">
        <v>30160</v>
      </c>
      <c r="AC591">
        <v>0</v>
      </c>
      <c r="AD591" s="9">
        <v>30160</v>
      </c>
      <c r="AE591">
        <v>865.59</v>
      </c>
      <c r="AF591">
        <v>0</v>
      </c>
      <c r="AG591">
        <v>916.86</v>
      </c>
      <c r="AH591">
        <v>0</v>
      </c>
      <c r="AI591" s="9">
        <v>1782.45</v>
      </c>
      <c r="AJ591" s="9">
        <v>28377.55</v>
      </c>
      <c r="AK591" s="54">
        <f>+T591-AW591</f>
        <v>0</v>
      </c>
      <c r="AL591" t="s">
        <v>45</v>
      </c>
      <c r="AM591" t="s">
        <v>5</v>
      </c>
      <c r="AN591" t="s">
        <v>988</v>
      </c>
      <c r="AO591">
        <v>88</v>
      </c>
      <c r="AP591" s="9">
        <v>10560</v>
      </c>
      <c r="AQ591">
        <v>0</v>
      </c>
      <c r="AR591" s="9">
        <v>10560</v>
      </c>
      <c r="AS591">
        <v>303.07</v>
      </c>
      <c r="AT591">
        <v>0</v>
      </c>
      <c r="AU591">
        <v>321.02</v>
      </c>
      <c r="AV591">
        <v>0</v>
      </c>
      <c r="AW591">
        <v>624.09</v>
      </c>
      <c r="AX591" s="9">
        <v>9935.91</v>
      </c>
    </row>
    <row r="592" spans="1:50" s="6" customFormat="1" ht="15" x14ac:dyDescent="0.25">
      <c r="A592" s="18">
        <f>1+A591</f>
        <v>569</v>
      </c>
      <c r="B592" s="17" t="s">
        <v>7</v>
      </c>
      <c r="C592" s="16" t="s">
        <v>44</v>
      </c>
      <c r="D592" s="16" t="s">
        <v>5</v>
      </c>
      <c r="E592" s="16" t="s">
        <v>4</v>
      </c>
      <c r="F592" s="16" t="s">
        <v>3</v>
      </c>
      <c r="G592" s="15">
        <v>45078</v>
      </c>
      <c r="H592" s="15">
        <v>45260</v>
      </c>
      <c r="I592" s="14">
        <v>31680</v>
      </c>
      <c r="J592" s="14">
        <v>0</v>
      </c>
      <c r="K592" s="14">
        <v>0</v>
      </c>
      <c r="L592" s="14">
        <v>909.22</v>
      </c>
      <c r="M592" s="14">
        <f>I592*7.1%</f>
        <v>2249.2799999999997</v>
      </c>
      <c r="N592" s="14">
        <f>I592*1.15%</f>
        <v>364.32</v>
      </c>
      <c r="O592" s="14">
        <v>963.07</v>
      </c>
      <c r="P592" s="14">
        <f>I592*7.09%</f>
        <v>2246.1120000000001</v>
      </c>
      <c r="Q592" s="14"/>
      <c r="R592" s="14">
        <f>L592+M592+N592+O592+P592</f>
        <v>6732.0020000000004</v>
      </c>
      <c r="S592" s="14">
        <v>0</v>
      </c>
      <c r="T592" s="14">
        <f>+L592+O592+Q592+S592+J592+K592</f>
        <v>1872.29</v>
      </c>
      <c r="U592" s="14">
        <f>+P592+N592+M592</f>
        <v>4859.7119999999995</v>
      </c>
      <c r="V592" s="14">
        <f>+I592-T592</f>
        <v>29807.71</v>
      </c>
      <c r="W592" s="54">
        <f>+V594-AJ592</f>
        <v>-5272.3899999999994</v>
      </c>
      <c r="X592" t="s">
        <v>73</v>
      </c>
      <c r="Y592" t="s">
        <v>5</v>
      </c>
      <c r="Z592" t="s">
        <v>995</v>
      </c>
      <c r="AA592">
        <v>48</v>
      </c>
      <c r="AB592" s="9">
        <v>60320</v>
      </c>
      <c r="AC592">
        <v>0</v>
      </c>
      <c r="AD592" s="9">
        <v>60320</v>
      </c>
      <c r="AE592" s="9">
        <v>1731.18</v>
      </c>
      <c r="AF592">
        <v>0</v>
      </c>
      <c r="AG592" s="9">
        <v>1833.73</v>
      </c>
      <c r="AH592" s="9">
        <v>34019.589999999997</v>
      </c>
      <c r="AI592" s="9">
        <v>37584.5</v>
      </c>
      <c r="AJ592" s="9">
        <v>22735.5</v>
      </c>
      <c r="AK592" s="54">
        <f>+T592-AW592</f>
        <v>0</v>
      </c>
      <c r="AL592" t="s">
        <v>44</v>
      </c>
      <c r="AM592" t="s">
        <v>5</v>
      </c>
      <c r="AN592" t="s">
        <v>1040</v>
      </c>
      <c r="AO592">
        <v>89</v>
      </c>
      <c r="AP592" s="9">
        <v>31680</v>
      </c>
      <c r="AQ592">
        <v>0</v>
      </c>
      <c r="AR592" s="9">
        <v>31680</v>
      </c>
      <c r="AS592">
        <v>909.22</v>
      </c>
      <c r="AT592">
        <v>0</v>
      </c>
      <c r="AU592">
        <v>963.07</v>
      </c>
      <c r="AV592">
        <v>0</v>
      </c>
      <c r="AW592" s="9">
        <v>1872.29</v>
      </c>
      <c r="AX592" s="9">
        <v>29807.71</v>
      </c>
    </row>
    <row r="593" spans="1:50" s="6" customFormat="1" ht="15" x14ac:dyDescent="0.25">
      <c r="A593" s="18">
        <f>1+A592</f>
        <v>570</v>
      </c>
      <c r="B593" s="17" t="s">
        <v>7</v>
      </c>
      <c r="C593" s="16" t="s">
        <v>43</v>
      </c>
      <c r="D593" s="16" t="s">
        <v>5</v>
      </c>
      <c r="E593" s="16" t="s">
        <v>4</v>
      </c>
      <c r="F593" s="16" t="s">
        <v>3</v>
      </c>
      <c r="G593" s="15">
        <v>45078</v>
      </c>
      <c r="H593" s="15">
        <v>45260</v>
      </c>
      <c r="I593" s="14">
        <v>99760</v>
      </c>
      <c r="J593" s="14">
        <v>12048.92</v>
      </c>
      <c r="K593" s="14">
        <v>0</v>
      </c>
      <c r="L593" s="14">
        <v>2863.11</v>
      </c>
      <c r="M593" s="14">
        <f>I593*7.1%</f>
        <v>7082.9599999999991</v>
      </c>
      <c r="N593" s="14">
        <f>I593*1.15%</f>
        <v>1147.24</v>
      </c>
      <c r="O593" s="14">
        <v>3032.7</v>
      </c>
      <c r="P593" s="14">
        <f>I593*7.09%</f>
        <v>7072.9840000000004</v>
      </c>
      <c r="Q593" s="14"/>
      <c r="R593" s="14">
        <f>L593+M593+N593+O593+P593</f>
        <v>21198.993999999999</v>
      </c>
      <c r="S593" s="14">
        <v>0</v>
      </c>
      <c r="T593" s="14">
        <f>+L593+O593+Q593+S593+J593+K593</f>
        <v>17944.73</v>
      </c>
      <c r="U593" s="14">
        <f>+P593+N593+M593</f>
        <v>15303.183999999999</v>
      </c>
      <c r="V593" s="14">
        <f>+I593-T593</f>
        <v>81815.27</v>
      </c>
      <c r="W593" s="54">
        <f>+V594-AJ593</f>
        <v>-67626.490000000005</v>
      </c>
      <c r="X593" t="s">
        <v>357</v>
      </c>
      <c r="Y593" t="s">
        <v>5</v>
      </c>
      <c r="Z593" t="s">
        <v>1233</v>
      </c>
      <c r="AA593">
        <v>53</v>
      </c>
      <c r="AB593" s="9">
        <v>104400</v>
      </c>
      <c r="AC593">
        <v>0</v>
      </c>
      <c r="AD593" s="9">
        <v>104400</v>
      </c>
      <c r="AE593" s="9">
        <v>2996.28</v>
      </c>
      <c r="AF593" s="9">
        <v>13140.36</v>
      </c>
      <c r="AG593" s="9">
        <v>3173.76</v>
      </c>
      <c r="AH593">
        <v>0</v>
      </c>
      <c r="AI593" s="9">
        <v>19310.400000000001</v>
      </c>
      <c r="AJ593" s="9">
        <v>85089.600000000006</v>
      </c>
      <c r="AK593" s="54">
        <f>+T593-AW593</f>
        <v>0</v>
      </c>
      <c r="AL593" t="s">
        <v>43</v>
      </c>
      <c r="AM593" t="s">
        <v>5</v>
      </c>
      <c r="AN593" t="s">
        <v>1332</v>
      </c>
      <c r="AO593">
        <v>93</v>
      </c>
      <c r="AP593" s="9">
        <v>99760</v>
      </c>
      <c r="AQ593">
        <v>0</v>
      </c>
      <c r="AR593" s="9">
        <v>99760</v>
      </c>
      <c r="AS593" s="9">
        <v>2863.11</v>
      </c>
      <c r="AT593" s="9">
        <v>12048.92</v>
      </c>
      <c r="AU593" s="9">
        <v>3032.7</v>
      </c>
      <c r="AV593">
        <v>0</v>
      </c>
      <c r="AW593" s="9">
        <v>17944.73</v>
      </c>
      <c r="AX593" s="9">
        <v>81815.27</v>
      </c>
    </row>
    <row r="594" spans="1:50" s="6" customFormat="1" ht="15" x14ac:dyDescent="0.25">
      <c r="A594" s="18">
        <f>1+A593</f>
        <v>571</v>
      </c>
      <c r="B594" s="17" t="s">
        <v>7</v>
      </c>
      <c r="C594" s="16" t="s">
        <v>42</v>
      </c>
      <c r="D594" s="16" t="s">
        <v>5</v>
      </c>
      <c r="E594" s="16" t="s">
        <v>4</v>
      </c>
      <c r="F594" s="16" t="s">
        <v>8</v>
      </c>
      <c r="G594" s="15">
        <v>45078</v>
      </c>
      <c r="H594" s="15">
        <v>45260</v>
      </c>
      <c r="I594" s="14">
        <v>18560</v>
      </c>
      <c r="J594" s="14">
        <v>0</v>
      </c>
      <c r="K594" s="14">
        <v>0</v>
      </c>
      <c r="L594" s="14">
        <v>532.66999999999996</v>
      </c>
      <c r="M594" s="14">
        <f>I594*7.1%</f>
        <v>1317.76</v>
      </c>
      <c r="N594" s="14">
        <f>I594*1.15%</f>
        <v>213.44</v>
      </c>
      <c r="O594" s="14">
        <v>564.22</v>
      </c>
      <c r="P594" s="14">
        <f>I594*7.09%</f>
        <v>1315.904</v>
      </c>
      <c r="Q594" s="14"/>
      <c r="R594" s="14">
        <f>L594+M594+N594+O594+P594</f>
        <v>3943.9940000000001</v>
      </c>
      <c r="S594" s="14">
        <v>0</v>
      </c>
      <c r="T594" s="14">
        <f>+L594+O594+Q594+S594+J594+K594</f>
        <v>1096.8899999999999</v>
      </c>
      <c r="U594" s="14">
        <f>+P594+N594+M594</f>
        <v>2847.1040000000003</v>
      </c>
      <c r="V594" s="14">
        <f>+I594-T594</f>
        <v>17463.11</v>
      </c>
      <c r="W594" s="54">
        <f>+V595-AJ594</f>
        <v>60368.15</v>
      </c>
      <c r="X594" t="s">
        <v>475</v>
      </c>
      <c r="Y594" t="s">
        <v>5</v>
      </c>
      <c r="Z594" t="s">
        <v>925</v>
      </c>
      <c r="AA594">
        <v>188</v>
      </c>
      <c r="AB594" s="9">
        <v>24000</v>
      </c>
      <c r="AC594">
        <v>0</v>
      </c>
      <c r="AD594" s="9">
        <v>24000</v>
      </c>
      <c r="AE594">
        <v>688.8</v>
      </c>
      <c r="AF594">
        <v>0</v>
      </c>
      <c r="AG594">
        <v>729.6</v>
      </c>
      <c r="AH594">
        <v>0</v>
      </c>
      <c r="AI594" s="9">
        <v>1418.4</v>
      </c>
      <c r="AJ594" s="9">
        <v>22581.599999999999</v>
      </c>
      <c r="AK594" s="54">
        <f>+T594-AW594</f>
        <v>0</v>
      </c>
      <c r="AL594" t="s">
        <v>42</v>
      </c>
      <c r="AM594" t="s">
        <v>5</v>
      </c>
      <c r="AN594" t="s">
        <v>1299</v>
      </c>
      <c r="AO594">
        <v>97</v>
      </c>
      <c r="AP594" s="9">
        <v>18560</v>
      </c>
      <c r="AQ594">
        <v>0</v>
      </c>
      <c r="AR594" s="9">
        <v>18560</v>
      </c>
      <c r="AS594">
        <v>532.66999999999996</v>
      </c>
      <c r="AT594">
        <v>0</v>
      </c>
      <c r="AU594">
        <v>564.22</v>
      </c>
      <c r="AV594">
        <v>0</v>
      </c>
      <c r="AW594" s="9">
        <v>1096.8900000000001</v>
      </c>
      <c r="AX594" s="9">
        <v>17463.11</v>
      </c>
    </row>
    <row r="595" spans="1:50" s="6" customFormat="1" ht="15" x14ac:dyDescent="0.25">
      <c r="A595" s="18">
        <f>1+A594</f>
        <v>572</v>
      </c>
      <c r="B595" s="17" t="s">
        <v>7</v>
      </c>
      <c r="C595" s="16" t="s">
        <v>41</v>
      </c>
      <c r="D595" s="16" t="s">
        <v>5</v>
      </c>
      <c r="E595" s="16" t="s">
        <v>4</v>
      </c>
      <c r="F595" s="16" t="s">
        <v>8</v>
      </c>
      <c r="G595" s="15">
        <v>45078</v>
      </c>
      <c r="H595" s="15">
        <v>45260</v>
      </c>
      <c r="I595" s="14">
        <v>88160</v>
      </c>
      <c r="J595" s="14">
        <v>0</v>
      </c>
      <c r="K595" s="14">
        <v>0</v>
      </c>
      <c r="L595" s="14">
        <v>2530.19</v>
      </c>
      <c r="M595" s="14">
        <f>I595*7.1%</f>
        <v>6259.36</v>
      </c>
      <c r="N595" s="14">
        <f>I595*1.15%</f>
        <v>1013.84</v>
      </c>
      <c r="O595" s="14">
        <v>2680.06</v>
      </c>
      <c r="P595" s="14">
        <f>I595*7.09%</f>
        <v>6250.5440000000008</v>
      </c>
      <c r="Q595" s="14">
        <v>0</v>
      </c>
      <c r="R595" s="14">
        <f>L595+M595+N595+O595+P595</f>
        <v>18733.993999999999</v>
      </c>
      <c r="S595" s="14"/>
      <c r="T595" s="14">
        <f>+L595+O595+Q595+S595+J595+K595</f>
        <v>5210.25</v>
      </c>
      <c r="U595" s="14">
        <f>+P595+N595+M595</f>
        <v>13523.744000000001</v>
      </c>
      <c r="V595" s="14">
        <f>+I595-T595</f>
        <v>82949.75</v>
      </c>
      <c r="W595" s="54">
        <f>+V596-AJ595</f>
        <v>-10914.439999999999</v>
      </c>
      <c r="X595" t="s">
        <v>288</v>
      </c>
      <c r="Y595" t="s">
        <v>5</v>
      </c>
      <c r="Z595" t="s">
        <v>984</v>
      </c>
      <c r="AA595">
        <v>306</v>
      </c>
      <c r="AB595" s="9">
        <v>30160</v>
      </c>
      <c r="AC595">
        <v>0</v>
      </c>
      <c r="AD595" s="9">
        <v>30160</v>
      </c>
      <c r="AE595">
        <v>865.59</v>
      </c>
      <c r="AF595">
        <v>0</v>
      </c>
      <c r="AG595">
        <v>916.86</v>
      </c>
      <c r="AH595">
        <v>0</v>
      </c>
      <c r="AI595" s="9">
        <v>1782.45</v>
      </c>
      <c r="AJ595" s="9">
        <v>28377.55</v>
      </c>
      <c r="AK595" s="54">
        <f>+T595-AW595</f>
        <v>0</v>
      </c>
      <c r="AL595" t="s">
        <v>41</v>
      </c>
      <c r="AM595" t="s">
        <v>5</v>
      </c>
      <c r="AN595" t="s">
        <v>1017</v>
      </c>
      <c r="AO595">
        <v>99</v>
      </c>
      <c r="AP595" s="9">
        <v>88160</v>
      </c>
      <c r="AQ595">
        <v>0</v>
      </c>
      <c r="AR595" s="9">
        <v>88160</v>
      </c>
      <c r="AS595" s="9">
        <v>2530.19</v>
      </c>
      <c r="AT595">
        <v>0</v>
      </c>
      <c r="AU595" s="9">
        <v>2680.06</v>
      </c>
      <c r="AV595">
        <v>0</v>
      </c>
      <c r="AW595" s="9">
        <v>5210.25</v>
      </c>
      <c r="AX595" s="9">
        <v>82949.75</v>
      </c>
    </row>
    <row r="596" spans="1:50" s="6" customFormat="1" ht="15" x14ac:dyDescent="0.25">
      <c r="A596" s="18">
        <f>1+A595</f>
        <v>573</v>
      </c>
      <c r="B596" s="17" t="s">
        <v>7</v>
      </c>
      <c r="C596" s="16" t="s">
        <v>40</v>
      </c>
      <c r="D596" s="16" t="s">
        <v>5</v>
      </c>
      <c r="E596" s="16" t="s">
        <v>4</v>
      </c>
      <c r="F596" s="16" t="s">
        <v>8</v>
      </c>
      <c r="G596" s="15">
        <v>45078</v>
      </c>
      <c r="H596" s="15">
        <v>45260</v>
      </c>
      <c r="I596" s="14">
        <v>18560</v>
      </c>
      <c r="J596" s="14">
        <v>0</v>
      </c>
      <c r="K596" s="14">
        <v>0</v>
      </c>
      <c r="L596" s="14">
        <v>532.66999999999996</v>
      </c>
      <c r="M596" s="14">
        <f>I596*7.1%</f>
        <v>1317.76</v>
      </c>
      <c r="N596" s="14">
        <f>I596*1.15%</f>
        <v>213.44</v>
      </c>
      <c r="O596" s="14">
        <v>564.22</v>
      </c>
      <c r="P596" s="14">
        <f>I596*7.09%</f>
        <v>1315.904</v>
      </c>
      <c r="Q596" s="14"/>
      <c r="R596" s="14">
        <f>L596+M596+N596+O596+P596</f>
        <v>3943.9940000000001</v>
      </c>
      <c r="S596" s="14">
        <v>0</v>
      </c>
      <c r="T596" s="14">
        <f>+L596+O596+Q596+S596+J596+K596</f>
        <v>1096.8899999999999</v>
      </c>
      <c r="U596" s="14">
        <f>+P596+N596+M596</f>
        <v>2847.1040000000003</v>
      </c>
      <c r="V596" s="14">
        <f>+I596-T596</f>
        <v>17463.11</v>
      </c>
      <c r="W596" s="54">
        <f>+V598-AJ596</f>
        <v>8481.57</v>
      </c>
      <c r="X596" t="s">
        <v>141</v>
      </c>
      <c r="Y596" t="s">
        <v>5</v>
      </c>
      <c r="Z596" t="s">
        <v>1152</v>
      </c>
      <c r="AA596">
        <v>104</v>
      </c>
      <c r="AB596" s="9">
        <v>45360</v>
      </c>
      <c r="AC596">
        <v>0</v>
      </c>
      <c r="AD596" s="9">
        <v>45360</v>
      </c>
      <c r="AE596" s="9">
        <v>1301.83</v>
      </c>
      <c r="AF596">
        <v>0</v>
      </c>
      <c r="AG596" s="9">
        <v>1378.94</v>
      </c>
      <c r="AH596">
        <v>0</v>
      </c>
      <c r="AI596" s="9">
        <v>2680.77</v>
      </c>
      <c r="AJ596" s="9">
        <v>42679.23</v>
      </c>
      <c r="AK596" s="54">
        <f>+T596-AW596</f>
        <v>0</v>
      </c>
      <c r="AL596" t="s">
        <v>40</v>
      </c>
      <c r="AM596" t="s">
        <v>5</v>
      </c>
      <c r="AN596" t="s">
        <v>1265</v>
      </c>
      <c r="AO596">
        <v>103</v>
      </c>
      <c r="AP596" s="9">
        <v>18560</v>
      </c>
      <c r="AQ596">
        <v>0</v>
      </c>
      <c r="AR596" s="9">
        <v>18560</v>
      </c>
      <c r="AS596">
        <v>532.66999999999996</v>
      </c>
      <c r="AT596">
        <v>0</v>
      </c>
      <c r="AU596">
        <v>564.22</v>
      </c>
      <c r="AV596">
        <v>0</v>
      </c>
      <c r="AW596" s="9">
        <v>1096.8900000000001</v>
      </c>
      <c r="AX596" s="9">
        <v>17463.11</v>
      </c>
    </row>
    <row r="597" spans="1:50" s="6" customFormat="1" ht="15" x14ac:dyDescent="0.25">
      <c r="A597" s="18">
        <f>1+A596</f>
        <v>574</v>
      </c>
      <c r="B597" s="17" t="s">
        <v>7</v>
      </c>
      <c r="C597" s="16" t="s">
        <v>39</v>
      </c>
      <c r="D597" s="16" t="s">
        <v>5</v>
      </c>
      <c r="E597" s="16" t="s">
        <v>4</v>
      </c>
      <c r="F597" s="16" t="s">
        <v>3</v>
      </c>
      <c r="G597" s="15">
        <v>45078</v>
      </c>
      <c r="H597" s="15">
        <v>45260</v>
      </c>
      <c r="I597" s="14">
        <v>53360</v>
      </c>
      <c r="J597" s="14">
        <v>2328.21</v>
      </c>
      <c r="K597" s="14">
        <v>0</v>
      </c>
      <c r="L597" s="14">
        <v>1531.43</v>
      </c>
      <c r="M597" s="14">
        <f>I597*7.1%</f>
        <v>3788.5599999999995</v>
      </c>
      <c r="N597" s="14">
        <f>I597*1.15%</f>
        <v>613.64</v>
      </c>
      <c r="O597" s="14">
        <v>1622.14</v>
      </c>
      <c r="P597" s="14">
        <f>I597*7.09%</f>
        <v>3783.2240000000002</v>
      </c>
      <c r="Q597" s="14"/>
      <c r="R597" s="14">
        <f>L597+M597+N597+O597+P597</f>
        <v>11338.994000000001</v>
      </c>
      <c r="S597" s="14">
        <v>0</v>
      </c>
      <c r="T597" s="14">
        <f>+L597+O597+Q597+S597+J597+K597</f>
        <v>5481.7800000000007</v>
      </c>
      <c r="U597" s="14">
        <f>+P597+N597+M597</f>
        <v>8185.424</v>
      </c>
      <c r="V597" s="14">
        <f>+I597-T597</f>
        <v>47878.22</v>
      </c>
      <c r="W597" s="54">
        <f>+V599-AJ597</f>
        <v>-52389.319999999992</v>
      </c>
      <c r="X597" t="s">
        <v>95</v>
      </c>
      <c r="Y597" t="s">
        <v>5</v>
      </c>
      <c r="Z597" t="s">
        <v>1035</v>
      </c>
      <c r="AA597">
        <v>10</v>
      </c>
      <c r="AB597" s="9">
        <v>76560</v>
      </c>
      <c r="AC597">
        <v>0</v>
      </c>
      <c r="AD597" s="9">
        <v>76560</v>
      </c>
      <c r="AE597" s="9">
        <v>2197.27</v>
      </c>
      <c r="AF597">
        <v>0</v>
      </c>
      <c r="AG597" s="9">
        <v>2327.42</v>
      </c>
      <c r="AH597">
        <v>0</v>
      </c>
      <c r="AI597" s="9">
        <v>4524.6899999999996</v>
      </c>
      <c r="AJ597" s="9">
        <v>72035.31</v>
      </c>
      <c r="AK597" s="54">
        <f>+T597-AW597</f>
        <v>0</v>
      </c>
      <c r="AL597" t="s">
        <v>39</v>
      </c>
      <c r="AM597" t="s">
        <v>5</v>
      </c>
      <c r="AN597" t="s">
        <v>998</v>
      </c>
      <c r="AO597">
        <v>107</v>
      </c>
      <c r="AP597" s="9">
        <v>53360</v>
      </c>
      <c r="AQ597">
        <v>0</v>
      </c>
      <c r="AR597" s="9">
        <v>53360</v>
      </c>
      <c r="AS597" s="9">
        <v>1531.43</v>
      </c>
      <c r="AT597" s="9">
        <v>2328.21</v>
      </c>
      <c r="AU597" s="9">
        <v>1622.14</v>
      </c>
      <c r="AV597">
        <v>0</v>
      </c>
      <c r="AW597" s="9">
        <v>5481.78</v>
      </c>
      <c r="AX597" s="9">
        <v>47878.22</v>
      </c>
    </row>
    <row r="598" spans="1:50" s="6" customFormat="1" ht="15" x14ac:dyDescent="0.25">
      <c r="A598" s="18">
        <f>1+A597</f>
        <v>575</v>
      </c>
      <c r="B598" s="17" t="s">
        <v>7</v>
      </c>
      <c r="C598" s="16" t="s">
        <v>38</v>
      </c>
      <c r="D598" s="16" t="s">
        <v>5</v>
      </c>
      <c r="E598" s="16" t="s">
        <v>4</v>
      </c>
      <c r="F598" s="16" t="s">
        <v>8</v>
      </c>
      <c r="G598" s="15">
        <v>45078</v>
      </c>
      <c r="H598" s="15">
        <v>45260</v>
      </c>
      <c r="I598" s="14">
        <v>57600</v>
      </c>
      <c r="J598" s="14">
        <v>3035.04</v>
      </c>
      <c r="K598" s="14">
        <v>0</v>
      </c>
      <c r="L598" s="14">
        <v>1653.12</v>
      </c>
      <c r="M598" s="14">
        <f>I598*7.1%</f>
        <v>4089.5999999999995</v>
      </c>
      <c r="N598" s="14">
        <f>I598*1.15%</f>
        <v>662.4</v>
      </c>
      <c r="O598" s="14">
        <v>1751.04</v>
      </c>
      <c r="P598" s="14">
        <f>I598*7.09%</f>
        <v>4083.84</v>
      </c>
      <c r="Q598" s="14"/>
      <c r="R598" s="14">
        <f>L598+M598+N598+O598+P598</f>
        <v>12240</v>
      </c>
      <c r="S598" s="14">
        <v>0</v>
      </c>
      <c r="T598" s="14">
        <f>+L598+O598+Q598+S598+J598+K598</f>
        <v>6439.2</v>
      </c>
      <c r="U598" s="14">
        <f>+P598+N598+M598</f>
        <v>8835.84</v>
      </c>
      <c r="V598" s="14">
        <f>+I598-T598</f>
        <v>51160.800000000003</v>
      </c>
      <c r="W598" s="54">
        <f>+V599-AJ598</f>
        <v>-17763.990000000002</v>
      </c>
      <c r="X598" t="s">
        <v>378</v>
      </c>
      <c r="Y598" t="s">
        <v>539</v>
      </c>
      <c r="Z598" t="s">
        <v>765</v>
      </c>
      <c r="AA598">
        <v>1</v>
      </c>
      <c r="AB598" s="9">
        <v>45000</v>
      </c>
      <c r="AC598">
        <v>0</v>
      </c>
      <c r="AD598" s="9">
        <v>45000</v>
      </c>
      <c r="AE598" s="9">
        <v>1291.5</v>
      </c>
      <c r="AF598">
        <v>834.52</v>
      </c>
      <c r="AG598" s="9">
        <v>1368</v>
      </c>
      <c r="AH598" s="9">
        <v>4096</v>
      </c>
      <c r="AI598" s="9">
        <v>7590.02</v>
      </c>
      <c r="AJ598" s="9">
        <v>37409.980000000003</v>
      </c>
      <c r="AK598" s="54">
        <f>+T598-AW598</f>
        <v>0</v>
      </c>
      <c r="AL598" t="s">
        <v>38</v>
      </c>
      <c r="AM598" t="s">
        <v>5</v>
      </c>
      <c r="AN598" t="s">
        <v>1036</v>
      </c>
      <c r="AO598">
        <v>111</v>
      </c>
      <c r="AP598" s="9">
        <v>57600</v>
      </c>
      <c r="AQ598">
        <v>0</v>
      </c>
      <c r="AR598" s="9">
        <v>57600</v>
      </c>
      <c r="AS598" s="9">
        <v>1653.12</v>
      </c>
      <c r="AT598" s="9">
        <v>3035.04</v>
      </c>
      <c r="AU598" s="9">
        <v>1751.04</v>
      </c>
      <c r="AV598">
        <v>0</v>
      </c>
      <c r="AW598" s="9">
        <v>6439.2</v>
      </c>
      <c r="AX598" s="9">
        <v>51160.800000000003</v>
      </c>
    </row>
    <row r="599" spans="1:50" s="6" customFormat="1" ht="15" customHeight="1" x14ac:dyDescent="0.25">
      <c r="A599" s="18">
        <f>1+A598</f>
        <v>576</v>
      </c>
      <c r="B599" s="17" t="s">
        <v>7</v>
      </c>
      <c r="C599" s="16" t="s">
        <v>37</v>
      </c>
      <c r="D599" s="16" t="s">
        <v>5</v>
      </c>
      <c r="E599" s="16" t="s">
        <v>4</v>
      </c>
      <c r="F599" s="16" t="s">
        <v>3</v>
      </c>
      <c r="G599" s="15">
        <v>45078</v>
      </c>
      <c r="H599" s="15">
        <v>45260</v>
      </c>
      <c r="I599" s="14">
        <v>20880</v>
      </c>
      <c r="J599" s="14">
        <v>0</v>
      </c>
      <c r="K599" s="14">
        <v>0</v>
      </c>
      <c r="L599" s="14">
        <v>599.26</v>
      </c>
      <c r="M599" s="14">
        <f>I599*7.1%</f>
        <v>1482.4799999999998</v>
      </c>
      <c r="N599" s="14">
        <f>I599*1.15%</f>
        <v>240.12</v>
      </c>
      <c r="O599" s="14">
        <v>634.75</v>
      </c>
      <c r="P599" s="14">
        <f>I599*7.09%</f>
        <v>1480.3920000000001</v>
      </c>
      <c r="Q599" s="14"/>
      <c r="R599" s="14">
        <f>L599+M599+N599+O599+P599</f>
        <v>4437.0019999999995</v>
      </c>
      <c r="S599" s="14">
        <v>0</v>
      </c>
      <c r="T599" s="14">
        <f>+L599+O599+Q599+S599+J599+K599</f>
        <v>1234.01</v>
      </c>
      <c r="U599" s="14">
        <f>+P599+N599+M599</f>
        <v>3202.9920000000002</v>
      </c>
      <c r="V599" s="14">
        <f>+I599-T599</f>
        <v>19645.990000000002</v>
      </c>
      <c r="W599" s="54">
        <f>+V599-AJ599</f>
        <v>-55281.89</v>
      </c>
      <c r="X599" t="s">
        <v>642</v>
      </c>
      <c r="Y599" t="s">
        <v>733</v>
      </c>
      <c r="Z599" t="s">
        <v>734</v>
      </c>
      <c r="AA599">
        <v>2</v>
      </c>
      <c r="AB599" s="9">
        <v>90000</v>
      </c>
      <c r="AC599">
        <v>0</v>
      </c>
      <c r="AD599" s="9">
        <v>90000</v>
      </c>
      <c r="AE599" s="9">
        <v>2583</v>
      </c>
      <c r="AF599" s="9">
        <v>9753.1200000000008</v>
      </c>
      <c r="AG599" s="9">
        <v>2736</v>
      </c>
      <c r="AH599">
        <v>0</v>
      </c>
      <c r="AI599" s="9">
        <v>15072.12</v>
      </c>
      <c r="AJ599" s="9">
        <v>74927.88</v>
      </c>
      <c r="AK599" s="54">
        <f>+T599-AW599</f>
        <v>0</v>
      </c>
      <c r="AL599" t="s">
        <v>37</v>
      </c>
      <c r="AM599" t="s">
        <v>5</v>
      </c>
      <c r="AN599" t="s">
        <v>991</v>
      </c>
      <c r="AO599">
        <v>115</v>
      </c>
      <c r="AP599" s="9">
        <v>20880</v>
      </c>
      <c r="AQ599">
        <v>0</v>
      </c>
      <c r="AR599" s="9">
        <v>20880</v>
      </c>
      <c r="AS599">
        <v>599.26</v>
      </c>
      <c r="AT599">
        <v>0</v>
      </c>
      <c r="AU599">
        <v>634.75</v>
      </c>
      <c r="AV599">
        <v>0</v>
      </c>
      <c r="AW599" s="9">
        <v>1234.01</v>
      </c>
      <c r="AX599" s="9">
        <v>19645.990000000002</v>
      </c>
    </row>
    <row r="600" spans="1:50" s="6" customFormat="1" ht="15" customHeight="1" x14ac:dyDescent="0.25">
      <c r="A600" s="18">
        <f>1+A599</f>
        <v>577</v>
      </c>
      <c r="B600" s="17" t="s">
        <v>7</v>
      </c>
      <c r="C600" s="16" t="s">
        <v>36</v>
      </c>
      <c r="D600" s="16" t="s">
        <v>5</v>
      </c>
      <c r="E600" s="16" t="s">
        <v>4</v>
      </c>
      <c r="F600" s="16" t="s">
        <v>3</v>
      </c>
      <c r="G600" s="15">
        <v>45078</v>
      </c>
      <c r="H600" s="15">
        <v>45260</v>
      </c>
      <c r="I600" s="14">
        <v>18000</v>
      </c>
      <c r="J600" s="14">
        <v>0</v>
      </c>
      <c r="K600" s="14">
        <v>0</v>
      </c>
      <c r="L600" s="14">
        <v>516.6</v>
      </c>
      <c r="M600" s="14">
        <f>I600*7.1%</f>
        <v>1277.9999999999998</v>
      </c>
      <c r="N600" s="14">
        <f>I600*1.15%</f>
        <v>207</v>
      </c>
      <c r="O600" s="14">
        <v>547.20000000000005</v>
      </c>
      <c r="P600" s="14">
        <f>I600*7.09%</f>
        <v>1276.2</v>
      </c>
      <c r="Q600" s="14"/>
      <c r="R600" s="14">
        <f>L600+M600+N600+O600+P600</f>
        <v>3825</v>
      </c>
      <c r="S600" s="14">
        <v>0</v>
      </c>
      <c r="T600" s="14">
        <f>+L600+O600+Q600+S600+J600+K600</f>
        <v>1063.8000000000002</v>
      </c>
      <c r="U600" s="14">
        <f>+P600+N600+M600</f>
        <v>2761.2</v>
      </c>
      <c r="V600" s="14">
        <f>+I600-T600</f>
        <v>16936.2</v>
      </c>
      <c r="W600" s="54">
        <f>+V601-AJ600</f>
        <v>-39960.329999999994</v>
      </c>
      <c r="X600" t="s">
        <v>529</v>
      </c>
      <c r="Y600" t="s">
        <v>5</v>
      </c>
      <c r="Z600" t="s">
        <v>1085</v>
      </c>
      <c r="AA600">
        <v>14</v>
      </c>
      <c r="AB600" s="9">
        <v>60320</v>
      </c>
      <c r="AC600">
        <v>0</v>
      </c>
      <c r="AD600" s="9">
        <v>60320</v>
      </c>
      <c r="AE600" s="9">
        <v>1731.18</v>
      </c>
      <c r="AF600" s="9">
        <v>3546.89</v>
      </c>
      <c r="AG600" s="9">
        <v>1833.73</v>
      </c>
      <c r="AH600">
        <v>0</v>
      </c>
      <c r="AI600" s="9">
        <v>7111.8</v>
      </c>
      <c r="AJ600" s="9">
        <v>53208.2</v>
      </c>
      <c r="AK600" s="54">
        <f>+T600-AW600</f>
        <v>0</v>
      </c>
      <c r="AL600" t="s">
        <v>36</v>
      </c>
      <c r="AM600" t="s">
        <v>5</v>
      </c>
      <c r="AN600" t="s">
        <v>1011</v>
      </c>
      <c r="AO600">
        <v>119</v>
      </c>
      <c r="AP600" s="9">
        <v>18000</v>
      </c>
      <c r="AQ600">
        <v>0</v>
      </c>
      <c r="AR600" s="9">
        <v>18000</v>
      </c>
      <c r="AS600">
        <v>516.6</v>
      </c>
      <c r="AT600">
        <v>0</v>
      </c>
      <c r="AU600">
        <v>547.20000000000005</v>
      </c>
      <c r="AV600">
        <v>0</v>
      </c>
      <c r="AW600" s="9">
        <v>1063.8</v>
      </c>
      <c r="AX600" s="9">
        <v>16936.2</v>
      </c>
    </row>
    <row r="601" spans="1:50" s="6" customFormat="1" ht="15" customHeight="1" x14ac:dyDescent="0.25">
      <c r="A601" s="18">
        <f>1+A600</f>
        <v>578</v>
      </c>
      <c r="B601" s="17" t="s">
        <v>7</v>
      </c>
      <c r="C601" s="16" t="s">
        <v>35</v>
      </c>
      <c r="D601" s="16" t="s">
        <v>5</v>
      </c>
      <c r="E601" s="16" t="s">
        <v>4</v>
      </c>
      <c r="F601" s="16" t="s">
        <v>3</v>
      </c>
      <c r="G601" s="15">
        <v>45078</v>
      </c>
      <c r="H601" s="15">
        <v>45260</v>
      </c>
      <c r="I601" s="14">
        <v>14080</v>
      </c>
      <c r="J601" s="14">
        <v>0</v>
      </c>
      <c r="K601" s="14">
        <v>0</v>
      </c>
      <c r="L601" s="14">
        <v>404.1</v>
      </c>
      <c r="M601" s="14">
        <f>I601*7.1%</f>
        <v>999.68</v>
      </c>
      <c r="N601" s="14">
        <f>I601*1.15%</f>
        <v>161.91999999999999</v>
      </c>
      <c r="O601" s="14">
        <v>428.03</v>
      </c>
      <c r="P601" s="14">
        <f>I601*7.09%</f>
        <v>998.27200000000005</v>
      </c>
      <c r="Q601" s="14"/>
      <c r="R601" s="14">
        <f>L601+M601+N601+O601+P601</f>
        <v>2992.002</v>
      </c>
      <c r="S601" s="14">
        <v>0</v>
      </c>
      <c r="T601" s="14">
        <f>+L601+O601+Q601+S601+J601+K601</f>
        <v>832.13</v>
      </c>
      <c r="U601" s="14">
        <f>+P601+N601+M601</f>
        <v>2159.8719999999998</v>
      </c>
      <c r="V601" s="14">
        <f>+I601-T601</f>
        <v>13247.87</v>
      </c>
      <c r="W601" s="54">
        <f>+V601-AJ601</f>
        <v>-43483.049999999996</v>
      </c>
      <c r="X601" t="s">
        <v>633</v>
      </c>
      <c r="Y601" t="s">
        <v>806</v>
      </c>
      <c r="Z601" t="s">
        <v>807</v>
      </c>
      <c r="AA601">
        <v>3</v>
      </c>
      <c r="AB601" s="9">
        <v>65000</v>
      </c>
      <c r="AC601">
        <v>0</v>
      </c>
      <c r="AD601" s="9">
        <v>65000</v>
      </c>
      <c r="AE601" s="9">
        <v>1865.5</v>
      </c>
      <c r="AF601" s="9">
        <v>4427.58</v>
      </c>
      <c r="AG601" s="9">
        <v>1976</v>
      </c>
      <c r="AH601">
        <v>0</v>
      </c>
      <c r="AI601" s="9">
        <v>8269.08</v>
      </c>
      <c r="AJ601" s="9">
        <v>56730.92</v>
      </c>
      <c r="AK601" s="54">
        <f>+T601-AW601</f>
        <v>0</v>
      </c>
      <c r="AL601" t="s">
        <v>35</v>
      </c>
      <c r="AM601" t="s">
        <v>5</v>
      </c>
      <c r="AN601" t="s">
        <v>1031</v>
      </c>
      <c r="AO601">
        <v>123</v>
      </c>
      <c r="AP601" s="9">
        <v>14080</v>
      </c>
      <c r="AQ601">
        <v>0</v>
      </c>
      <c r="AR601" s="9">
        <v>14080</v>
      </c>
      <c r="AS601">
        <v>404.1</v>
      </c>
      <c r="AT601">
        <v>0</v>
      </c>
      <c r="AU601">
        <v>428.03</v>
      </c>
      <c r="AV601">
        <v>0</v>
      </c>
      <c r="AW601">
        <v>832.13</v>
      </c>
      <c r="AX601" s="9">
        <v>13247.87</v>
      </c>
    </row>
    <row r="602" spans="1:50" s="6" customFormat="1" ht="15" customHeight="1" x14ac:dyDescent="0.25">
      <c r="A602" s="18">
        <f>1+A601</f>
        <v>579</v>
      </c>
      <c r="B602" s="17" t="s">
        <v>7</v>
      </c>
      <c r="C602" s="16" t="s">
        <v>34</v>
      </c>
      <c r="D602" s="16" t="s">
        <v>5</v>
      </c>
      <c r="E602" s="16" t="s">
        <v>4</v>
      </c>
      <c r="F602" s="16" t="s">
        <v>8</v>
      </c>
      <c r="G602" s="15">
        <v>45078</v>
      </c>
      <c r="H602" s="15">
        <v>45260</v>
      </c>
      <c r="I602" s="14">
        <v>39440</v>
      </c>
      <c r="J602" s="14">
        <v>0</v>
      </c>
      <c r="K602" s="14">
        <v>0</v>
      </c>
      <c r="L602" s="14">
        <v>1131.93</v>
      </c>
      <c r="M602" s="14">
        <f>I602*7.1%</f>
        <v>2800.24</v>
      </c>
      <c r="N602" s="14">
        <f>I602*1.15%</f>
        <v>453.56</v>
      </c>
      <c r="O602" s="14">
        <v>1198.98</v>
      </c>
      <c r="P602" s="14">
        <f>I602*7.09%</f>
        <v>2796.2960000000003</v>
      </c>
      <c r="Q602" s="14"/>
      <c r="R602" s="14">
        <f>L602+M602+N602+O602+P602</f>
        <v>8381.0060000000012</v>
      </c>
      <c r="S602" s="14">
        <v>0</v>
      </c>
      <c r="T602" s="14">
        <f>+L602+O602+Q602+S602+J602+K602</f>
        <v>2330.91</v>
      </c>
      <c r="U602" s="14">
        <f>+P602+N602+M602</f>
        <v>6050.0959999999995</v>
      </c>
      <c r="V602" s="14">
        <f>+I602-T602</f>
        <v>37109.089999999997</v>
      </c>
      <c r="W602" s="54">
        <f>+V603-AJ602</f>
        <v>-16183.48</v>
      </c>
      <c r="X602" t="s">
        <v>342</v>
      </c>
      <c r="Y602" t="s">
        <v>5</v>
      </c>
      <c r="Z602" t="s">
        <v>1202</v>
      </c>
      <c r="AA602">
        <v>78</v>
      </c>
      <c r="AB602" s="9">
        <v>34800</v>
      </c>
      <c r="AC602">
        <v>0</v>
      </c>
      <c r="AD602" s="9">
        <v>34800</v>
      </c>
      <c r="AE602">
        <v>998.76</v>
      </c>
      <c r="AF602">
        <v>0</v>
      </c>
      <c r="AG602" s="9">
        <v>1057.92</v>
      </c>
      <c r="AH602">
        <v>0</v>
      </c>
      <c r="AI602" s="9">
        <v>2056.6799999999998</v>
      </c>
      <c r="AJ602" s="9">
        <v>32743.32</v>
      </c>
      <c r="AK602" s="54">
        <f>+T602-AW602</f>
        <v>0</v>
      </c>
      <c r="AL602" t="s">
        <v>34</v>
      </c>
      <c r="AM602" t="s">
        <v>5</v>
      </c>
      <c r="AN602" t="s">
        <v>992</v>
      </c>
      <c r="AO602">
        <v>125</v>
      </c>
      <c r="AP602" s="9">
        <v>39440</v>
      </c>
      <c r="AQ602">
        <v>0</v>
      </c>
      <c r="AR602" s="9">
        <v>39440</v>
      </c>
      <c r="AS602" s="9">
        <v>1131.93</v>
      </c>
      <c r="AT602">
        <v>0</v>
      </c>
      <c r="AU602" s="9">
        <v>1198.98</v>
      </c>
      <c r="AV602">
        <v>0</v>
      </c>
      <c r="AW602" s="9">
        <v>2330.91</v>
      </c>
      <c r="AX602" s="9">
        <v>37109.089999999997</v>
      </c>
    </row>
    <row r="603" spans="1:50" s="6" customFormat="1" ht="15" customHeight="1" x14ac:dyDescent="0.25">
      <c r="A603" s="18">
        <f>1+A602</f>
        <v>580</v>
      </c>
      <c r="B603" s="17" t="s">
        <v>7</v>
      </c>
      <c r="C603" s="16" t="s">
        <v>33</v>
      </c>
      <c r="D603" s="16" t="s">
        <v>5</v>
      </c>
      <c r="E603" s="16" t="s">
        <v>4</v>
      </c>
      <c r="F603" s="16" t="s">
        <v>3</v>
      </c>
      <c r="G603" s="15">
        <v>45078</v>
      </c>
      <c r="H603" s="15">
        <v>45260</v>
      </c>
      <c r="I603" s="14">
        <v>17600</v>
      </c>
      <c r="J603" s="14">
        <v>0</v>
      </c>
      <c r="K603" s="14">
        <v>0</v>
      </c>
      <c r="L603" s="14">
        <v>505.12</v>
      </c>
      <c r="M603" s="14">
        <f>I603*7.1%</f>
        <v>1249.5999999999999</v>
      </c>
      <c r="N603" s="14">
        <f>I603*1.15%</f>
        <v>202.4</v>
      </c>
      <c r="O603" s="14">
        <v>535.04</v>
      </c>
      <c r="P603" s="14">
        <f>I603*7.09%</f>
        <v>1247.8400000000001</v>
      </c>
      <c r="Q603" s="14"/>
      <c r="R603" s="14">
        <f>L603+M603+N603+O603+P603</f>
        <v>3740</v>
      </c>
      <c r="S603" s="14">
        <v>0</v>
      </c>
      <c r="T603" s="14">
        <f>+L603+O603+Q603+S603+J603+K603</f>
        <v>1040.1599999999999</v>
      </c>
      <c r="U603" s="14">
        <f>+P603+N603+M603</f>
        <v>2699.84</v>
      </c>
      <c r="V603" s="14">
        <f>+I603-T603</f>
        <v>16559.84</v>
      </c>
      <c r="W603" s="54">
        <f>+V604-AJ603</f>
        <v>22963.360000000001</v>
      </c>
      <c r="X603" t="s">
        <v>324</v>
      </c>
      <c r="Y603" t="s">
        <v>5</v>
      </c>
      <c r="Z603" t="s">
        <v>1245</v>
      </c>
      <c r="AA603">
        <v>103</v>
      </c>
      <c r="AB603" s="9">
        <v>23200</v>
      </c>
      <c r="AC603">
        <v>0</v>
      </c>
      <c r="AD603" s="9">
        <v>23200</v>
      </c>
      <c r="AE603">
        <v>665.84</v>
      </c>
      <c r="AF603" s="9">
        <v>12048.92</v>
      </c>
      <c r="AG603">
        <v>705.28</v>
      </c>
      <c r="AH603">
        <v>0</v>
      </c>
      <c r="AI603" s="9">
        <v>13420.04</v>
      </c>
      <c r="AJ603" s="9">
        <v>9779.9599999999991</v>
      </c>
      <c r="AK603" s="54">
        <f>+T603-AW603</f>
        <v>0</v>
      </c>
      <c r="AL603" t="s">
        <v>33</v>
      </c>
      <c r="AM603" t="s">
        <v>5</v>
      </c>
      <c r="AN603" t="s">
        <v>1037</v>
      </c>
      <c r="AO603">
        <v>127</v>
      </c>
      <c r="AP603" s="9">
        <v>17600</v>
      </c>
      <c r="AQ603">
        <v>0</v>
      </c>
      <c r="AR603" s="9">
        <v>17600</v>
      </c>
      <c r="AS603">
        <v>505.12</v>
      </c>
      <c r="AT603">
        <v>0</v>
      </c>
      <c r="AU603">
        <v>535.04</v>
      </c>
      <c r="AV603">
        <v>0</v>
      </c>
      <c r="AW603" s="9">
        <v>1040.1600000000001</v>
      </c>
      <c r="AX603" s="9">
        <v>16559.84</v>
      </c>
    </row>
    <row r="604" spans="1:50" s="6" customFormat="1" ht="15" customHeight="1" x14ac:dyDescent="0.25">
      <c r="A604" s="18">
        <f>1+A603</f>
        <v>581</v>
      </c>
      <c r="B604" s="17" t="s">
        <v>7</v>
      </c>
      <c r="C604" s="16" t="s">
        <v>32</v>
      </c>
      <c r="D604" s="16" t="s">
        <v>5</v>
      </c>
      <c r="E604" s="16" t="s">
        <v>4</v>
      </c>
      <c r="F604" s="16" t="s">
        <v>8</v>
      </c>
      <c r="G604" s="15">
        <v>45078</v>
      </c>
      <c r="H604" s="15">
        <v>45260</v>
      </c>
      <c r="I604" s="14">
        <v>34800</v>
      </c>
      <c r="J604" s="14">
        <v>0</v>
      </c>
      <c r="K604" s="14">
        <v>0</v>
      </c>
      <c r="L604" s="14">
        <v>998.76</v>
      </c>
      <c r="M604" s="14">
        <f>I604*7.1%</f>
        <v>2470.7999999999997</v>
      </c>
      <c r="N604" s="14">
        <f>I604*1.15%</f>
        <v>400.2</v>
      </c>
      <c r="O604" s="14">
        <v>1057.92</v>
      </c>
      <c r="P604" s="14">
        <f>I604*7.09%</f>
        <v>2467.3200000000002</v>
      </c>
      <c r="Q604" s="14">
        <v>0</v>
      </c>
      <c r="R604" s="14">
        <f>L604+M604+N604+O604+P604</f>
        <v>7395</v>
      </c>
      <c r="S604" s="14">
        <v>0</v>
      </c>
      <c r="T604" s="14">
        <f>+L604+O604+Q604+S604+J604+K604</f>
        <v>2056.6800000000003</v>
      </c>
      <c r="U604" s="14">
        <f>+P604+N604+M604</f>
        <v>5338.32</v>
      </c>
      <c r="V604" s="14">
        <f>+I604-T604</f>
        <v>32743.32</v>
      </c>
      <c r="W604" s="54">
        <f>+V605-AJ604</f>
        <v>39291.979999999996</v>
      </c>
      <c r="X604" t="s">
        <v>269</v>
      </c>
      <c r="Y604" t="s">
        <v>5</v>
      </c>
      <c r="Z604" t="s">
        <v>872</v>
      </c>
      <c r="AA604">
        <v>344</v>
      </c>
      <c r="AB604" s="9">
        <v>30160</v>
      </c>
      <c r="AC604">
        <v>0</v>
      </c>
      <c r="AD604" s="9">
        <v>30160</v>
      </c>
      <c r="AE604">
        <v>865.59</v>
      </c>
      <c r="AF604">
        <v>0</v>
      </c>
      <c r="AG604">
        <v>916.86</v>
      </c>
      <c r="AH604">
        <v>0</v>
      </c>
      <c r="AI604" s="9">
        <v>1782.45</v>
      </c>
      <c r="AJ604" s="9">
        <v>28377.55</v>
      </c>
      <c r="AK604" s="54">
        <f>+T604-AW604</f>
        <v>0</v>
      </c>
      <c r="AL604" t="s">
        <v>32</v>
      </c>
      <c r="AM604" t="s">
        <v>5</v>
      </c>
      <c r="AN604" t="s">
        <v>987</v>
      </c>
      <c r="AO604">
        <v>130</v>
      </c>
      <c r="AP604" s="9">
        <v>34800</v>
      </c>
      <c r="AQ604">
        <v>0</v>
      </c>
      <c r="AR604" s="9">
        <v>34800</v>
      </c>
      <c r="AS604">
        <v>998.76</v>
      </c>
      <c r="AT604">
        <v>0</v>
      </c>
      <c r="AU604" s="9">
        <v>1057.92</v>
      </c>
      <c r="AV604">
        <v>0</v>
      </c>
      <c r="AW604" s="9">
        <v>2056.6799999999998</v>
      </c>
      <c r="AX604" s="9">
        <v>32743.32</v>
      </c>
    </row>
    <row r="605" spans="1:50" s="6" customFormat="1" ht="15" customHeight="1" x14ac:dyDescent="0.25">
      <c r="A605" s="18">
        <f>1+A604</f>
        <v>582</v>
      </c>
      <c r="B605" s="17" t="s">
        <v>7</v>
      </c>
      <c r="C605" s="16" t="s">
        <v>31</v>
      </c>
      <c r="D605" s="16" t="s">
        <v>5</v>
      </c>
      <c r="E605" s="16" t="s">
        <v>4</v>
      </c>
      <c r="F605" s="16" t="s">
        <v>8</v>
      </c>
      <c r="G605" s="15">
        <v>45078</v>
      </c>
      <c r="H605" s="15">
        <v>45260</v>
      </c>
      <c r="I605" s="14">
        <v>71920</v>
      </c>
      <c r="J605" s="14">
        <v>0</v>
      </c>
      <c r="K605" s="14">
        <v>0</v>
      </c>
      <c r="L605" s="14">
        <v>2064.1</v>
      </c>
      <c r="M605" s="14">
        <f>I605*7.1%</f>
        <v>5106.32</v>
      </c>
      <c r="N605" s="14">
        <f>I605*1.15%</f>
        <v>827.08</v>
      </c>
      <c r="O605" s="14">
        <v>2186.37</v>
      </c>
      <c r="P605" s="14">
        <f>I605*7.09%</f>
        <v>5099.1280000000006</v>
      </c>
      <c r="Q605" s="14"/>
      <c r="R605" s="14">
        <f>L605+M605+N605+O605+P605</f>
        <v>15282.998</v>
      </c>
      <c r="S605" s="14">
        <v>0</v>
      </c>
      <c r="T605" s="14">
        <f>+L605+O605+Q605+S605+J605+K605</f>
        <v>4250.4699999999993</v>
      </c>
      <c r="U605" s="14">
        <f>+P605+N605+M605</f>
        <v>11032.528</v>
      </c>
      <c r="V605" s="14">
        <f>+I605-T605</f>
        <v>67669.53</v>
      </c>
      <c r="W605" s="54">
        <f>+V607-AJ605</f>
        <v>-19495.449999999997</v>
      </c>
      <c r="X605" t="s">
        <v>182</v>
      </c>
      <c r="Y605" t="s">
        <v>5</v>
      </c>
      <c r="Z605" t="s">
        <v>1181</v>
      </c>
      <c r="AA605">
        <v>41</v>
      </c>
      <c r="AB605" s="9">
        <v>34800</v>
      </c>
      <c r="AC605">
        <v>0</v>
      </c>
      <c r="AD605" s="9">
        <v>34800</v>
      </c>
      <c r="AE605">
        <v>998.76</v>
      </c>
      <c r="AF605">
        <v>0</v>
      </c>
      <c r="AG605" s="9">
        <v>1057.92</v>
      </c>
      <c r="AH605">
        <v>0</v>
      </c>
      <c r="AI605" s="9">
        <v>2056.6799999999998</v>
      </c>
      <c r="AJ605" s="9">
        <v>32743.32</v>
      </c>
      <c r="AK605" s="54">
        <f>+T605-AW605</f>
        <v>0</v>
      </c>
      <c r="AL605" t="s">
        <v>31</v>
      </c>
      <c r="AM605" t="s">
        <v>5</v>
      </c>
      <c r="AN605" t="s">
        <v>1032</v>
      </c>
      <c r="AO605">
        <v>132</v>
      </c>
      <c r="AP605" s="9">
        <v>71920</v>
      </c>
      <c r="AQ605">
        <v>0</v>
      </c>
      <c r="AR605" s="9">
        <v>71920</v>
      </c>
      <c r="AS605" s="9">
        <v>2064.1</v>
      </c>
      <c r="AT605">
        <v>0</v>
      </c>
      <c r="AU605" s="9">
        <v>2186.37</v>
      </c>
      <c r="AV605">
        <v>0</v>
      </c>
      <c r="AW605" s="9">
        <v>4250.47</v>
      </c>
      <c r="AX605" s="9">
        <v>67669.53</v>
      </c>
    </row>
    <row r="606" spans="1:50" s="6" customFormat="1" ht="15" customHeight="1" x14ac:dyDescent="0.25">
      <c r="A606" s="18">
        <f>1+A605</f>
        <v>583</v>
      </c>
      <c r="B606" s="17" t="s">
        <v>7</v>
      </c>
      <c r="C606" s="16" t="s">
        <v>30</v>
      </c>
      <c r="D606" s="16" t="s">
        <v>5</v>
      </c>
      <c r="E606" s="16" t="s">
        <v>4</v>
      </c>
      <c r="F606" s="16" t="s">
        <v>8</v>
      </c>
      <c r="G606" s="15">
        <v>45078</v>
      </c>
      <c r="H606" s="15">
        <v>45260</v>
      </c>
      <c r="I606" s="14">
        <v>14080</v>
      </c>
      <c r="J606" s="14">
        <v>0</v>
      </c>
      <c r="K606" s="14">
        <v>0</v>
      </c>
      <c r="L606" s="14">
        <v>404.1</v>
      </c>
      <c r="M606" s="14">
        <f>I606*7.1%</f>
        <v>999.68</v>
      </c>
      <c r="N606" s="14">
        <f>I606*1.15%</f>
        <v>161.91999999999999</v>
      </c>
      <c r="O606" s="14">
        <v>428.03</v>
      </c>
      <c r="P606" s="14">
        <f>I606*7.09%</f>
        <v>998.27200000000005</v>
      </c>
      <c r="Q606" s="14"/>
      <c r="R606" s="14">
        <f>L606+M606+N606+O606+P606</f>
        <v>2992.002</v>
      </c>
      <c r="S606" s="14">
        <v>0</v>
      </c>
      <c r="T606" s="14">
        <f>+L606+O606+Q606+S606+J606+K606</f>
        <v>832.13</v>
      </c>
      <c r="U606" s="14">
        <f>+P606+N606+M606</f>
        <v>2159.8719999999998</v>
      </c>
      <c r="V606" s="14">
        <f>+I606-T606</f>
        <v>13247.87</v>
      </c>
      <c r="W606" s="54">
        <f>+V607-AJ606</f>
        <v>-10763.9</v>
      </c>
      <c r="X606" t="s">
        <v>487</v>
      </c>
      <c r="Y606" t="s">
        <v>5</v>
      </c>
      <c r="Z606" t="s">
        <v>1273</v>
      </c>
      <c r="AA606">
        <v>156</v>
      </c>
      <c r="AB606" s="9">
        <v>25520</v>
      </c>
      <c r="AC606">
        <v>0</v>
      </c>
      <c r="AD606" s="9">
        <v>25520</v>
      </c>
      <c r="AE606">
        <v>732.42</v>
      </c>
      <c r="AF606">
        <v>0</v>
      </c>
      <c r="AG606">
        <v>775.81</v>
      </c>
      <c r="AH606">
        <v>0</v>
      </c>
      <c r="AI606" s="9">
        <v>1508.23</v>
      </c>
      <c r="AJ606" s="9">
        <v>24011.77</v>
      </c>
      <c r="AK606" s="54">
        <f>+T606-AW606</f>
        <v>0</v>
      </c>
      <c r="AL606" t="s">
        <v>30</v>
      </c>
      <c r="AM606" t="s">
        <v>5</v>
      </c>
      <c r="AN606" t="s">
        <v>1320</v>
      </c>
      <c r="AO606">
        <v>134</v>
      </c>
      <c r="AP606" s="9">
        <v>14080</v>
      </c>
      <c r="AQ606">
        <v>0</v>
      </c>
      <c r="AR606" s="9">
        <v>14080</v>
      </c>
      <c r="AS606">
        <v>404.1</v>
      </c>
      <c r="AT606">
        <v>0</v>
      </c>
      <c r="AU606">
        <v>428.03</v>
      </c>
      <c r="AV606">
        <v>0</v>
      </c>
      <c r="AW606">
        <v>832.13</v>
      </c>
      <c r="AX606" s="9">
        <v>13247.87</v>
      </c>
    </row>
    <row r="607" spans="1:50" s="6" customFormat="1" ht="15" customHeight="1" x14ac:dyDescent="0.25">
      <c r="A607" s="18">
        <f>1+A606</f>
        <v>584</v>
      </c>
      <c r="B607" s="17" t="s">
        <v>7</v>
      </c>
      <c r="C607" s="16" t="s">
        <v>29</v>
      </c>
      <c r="D607" s="16" t="s">
        <v>5</v>
      </c>
      <c r="E607" s="16" t="s">
        <v>4</v>
      </c>
      <c r="F607" s="16" t="s">
        <v>8</v>
      </c>
      <c r="G607" s="15">
        <v>45078</v>
      </c>
      <c r="H607" s="15">
        <v>45260</v>
      </c>
      <c r="I607" s="14">
        <v>14080</v>
      </c>
      <c r="J607" s="14">
        <v>0</v>
      </c>
      <c r="K607" s="14">
        <v>0</v>
      </c>
      <c r="L607" s="14">
        <v>404.1</v>
      </c>
      <c r="M607" s="14">
        <f>I607*7.1%</f>
        <v>999.68</v>
      </c>
      <c r="N607" s="14">
        <f>I607*1.15%</f>
        <v>161.91999999999999</v>
      </c>
      <c r="O607" s="14">
        <v>428.03</v>
      </c>
      <c r="P607" s="14">
        <f>I607*7.09%</f>
        <v>998.27200000000005</v>
      </c>
      <c r="Q607" s="14"/>
      <c r="R607" s="14">
        <f>L607+M607+N607+O607+P607</f>
        <v>2992.002</v>
      </c>
      <c r="S607" s="14">
        <v>0</v>
      </c>
      <c r="T607" s="14">
        <f>+L607+O607+Q607+S607+J607+K607</f>
        <v>832.13</v>
      </c>
      <c r="U607" s="14">
        <f>+P607+N607+M607</f>
        <v>2159.8719999999998</v>
      </c>
      <c r="V607" s="14">
        <f>+I607-T607</f>
        <v>13247.87</v>
      </c>
      <c r="W607" s="54">
        <f>+V608-AJ607</f>
        <v>8731.5499999999993</v>
      </c>
      <c r="X607" t="s">
        <v>375</v>
      </c>
      <c r="Y607" t="s">
        <v>5</v>
      </c>
      <c r="Z607" t="s">
        <v>946</v>
      </c>
      <c r="AA607">
        <v>10</v>
      </c>
      <c r="AB607" s="9">
        <v>22400</v>
      </c>
      <c r="AC607">
        <v>0</v>
      </c>
      <c r="AD607" s="9">
        <v>22400</v>
      </c>
      <c r="AE607">
        <v>642.88</v>
      </c>
      <c r="AF607">
        <v>0</v>
      </c>
      <c r="AG607">
        <v>680.96</v>
      </c>
      <c r="AH607">
        <v>0</v>
      </c>
      <c r="AI607" s="9">
        <v>1323.84</v>
      </c>
      <c r="AJ607" s="9">
        <v>21076.16</v>
      </c>
      <c r="AK607" s="54">
        <f>+T607-AW607</f>
        <v>0</v>
      </c>
      <c r="AL607" t="s">
        <v>29</v>
      </c>
      <c r="AM607" t="s">
        <v>5</v>
      </c>
      <c r="AN607" t="s">
        <v>1315</v>
      </c>
      <c r="AO607">
        <v>136</v>
      </c>
      <c r="AP607" s="9">
        <v>14080</v>
      </c>
      <c r="AQ607">
        <v>0</v>
      </c>
      <c r="AR607" s="9">
        <v>14080</v>
      </c>
      <c r="AS607">
        <v>404.1</v>
      </c>
      <c r="AT607">
        <v>0</v>
      </c>
      <c r="AU607">
        <v>428.03</v>
      </c>
      <c r="AV607">
        <v>0</v>
      </c>
      <c r="AW607">
        <v>832.13</v>
      </c>
      <c r="AX607" s="9">
        <v>13247.87</v>
      </c>
    </row>
    <row r="608" spans="1:50" s="6" customFormat="1" ht="15" customHeight="1" x14ac:dyDescent="0.25">
      <c r="A608" s="18">
        <f>1+A607</f>
        <v>585</v>
      </c>
      <c r="B608" s="17" t="s">
        <v>7</v>
      </c>
      <c r="C608" s="16" t="s">
        <v>28</v>
      </c>
      <c r="D608" s="16" t="s">
        <v>5</v>
      </c>
      <c r="E608" s="16" t="s">
        <v>4</v>
      </c>
      <c r="F608" s="16" t="s">
        <v>3</v>
      </c>
      <c r="G608" s="15">
        <v>45078</v>
      </c>
      <c r="H608" s="15">
        <v>45260</v>
      </c>
      <c r="I608" s="14">
        <v>31680</v>
      </c>
      <c r="J608" s="14">
        <v>0</v>
      </c>
      <c r="K608" s="14">
        <v>0</v>
      </c>
      <c r="L608" s="14">
        <v>909.22</v>
      </c>
      <c r="M608" s="14">
        <f>I608*7.1%</f>
        <v>2249.2799999999997</v>
      </c>
      <c r="N608" s="14">
        <f>I608*1.15%</f>
        <v>364.32</v>
      </c>
      <c r="O608" s="14">
        <v>963.07</v>
      </c>
      <c r="P608" s="14">
        <f>I608*7.09%</f>
        <v>2246.1120000000001</v>
      </c>
      <c r="Q608" s="14"/>
      <c r="R608" s="14">
        <f>L608+M608+N608+O608+P608</f>
        <v>6732.0020000000004</v>
      </c>
      <c r="S608" s="14">
        <v>0</v>
      </c>
      <c r="T608" s="14">
        <f>+L608+O608+Q608+S608+J608+K608</f>
        <v>1872.29</v>
      </c>
      <c r="U608" s="14">
        <f>+P608+N608+M608</f>
        <v>4859.7119999999995</v>
      </c>
      <c r="V608" s="14">
        <f>+I608-T608</f>
        <v>29807.71</v>
      </c>
      <c r="W608" s="54">
        <f>+V609-AJ608</f>
        <v>-7828.2899999999991</v>
      </c>
      <c r="X608" t="s">
        <v>237</v>
      </c>
      <c r="Y608" t="s">
        <v>5</v>
      </c>
      <c r="Z608" t="s">
        <v>1063</v>
      </c>
      <c r="AA608">
        <v>44</v>
      </c>
      <c r="AB608" s="9">
        <v>22400</v>
      </c>
      <c r="AC608">
        <v>0</v>
      </c>
      <c r="AD608" s="9">
        <v>22400</v>
      </c>
      <c r="AE608">
        <v>642.88</v>
      </c>
      <c r="AF608">
        <v>0</v>
      </c>
      <c r="AG608">
        <v>680.96</v>
      </c>
      <c r="AH608">
        <v>0</v>
      </c>
      <c r="AI608" s="9">
        <v>1323.84</v>
      </c>
      <c r="AJ608" s="9">
        <v>21076.16</v>
      </c>
      <c r="AK608" s="54">
        <f>+T608-AW608</f>
        <v>0</v>
      </c>
      <c r="AL608" t="s">
        <v>28</v>
      </c>
      <c r="AM608" t="s">
        <v>5</v>
      </c>
      <c r="AN608" t="s">
        <v>1322</v>
      </c>
      <c r="AO608">
        <v>138</v>
      </c>
      <c r="AP608" s="9">
        <v>31680</v>
      </c>
      <c r="AQ608">
        <v>0</v>
      </c>
      <c r="AR608" s="9">
        <v>31680</v>
      </c>
      <c r="AS608">
        <v>909.22</v>
      </c>
      <c r="AT608">
        <v>0</v>
      </c>
      <c r="AU608">
        <v>963.07</v>
      </c>
      <c r="AV608">
        <v>0</v>
      </c>
      <c r="AW608" s="9">
        <v>1872.29</v>
      </c>
      <c r="AX608" s="9">
        <v>29807.71</v>
      </c>
    </row>
    <row r="609" spans="1:50" s="6" customFormat="1" ht="15" customHeight="1" x14ac:dyDescent="0.25">
      <c r="A609" s="18">
        <f>1+A608</f>
        <v>586</v>
      </c>
      <c r="B609" s="17" t="s">
        <v>7</v>
      </c>
      <c r="C609" s="16" t="s">
        <v>27</v>
      </c>
      <c r="D609" s="16" t="s">
        <v>5</v>
      </c>
      <c r="E609" s="16" t="s">
        <v>4</v>
      </c>
      <c r="F609" s="16" t="s">
        <v>3</v>
      </c>
      <c r="G609" s="15">
        <v>45078</v>
      </c>
      <c r="H609" s="15">
        <v>45260</v>
      </c>
      <c r="I609" s="14">
        <v>14080</v>
      </c>
      <c r="J609" s="14">
        <v>0</v>
      </c>
      <c r="K609" s="14">
        <v>0</v>
      </c>
      <c r="L609" s="14">
        <v>404.1</v>
      </c>
      <c r="M609" s="14">
        <f>I609*7.1%</f>
        <v>999.68</v>
      </c>
      <c r="N609" s="14">
        <f>I609*1.15%</f>
        <v>161.91999999999999</v>
      </c>
      <c r="O609" s="14">
        <v>428.03</v>
      </c>
      <c r="P609" s="14">
        <f>I609*7.09%</f>
        <v>998.27200000000005</v>
      </c>
      <c r="Q609" s="14"/>
      <c r="R609" s="14">
        <f>L609+M609+N609+O609+P609</f>
        <v>2992.002</v>
      </c>
      <c r="S609" s="14">
        <v>0</v>
      </c>
      <c r="T609" s="14">
        <f>+L609+O609+Q609+S609+J609+K609</f>
        <v>832.13</v>
      </c>
      <c r="U609" s="14">
        <f>+P609+N609+M609</f>
        <v>2159.8719999999998</v>
      </c>
      <c r="V609" s="14">
        <f>+I609-T609</f>
        <v>13247.87</v>
      </c>
      <c r="W609" s="54">
        <f>+V611-AJ609</f>
        <v>-11591.889999999998</v>
      </c>
      <c r="X609" t="s">
        <v>216</v>
      </c>
      <c r="Y609" t="s">
        <v>5</v>
      </c>
      <c r="Z609" t="s">
        <v>1249</v>
      </c>
      <c r="AA609">
        <v>87</v>
      </c>
      <c r="AB609" s="9">
        <v>26400</v>
      </c>
      <c r="AC609">
        <v>0</v>
      </c>
      <c r="AD609" s="9">
        <v>26400</v>
      </c>
      <c r="AE609">
        <v>757.68</v>
      </c>
      <c r="AF609">
        <v>0</v>
      </c>
      <c r="AG609">
        <v>802.56</v>
      </c>
      <c r="AH609">
        <v>0</v>
      </c>
      <c r="AI609" s="9">
        <v>1560.24</v>
      </c>
      <c r="AJ609" s="9">
        <v>24839.759999999998</v>
      </c>
      <c r="AK609" s="54">
        <f>+T609-AW609</f>
        <v>0</v>
      </c>
      <c r="AL609" t="s">
        <v>27</v>
      </c>
      <c r="AM609" t="s">
        <v>5</v>
      </c>
      <c r="AN609" t="s">
        <v>1301</v>
      </c>
      <c r="AO609">
        <v>140</v>
      </c>
      <c r="AP609" s="9">
        <v>14080</v>
      </c>
      <c r="AQ609">
        <v>0</v>
      </c>
      <c r="AR609" s="9">
        <v>14080</v>
      </c>
      <c r="AS609">
        <v>404.1</v>
      </c>
      <c r="AT609">
        <v>0</v>
      </c>
      <c r="AU609">
        <v>428.03</v>
      </c>
      <c r="AV609">
        <v>0</v>
      </c>
      <c r="AW609">
        <v>832.13</v>
      </c>
      <c r="AX609" s="9">
        <v>13247.87</v>
      </c>
    </row>
    <row r="610" spans="1:50" s="6" customFormat="1" ht="15" customHeight="1" x14ac:dyDescent="0.25">
      <c r="A610" s="18">
        <f>1+A609</f>
        <v>587</v>
      </c>
      <c r="B610" s="17" t="s">
        <v>7</v>
      </c>
      <c r="C610" s="16" t="s">
        <v>26</v>
      </c>
      <c r="D610" s="16" t="s">
        <v>5</v>
      </c>
      <c r="E610" s="16" t="s">
        <v>4</v>
      </c>
      <c r="F610" s="16" t="s">
        <v>3</v>
      </c>
      <c r="G610" s="15">
        <v>45078</v>
      </c>
      <c r="H610" s="15">
        <v>45260</v>
      </c>
      <c r="I610" s="14">
        <v>14080</v>
      </c>
      <c r="J610" s="14">
        <v>0</v>
      </c>
      <c r="K610" s="14">
        <v>0</v>
      </c>
      <c r="L610" s="14">
        <v>404.1</v>
      </c>
      <c r="M610" s="14">
        <f>I610*7.1%</f>
        <v>999.68</v>
      </c>
      <c r="N610" s="14">
        <f>I610*1.15%</f>
        <v>161.91999999999999</v>
      </c>
      <c r="O610" s="14">
        <v>428.03</v>
      </c>
      <c r="P610" s="14">
        <f>I610*7.09%</f>
        <v>998.27200000000005</v>
      </c>
      <c r="Q610" s="14"/>
      <c r="R610" s="14">
        <f>L610+M610+N610+O610+P610</f>
        <v>2992.002</v>
      </c>
      <c r="S610" s="14">
        <v>0</v>
      </c>
      <c r="T610" s="14">
        <f>+L610+O610+Q610+S610+J610+K610</f>
        <v>832.13</v>
      </c>
      <c r="U610" s="14">
        <f>+P610+N610+M610</f>
        <v>2159.8719999999998</v>
      </c>
      <c r="V610" s="14">
        <f>+I610-T610</f>
        <v>13247.87</v>
      </c>
      <c r="W610" s="54">
        <f>+V612-AJ610</f>
        <v>-38012.36</v>
      </c>
      <c r="X610" t="s">
        <v>152</v>
      </c>
      <c r="Y610" t="s">
        <v>5</v>
      </c>
      <c r="Z610" t="s">
        <v>1215</v>
      </c>
      <c r="AA610">
        <v>87</v>
      </c>
      <c r="AB610" s="9">
        <v>50400</v>
      </c>
      <c r="AC610">
        <v>0</v>
      </c>
      <c r="AD610" s="9">
        <v>50400</v>
      </c>
      <c r="AE610" s="9">
        <v>1446.48</v>
      </c>
      <c r="AF610">
        <v>0</v>
      </c>
      <c r="AG610" s="9">
        <v>1532.16</v>
      </c>
      <c r="AH610">
        <v>0</v>
      </c>
      <c r="AI610" s="9">
        <v>2978.64</v>
      </c>
      <c r="AJ610" s="9">
        <v>47421.36</v>
      </c>
      <c r="AK610" s="54">
        <f>+T610-AW610</f>
        <v>0</v>
      </c>
      <c r="AL610" t="s">
        <v>26</v>
      </c>
      <c r="AM610" t="s">
        <v>5</v>
      </c>
      <c r="AN610" t="s">
        <v>1030</v>
      </c>
      <c r="AO610">
        <v>142</v>
      </c>
      <c r="AP610" s="9">
        <v>14080</v>
      </c>
      <c r="AQ610">
        <v>0</v>
      </c>
      <c r="AR610" s="9">
        <v>14080</v>
      </c>
      <c r="AS610">
        <v>404.1</v>
      </c>
      <c r="AT610">
        <v>0</v>
      </c>
      <c r="AU610">
        <v>428.03</v>
      </c>
      <c r="AV610">
        <v>0</v>
      </c>
      <c r="AW610">
        <v>832.13</v>
      </c>
      <c r="AX610" s="9">
        <v>13247.87</v>
      </c>
    </row>
    <row r="611" spans="1:50" s="6" customFormat="1" ht="15" customHeight="1" x14ac:dyDescent="0.25">
      <c r="A611" s="18">
        <f>1+A610</f>
        <v>588</v>
      </c>
      <c r="B611" s="17" t="s">
        <v>7</v>
      </c>
      <c r="C611" s="16" t="s">
        <v>25</v>
      </c>
      <c r="D611" s="16" t="s">
        <v>5</v>
      </c>
      <c r="E611" s="16" t="s">
        <v>4</v>
      </c>
      <c r="F611" s="16" t="s">
        <v>3</v>
      </c>
      <c r="G611" s="15">
        <v>45078</v>
      </c>
      <c r="H611" s="15">
        <v>45260</v>
      </c>
      <c r="I611" s="14">
        <v>14080</v>
      </c>
      <c r="J611" s="14">
        <v>0</v>
      </c>
      <c r="K611" s="14">
        <v>0</v>
      </c>
      <c r="L611" s="14">
        <v>404.1</v>
      </c>
      <c r="M611" s="14">
        <f>I611*7.1%</f>
        <v>999.68</v>
      </c>
      <c r="N611" s="14">
        <f>I611*1.15%</f>
        <v>161.91999999999999</v>
      </c>
      <c r="O611" s="14">
        <v>428.03</v>
      </c>
      <c r="P611" s="14">
        <f>I611*7.09%</f>
        <v>998.27200000000005</v>
      </c>
      <c r="Q611" s="14"/>
      <c r="R611" s="14">
        <f>L611+M611+N611+O611+P611</f>
        <v>2992.002</v>
      </c>
      <c r="S611" s="14">
        <v>0</v>
      </c>
      <c r="T611" s="14">
        <f>+L611+O611+Q611+S611+J611+K611</f>
        <v>832.13</v>
      </c>
      <c r="U611" s="14">
        <f>+P611+N611+M611</f>
        <v>2159.8719999999998</v>
      </c>
      <c r="V611" s="14">
        <f>+I611-T611</f>
        <v>13247.87</v>
      </c>
      <c r="W611" s="54">
        <f>+V613-AJ611</f>
        <v>-9484.27</v>
      </c>
      <c r="X611" t="s">
        <v>81</v>
      </c>
      <c r="Y611" t="s">
        <v>5</v>
      </c>
      <c r="Z611" t="s">
        <v>1013</v>
      </c>
      <c r="AA611">
        <v>32</v>
      </c>
      <c r="AB611" s="9">
        <v>32480</v>
      </c>
      <c r="AC611">
        <v>0</v>
      </c>
      <c r="AD611" s="9">
        <v>32480</v>
      </c>
      <c r="AE611">
        <v>932.18</v>
      </c>
      <c r="AF611">
        <v>0</v>
      </c>
      <c r="AG611">
        <v>987.39</v>
      </c>
      <c r="AH611">
        <v>0</v>
      </c>
      <c r="AI611" s="9">
        <v>1919.57</v>
      </c>
      <c r="AJ611" s="9">
        <v>30560.43</v>
      </c>
      <c r="AK611" s="54">
        <f>+T611-AW611</f>
        <v>0</v>
      </c>
      <c r="AL611" t="s">
        <v>25</v>
      </c>
      <c r="AM611" t="s">
        <v>5</v>
      </c>
      <c r="AN611" t="s">
        <v>1262</v>
      </c>
      <c r="AO611">
        <v>144</v>
      </c>
      <c r="AP611" s="9">
        <v>14080</v>
      </c>
      <c r="AQ611">
        <v>0</v>
      </c>
      <c r="AR611" s="9">
        <v>14080</v>
      </c>
      <c r="AS611">
        <v>404.1</v>
      </c>
      <c r="AT611">
        <v>0</v>
      </c>
      <c r="AU611">
        <v>428.03</v>
      </c>
      <c r="AV611">
        <v>0</v>
      </c>
      <c r="AW611">
        <v>832.13</v>
      </c>
      <c r="AX611" s="9">
        <v>13247.87</v>
      </c>
    </row>
    <row r="612" spans="1:50" s="6" customFormat="1" ht="15" customHeight="1" x14ac:dyDescent="0.25">
      <c r="A612" s="18">
        <f>1+A611</f>
        <v>589</v>
      </c>
      <c r="B612" s="17" t="s">
        <v>7</v>
      </c>
      <c r="C612" s="16" t="s">
        <v>24</v>
      </c>
      <c r="D612" s="16" t="s">
        <v>5</v>
      </c>
      <c r="E612" s="16" t="s">
        <v>4</v>
      </c>
      <c r="F612" s="16" t="s">
        <v>3</v>
      </c>
      <c r="G612" s="15">
        <v>45078</v>
      </c>
      <c r="H612" s="15">
        <v>45260</v>
      </c>
      <c r="I612" s="14">
        <v>10000</v>
      </c>
      <c r="J612" s="14">
        <v>0</v>
      </c>
      <c r="K612" s="14">
        <v>0</v>
      </c>
      <c r="L612" s="14">
        <v>287</v>
      </c>
      <c r="M612" s="14">
        <f>I612*7.1%</f>
        <v>709.99999999999989</v>
      </c>
      <c r="N612" s="14">
        <f>I612*1.15%</f>
        <v>115</v>
      </c>
      <c r="O612" s="14">
        <v>304</v>
      </c>
      <c r="P612" s="14">
        <f>I612*7.09%</f>
        <v>709</v>
      </c>
      <c r="Q612" s="14"/>
      <c r="R612" s="14">
        <f>L612+M612+N612+O612+P612</f>
        <v>2125</v>
      </c>
      <c r="S612" s="14">
        <v>0</v>
      </c>
      <c r="T612" s="14">
        <f>+L612+O612+Q612+S612+J612+K612</f>
        <v>591</v>
      </c>
      <c r="U612" s="14">
        <f>+P612+N612+M612</f>
        <v>1534</v>
      </c>
      <c r="V612" s="14">
        <f>+I612-T612</f>
        <v>9409</v>
      </c>
      <c r="W612" s="54">
        <f>+V614-AJ612</f>
        <v>-3613.0499999999993</v>
      </c>
      <c r="X612" t="s">
        <v>55</v>
      </c>
      <c r="Y612" t="s">
        <v>5</v>
      </c>
      <c r="Z612" t="s">
        <v>1019</v>
      </c>
      <c r="AA612">
        <v>73</v>
      </c>
      <c r="AB612" s="9">
        <v>22400</v>
      </c>
      <c r="AC612">
        <v>0</v>
      </c>
      <c r="AD612" s="9">
        <v>22400</v>
      </c>
      <c r="AE612">
        <v>642.88</v>
      </c>
      <c r="AF612">
        <v>0</v>
      </c>
      <c r="AG612">
        <v>680.96</v>
      </c>
      <c r="AH612">
        <v>0</v>
      </c>
      <c r="AI612" s="9">
        <v>1323.84</v>
      </c>
      <c r="AJ612" s="9">
        <v>21076.16</v>
      </c>
      <c r="AK612" s="54">
        <f>+T612-AW612</f>
        <v>0</v>
      </c>
      <c r="AL612" t="s">
        <v>24</v>
      </c>
      <c r="AM612" t="s">
        <v>5</v>
      </c>
      <c r="AN612" t="s">
        <v>1324</v>
      </c>
      <c r="AO612">
        <v>146</v>
      </c>
      <c r="AP612" s="9">
        <v>10000</v>
      </c>
      <c r="AQ612">
        <v>0</v>
      </c>
      <c r="AR612" s="9">
        <v>10000</v>
      </c>
      <c r="AS612">
        <v>287</v>
      </c>
      <c r="AT612">
        <v>0</v>
      </c>
      <c r="AU612">
        <v>304</v>
      </c>
      <c r="AV612">
        <v>0</v>
      </c>
      <c r="AW612">
        <v>591</v>
      </c>
      <c r="AX612" s="9">
        <v>9409</v>
      </c>
    </row>
    <row r="613" spans="1:50" s="6" customFormat="1" ht="15" customHeight="1" x14ac:dyDescent="0.25">
      <c r="A613" s="18">
        <f>1+A612</f>
        <v>590</v>
      </c>
      <c r="B613" s="17" t="s">
        <v>7</v>
      </c>
      <c r="C613" s="16" t="s">
        <v>23</v>
      </c>
      <c r="D613" s="16" t="s">
        <v>5</v>
      </c>
      <c r="E613" s="16" t="s">
        <v>4</v>
      </c>
      <c r="F613" s="16" t="s">
        <v>3</v>
      </c>
      <c r="G613" s="15">
        <v>45078</v>
      </c>
      <c r="H613" s="15">
        <v>45260</v>
      </c>
      <c r="I613" s="14">
        <v>22400</v>
      </c>
      <c r="J613" s="14">
        <v>0</v>
      </c>
      <c r="K613" s="14">
        <v>0</v>
      </c>
      <c r="L613" s="14">
        <v>642.88</v>
      </c>
      <c r="M613" s="14">
        <f>I613*7.1%</f>
        <v>1590.3999999999999</v>
      </c>
      <c r="N613" s="14">
        <f>I613*1.15%</f>
        <v>257.60000000000002</v>
      </c>
      <c r="O613" s="14">
        <v>680.96</v>
      </c>
      <c r="P613" s="14">
        <f>I613*7.09%</f>
        <v>1588.16</v>
      </c>
      <c r="Q613" s="14"/>
      <c r="R613" s="14">
        <f>L613+M613+N613+O613+P613</f>
        <v>4760</v>
      </c>
      <c r="S613" s="14">
        <v>0</v>
      </c>
      <c r="T613" s="14">
        <f>+L613+O613+Q613+S613+J613+K613</f>
        <v>1323.8400000000001</v>
      </c>
      <c r="U613" s="14">
        <f>+P613+N613+M613</f>
        <v>3436.16</v>
      </c>
      <c r="V613" s="14">
        <f>+I613-T613</f>
        <v>21076.16</v>
      </c>
      <c r="W613" s="54">
        <f>+V614-AJ613</f>
        <v>-59440.66</v>
      </c>
      <c r="X613" t="s">
        <v>435</v>
      </c>
      <c r="Y613" t="s">
        <v>5</v>
      </c>
      <c r="Z613" t="s">
        <v>1083</v>
      </c>
      <c r="AA613">
        <v>58</v>
      </c>
      <c r="AB613" s="9">
        <v>92800</v>
      </c>
      <c r="AC613">
        <v>0</v>
      </c>
      <c r="AD613" s="9">
        <v>92800</v>
      </c>
      <c r="AE613" s="9">
        <v>2663.36</v>
      </c>
      <c r="AF613" s="9">
        <v>10411.75</v>
      </c>
      <c r="AG613" s="9">
        <v>2821.12</v>
      </c>
      <c r="AH613">
        <v>0</v>
      </c>
      <c r="AI613" s="9">
        <v>15896.23</v>
      </c>
      <c r="AJ613" s="9">
        <v>76903.77</v>
      </c>
      <c r="AK613" s="54">
        <f>+T613-AW613</f>
        <v>0</v>
      </c>
      <c r="AL613" t="s">
        <v>23</v>
      </c>
      <c r="AM613" t="s">
        <v>5</v>
      </c>
      <c r="AN613" t="s">
        <v>1044</v>
      </c>
      <c r="AO613">
        <v>152</v>
      </c>
      <c r="AP613" s="9">
        <v>22400</v>
      </c>
      <c r="AQ613">
        <v>0</v>
      </c>
      <c r="AR613" s="9">
        <v>22400</v>
      </c>
      <c r="AS613">
        <v>642.88</v>
      </c>
      <c r="AT613">
        <v>0</v>
      </c>
      <c r="AU613">
        <v>680.96</v>
      </c>
      <c r="AV613">
        <v>0</v>
      </c>
      <c r="AW613" s="9">
        <v>1323.84</v>
      </c>
      <c r="AX613" s="9">
        <v>21076.16</v>
      </c>
    </row>
    <row r="614" spans="1:50" s="6" customFormat="1" ht="15" customHeight="1" x14ac:dyDescent="0.25">
      <c r="A614" s="18">
        <f>1+A613</f>
        <v>591</v>
      </c>
      <c r="B614" s="17" t="s">
        <v>7</v>
      </c>
      <c r="C614" s="16" t="s">
        <v>22</v>
      </c>
      <c r="D614" s="16" t="s">
        <v>5</v>
      </c>
      <c r="E614" s="16" t="s">
        <v>4</v>
      </c>
      <c r="F614" s="16" t="s">
        <v>8</v>
      </c>
      <c r="G614" s="15">
        <v>45017</v>
      </c>
      <c r="H614" s="15">
        <v>45199</v>
      </c>
      <c r="I614" s="14">
        <v>18560</v>
      </c>
      <c r="J614" s="14">
        <v>0</v>
      </c>
      <c r="K614" s="14">
        <v>0</v>
      </c>
      <c r="L614" s="14">
        <v>532.66999999999996</v>
      </c>
      <c r="M614" s="14">
        <f>I614*7.1%</f>
        <v>1317.76</v>
      </c>
      <c r="N614" s="14">
        <f>I614*1.15%</f>
        <v>213.44</v>
      </c>
      <c r="O614" s="14">
        <v>564.22</v>
      </c>
      <c r="P614" s="14">
        <f>I614*7.09%</f>
        <v>1315.904</v>
      </c>
      <c r="Q614" s="14">
        <v>0</v>
      </c>
      <c r="R614" s="14">
        <f>L614+M614+N614+O614+P614</f>
        <v>3943.9940000000001</v>
      </c>
      <c r="S614" s="14">
        <v>0</v>
      </c>
      <c r="T614" s="14">
        <f>+L614+O614+Q614+S614+J614+K614</f>
        <v>1096.8899999999999</v>
      </c>
      <c r="U614" s="14">
        <f>+P614+N614+M614</f>
        <v>2847.1040000000003</v>
      </c>
      <c r="V614" s="14">
        <f>+I614-T614</f>
        <v>17463.11</v>
      </c>
      <c r="W614" s="54">
        <f>+V615-AJ614</f>
        <v>15280.219999999998</v>
      </c>
      <c r="X614" t="s">
        <v>518</v>
      </c>
      <c r="Y614" t="s">
        <v>5</v>
      </c>
      <c r="Z614" t="s">
        <v>1248</v>
      </c>
      <c r="AA614">
        <v>35</v>
      </c>
      <c r="AB614" s="9">
        <v>25520</v>
      </c>
      <c r="AC614">
        <v>0</v>
      </c>
      <c r="AD614" s="9">
        <v>25520</v>
      </c>
      <c r="AE614">
        <v>732.42</v>
      </c>
      <c r="AF614">
        <v>0</v>
      </c>
      <c r="AG614">
        <v>775.81</v>
      </c>
      <c r="AH614">
        <v>0</v>
      </c>
      <c r="AI614" s="9">
        <v>1508.23</v>
      </c>
      <c r="AJ614" s="9">
        <v>24011.77</v>
      </c>
      <c r="AK614" s="54">
        <f>+T614-AW614</f>
        <v>0</v>
      </c>
      <c r="AL614" t="s">
        <v>22</v>
      </c>
      <c r="AM614" t="s">
        <v>5</v>
      </c>
      <c r="AN614" t="s">
        <v>1228</v>
      </c>
      <c r="AO614">
        <v>154</v>
      </c>
      <c r="AP614" s="9">
        <v>18560</v>
      </c>
      <c r="AQ614">
        <v>0</v>
      </c>
      <c r="AR614" s="9">
        <v>18560</v>
      </c>
      <c r="AS614">
        <v>532.66999999999996</v>
      </c>
      <c r="AT614">
        <v>0</v>
      </c>
      <c r="AU614">
        <v>564.22</v>
      </c>
      <c r="AV614">
        <v>0</v>
      </c>
      <c r="AW614" s="9">
        <v>1096.8900000000001</v>
      </c>
      <c r="AX614" s="9">
        <v>17463.11</v>
      </c>
    </row>
    <row r="615" spans="1:50" s="6" customFormat="1" ht="15" customHeight="1" x14ac:dyDescent="0.25">
      <c r="A615" s="18">
        <f>1+A614</f>
        <v>592</v>
      </c>
      <c r="B615" s="17" t="s">
        <v>7</v>
      </c>
      <c r="C615" s="16" t="s">
        <v>21</v>
      </c>
      <c r="D615" s="16" t="s">
        <v>5</v>
      </c>
      <c r="E615" s="16" t="s">
        <v>4</v>
      </c>
      <c r="F615" s="16" t="s">
        <v>3</v>
      </c>
      <c r="G615" s="15">
        <v>45017</v>
      </c>
      <c r="H615" s="15">
        <v>45199</v>
      </c>
      <c r="I615" s="14">
        <v>41760</v>
      </c>
      <c r="J615" s="14">
        <v>0</v>
      </c>
      <c r="K615" s="14">
        <v>0</v>
      </c>
      <c r="L615" s="14">
        <v>1198.51</v>
      </c>
      <c r="M615" s="14">
        <f>I615*7.1%</f>
        <v>2964.9599999999996</v>
      </c>
      <c r="N615" s="14">
        <f>I615*1.15%</f>
        <v>480.24</v>
      </c>
      <c r="O615" s="14">
        <v>1269.5</v>
      </c>
      <c r="P615" s="14">
        <f>I615*7.09%</f>
        <v>2960.7840000000001</v>
      </c>
      <c r="Q615" s="14">
        <v>0</v>
      </c>
      <c r="R615" s="14">
        <f>L615+M615+N615+O615+P615</f>
        <v>8873.9939999999988</v>
      </c>
      <c r="S615" s="14">
        <v>0</v>
      </c>
      <c r="T615" s="14">
        <f>+L615+O615+Q615+S615+J615+K615</f>
        <v>2468.0100000000002</v>
      </c>
      <c r="U615" s="14">
        <f>+P615+N615+M615</f>
        <v>6405.9840000000004</v>
      </c>
      <c r="V615" s="14">
        <f>+I615-T615</f>
        <v>39291.99</v>
      </c>
      <c r="W615" s="54">
        <f>+V616-AJ615</f>
        <v>13097.330000000002</v>
      </c>
      <c r="X615" t="s">
        <v>454</v>
      </c>
      <c r="Y615" t="s">
        <v>5</v>
      </c>
      <c r="Z615" t="s">
        <v>1142</v>
      </c>
      <c r="AA615">
        <v>29</v>
      </c>
      <c r="AB615" s="9">
        <v>34800</v>
      </c>
      <c r="AC615">
        <v>0</v>
      </c>
      <c r="AD615" s="9">
        <v>34800</v>
      </c>
      <c r="AE615">
        <v>998.76</v>
      </c>
      <c r="AF615">
        <v>0</v>
      </c>
      <c r="AG615" s="9">
        <v>1057.92</v>
      </c>
      <c r="AH615">
        <v>0</v>
      </c>
      <c r="AI615" s="9">
        <v>2056.6799999999998</v>
      </c>
      <c r="AJ615" s="9">
        <v>32743.32</v>
      </c>
      <c r="AK615" s="54">
        <f>+T615-AW615</f>
        <v>0</v>
      </c>
      <c r="AL615" t="s">
        <v>21</v>
      </c>
      <c r="AM615" t="s">
        <v>5</v>
      </c>
      <c r="AN615" t="s">
        <v>1226</v>
      </c>
      <c r="AO615">
        <v>156</v>
      </c>
      <c r="AP615" s="9">
        <v>41760</v>
      </c>
      <c r="AQ615">
        <v>0</v>
      </c>
      <c r="AR615" s="9">
        <v>41760</v>
      </c>
      <c r="AS615" s="9">
        <v>1198.51</v>
      </c>
      <c r="AT615">
        <v>0</v>
      </c>
      <c r="AU615" s="9">
        <v>1269.5</v>
      </c>
      <c r="AV615">
        <v>0</v>
      </c>
      <c r="AW615" s="9">
        <v>2468.0100000000002</v>
      </c>
      <c r="AX615" s="9">
        <v>39291.99</v>
      </c>
    </row>
    <row r="616" spans="1:50" s="6" customFormat="1" ht="15" customHeight="1" x14ac:dyDescent="0.25">
      <c r="A616" s="18">
        <f>1+A615</f>
        <v>593</v>
      </c>
      <c r="B616" s="17" t="s">
        <v>7</v>
      </c>
      <c r="C616" s="16" t="s">
        <v>20</v>
      </c>
      <c r="D616" s="16" t="s">
        <v>5</v>
      </c>
      <c r="E616" s="16" t="s">
        <v>4</v>
      </c>
      <c r="F616" s="16" t="s">
        <v>3</v>
      </c>
      <c r="G616" s="15">
        <v>45017</v>
      </c>
      <c r="H616" s="15">
        <v>45199</v>
      </c>
      <c r="I616" s="14">
        <v>48720</v>
      </c>
      <c r="J616" s="14">
        <v>0</v>
      </c>
      <c r="K616" s="14">
        <v>0</v>
      </c>
      <c r="L616" s="14">
        <v>1398.26</v>
      </c>
      <c r="M616" s="14">
        <f>I616*7.1%</f>
        <v>3459.12</v>
      </c>
      <c r="N616" s="14">
        <f>I616*1.15%</f>
        <v>560.28</v>
      </c>
      <c r="O616" s="14">
        <v>1481.09</v>
      </c>
      <c r="P616" s="14">
        <f>I616*7.09%</f>
        <v>3454.248</v>
      </c>
      <c r="Q616" s="14">
        <v>0</v>
      </c>
      <c r="R616" s="14">
        <f>L616+M616+N616+O616+P616</f>
        <v>10352.998</v>
      </c>
      <c r="S616" s="14">
        <v>0</v>
      </c>
      <c r="T616" s="14">
        <f>+L616+O616+Q616+S616+J616+K616</f>
        <v>2879.35</v>
      </c>
      <c r="U616" s="14">
        <f>+P616+N616+M616</f>
        <v>7473.6480000000001</v>
      </c>
      <c r="V616" s="14">
        <f>+I616-T616</f>
        <v>45840.65</v>
      </c>
      <c r="W616" s="54">
        <f>+V617-AJ616</f>
        <v>-33700.079999999994</v>
      </c>
      <c r="X616" t="s">
        <v>451</v>
      </c>
      <c r="Y616" t="s">
        <v>5</v>
      </c>
      <c r="Z616" t="s">
        <v>1108</v>
      </c>
      <c r="AA616">
        <v>35</v>
      </c>
      <c r="AB616" s="9">
        <v>104400</v>
      </c>
      <c r="AC616">
        <v>0</v>
      </c>
      <c r="AD616" s="9">
        <v>104400</v>
      </c>
      <c r="AE616" s="9">
        <v>2996.28</v>
      </c>
      <c r="AF616" s="9">
        <v>12746</v>
      </c>
      <c r="AG616" s="9">
        <v>3173.76</v>
      </c>
      <c r="AH616" s="9">
        <v>1577.45</v>
      </c>
      <c r="AI616" s="9">
        <v>20493.490000000002</v>
      </c>
      <c r="AJ616" s="9">
        <v>83906.51</v>
      </c>
      <c r="AK616" s="54">
        <f>+T616-AW616</f>
        <v>0</v>
      </c>
      <c r="AL616" t="s">
        <v>20</v>
      </c>
      <c r="AM616" t="s">
        <v>5</v>
      </c>
      <c r="AN616" t="s">
        <v>1227</v>
      </c>
      <c r="AO616">
        <v>158</v>
      </c>
      <c r="AP616" s="9">
        <v>48720</v>
      </c>
      <c r="AQ616">
        <v>0</v>
      </c>
      <c r="AR616" s="9">
        <v>48720</v>
      </c>
      <c r="AS616" s="9">
        <v>1398.26</v>
      </c>
      <c r="AT616">
        <v>0</v>
      </c>
      <c r="AU616" s="9">
        <v>1481.09</v>
      </c>
      <c r="AV616">
        <v>0</v>
      </c>
      <c r="AW616" s="9">
        <v>2879.35</v>
      </c>
      <c r="AX616" s="9">
        <v>45840.65</v>
      </c>
    </row>
    <row r="617" spans="1:50" s="6" customFormat="1" ht="15" customHeight="1" x14ac:dyDescent="0.25">
      <c r="A617" s="18">
        <f>1+A616</f>
        <v>594</v>
      </c>
      <c r="B617" s="17" t="s">
        <v>7</v>
      </c>
      <c r="C617" s="16" t="s">
        <v>19</v>
      </c>
      <c r="D617" s="16" t="s">
        <v>5</v>
      </c>
      <c r="E617" s="16" t="s">
        <v>4</v>
      </c>
      <c r="F617" s="16" t="s">
        <v>3</v>
      </c>
      <c r="G617" s="15">
        <v>45017</v>
      </c>
      <c r="H617" s="15">
        <v>45199</v>
      </c>
      <c r="I617" s="14">
        <v>53360</v>
      </c>
      <c r="J617" s="14">
        <v>0</v>
      </c>
      <c r="K617" s="14">
        <v>0</v>
      </c>
      <c r="L617" s="14">
        <v>1531.43</v>
      </c>
      <c r="M617" s="14">
        <f>I617*7.1%</f>
        <v>3788.5599999999995</v>
      </c>
      <c r="N617" s="14">
        <f>I617*1.15%</f>
        <v>613.64</v>
      </c>
      <c r="O617" s="14">
        <v>1622.14</v>
      </c>
      <c r="P617" s="14">
        <f>I617*7.09%</f>
        <v>3783.2240000000002</v>
      </c>
      <c r="Q617" s="14">
        <v>0</v>
      </c>
      <c r="R617" s="14">
        <f>L617+M617+N617+O617+P617</f>
        <v>11338.994000000001</v>
      </c>
      <c r="S617" s="14">
        <v>0</v>
      </c>
      <c r="T617" s="14">
        <f>+L617+O617+Q617+S617+J617+K617</f>
        <v>3153.57</v>
      </c>
      <c r="U617" s="14">
        <f>+P617+N617+M617</f>
        <v>8185.424</v>
      </c>
      <c r="V617" s="14">
        <f>+I617-T617</f>
        <v>50206.43</v>
      </c>
      <c r="W617" s="54">
        <f>+V618-AJ617</f>
        <v>16522.21</v>
      </c>
      <c r="X617" t="s">
        <v>353</v>
      </c>
      <c r="Y617" t="s">
        <v>5</v>
      </c>
      <c r="Z617" t="s">
        <v>731</v>
      </c>
      <c r="AA617">
        <v>58</v>
      </c>
      <c r="AB617" s="9">
        <v>12600</v>
      </c>
      <c r="AC617">
        <v>0</v>
      </c>
      <c r="AD617" s="9">
        <v>12600</v>
      </c>
      <c r="AE617">
        <v>361.62</v>
      </c>
      <c r="AF617">
        <v>0</v>
      </c>
      <c r="AG617">
        <v>383.04</v>
      </c>
      <c r="AH617">
        <v>0</v>
      </c>
      <c r="AI617">
        <v>744.66</v>
      </c>
      <c r="AJ617" s="9">
        <v>11855.34</v>
      </c>
      <c r="AK617" s="54">
        <f>+T617-AW617</f>
        <v>0</v>
      </c>
      <c r="AL617" t="s">
        <v>19</v>
      </c>
      <c r="AM617" t="s">
        <v>5</v>
      </c>
      <c r="AN617" t="s">
        <v>999</v>
      </c>
      <c r="AO617">
        <v>160</v>
      </c>
      <c r="AP617" s="9">
        <v>53360</v>
      </c>
      <c r="AQ617">
        <v>0</v>
      </c>
      <c r="AR617" s="9">
        <v>53360</v>
      </c>
      <c r="AS617" s="9">
        <v>1531.43</v>
      </c>
      <c r="AT617">
        <v>0</v>
      </c>
      <c r="AU617" s="9">
        <v>1622.14</v>
      </c>
      <c r="AV617">
        <v>0</v>
      </c>
      <c r="AW617" s="9">
        <v>3153.57</v>
      </c>
      <c r="AX617" s="9">
        <v>50206.43</v>
      </c>
    </row>
    <row r="618" spans="1:50" s="6" customFormat="1" ht="15" customHeight="1" x14ac:dyDescent="0.25">
      <c r="A618" s="18">
        <f>1+A617</f>
        <v>595</v>
      </c>
      <c r="B618" s="17" t="s">
        <v>7</v>
      </c>
      <c r="C618" s="16" t="s">
        <v>18</v>
      </c>
      <c r="D618" s="16" t="s">
        <v>5</v>
      </c>
      <c r="E618" s="16" t="s">
        <v>4</v>
      </c>
      <c r="F618" s="16" t="s">
        <v>3</v>
      </c>
      <c r="G618" s="15">
        <v>45017</v>
      </c>
      <c r="H618" s="15">
        <v>45199</v>
      </c>
      <c r="I618" s="14">
        <v>30160</v>
      </c>
      <c r="J618" s="14">
        <v>0</v>
      </c>
      <c r="K618" s="14">
        <v>0</v>
      </c>
      <c r="L618" s="14">
        <v>865.59</v>
      </c>
      <c r="M618" s="14">
        <f>I618*7.1%</f>
        <v>2141.3599999999997</v>
      </c>
      <c r="N618" s="14">
        <f>I618*1.15%</f>
        <v>346.84</v>
      </c>
      <c r="O618" s="14">
        <v>916.86</v>
      </c>
      <c r="P618" s="14">
        <f>I618*7.09%</f>
        <v>2138.3440000000001</v>
      </c>
      <c r="Q618" s="14"/>
      <c r="R618" s="14">
        <f>L618+M618+N618+O618+P618</f>
        <v>6408.9939999999997</v>
      </c>
      <c r="S618" s="14">
        <v>0</v>
      </c>
      <c r="T618" s="14">
        <f>+L618+O618+Q618+S618+J618+K618</f>
        <v>1782.45</v>
      </c>
      <c r="U618" s="14">
        <f>+P618+N618+M618</f>
        <v>4626.5439999999999</v>
      </c>
      <c r="V618" s="14">
        <f>+I618-T618</f>
        <v>28377.55</v>
      </c>
      <c r="W618" s="54">
        <f>+V619-AJ618</f>
        <v>-24394.07</v>
      </c>
      <c r="X618" t="s">
        <v>337</v>
      </c>
      <c r="Y618" t="s">
        <v>5</v>
      </c>
      <c r="Z618" t="s">
        <v>923</v>
      </c>
      <c r="AA618">
        <v>92</v>
      </c>
      <c r="AB618" s="9">
        <v>62640</v>
      </c>
      <c r="AC618">
        <v>0</v>
      </c>
      <c r="AD618" s="9">
        <v>62640</v>
      </c>
      <c r="AE618" s="9">
        <v>1797.77</v>
      </c>
      <c r="AF618" s="9">
        <v>3983.47</v>
      </c>
      <c r="AG618" s="9">
        <v>1904.26</v>
      </c>
      <c r="AH618">
        <v>0</v>
      </c>
      <c r="AI618" s="9">
        <v>7685.5</v>
      </c>
      <c r="AJ618" s="9">
        <v>54954.5</v>
      </c>
      <c r="AK618" s="54">
        <f>+T618-AW618</f>
        <v>0</v>
      </c>
      <c r="AL618" t="s">
        <v>18</v>
      </c>
      <c r="AM618" t="s">
        <v>5</v>
      </c>
      <c r="AN618" t="s">
        <v>1225</v>
      </c>
      <c r="AO618">
        <v>162</v>
      </c>
      <c r="AP618" s="9">
        <v>30160</v>
      </c>
      <c r="AQ618">
        <v>0</v>
      </c>
      <c r="AR618" s="9">
        <v>30160</v>
      </c>
      <c r="AS618">
        <v>865.59</v>
      </c>
      <c r="AT618">
        <v>0</v>
      </c>
      <c r="AU618">
        <v>916.86</v>
      </c>
      <c r="AV618">
        <v>0</v>
      </c>
      <c r="AW618" s="9">
        <v>1782.45</v>
      </c>
      <c r="AX618" s="9">
        <v>28377.55</v>
      </c>
    </row>
    <row r="619" spans="1:50" s="6" customFormat="1" ht="15" customHeight="1" x14ac:dyDescent="0.25">
      <c r="A619" s="18">
        <f>1+A618</f>
        <v>596</v>
      </c>
      <c r="B619" s="17" t="s">
        <v>7</v>
      </c>
      <c r="C619" s="16" t="s">
        <v>17</v>
      </c>
      <c r="D619" s="16" t="s">
        <v>5</v>
      </c>
      <c r="E619" s="16" t="s">
        <v>4</v>
      </c>
      <c r="F619" s="16" t="s">
        <v>8</v>
      </c>
      <c r="G619" s="15">
        <v>45017</v>
      </c>
      <c r="H619" s="15">
        <v>45199</v>
      </c>
      <c r="I619" s="14">
        <v>32480</v>
      </c>
      <c r="J619" s="14">
        <v>0</v>
      </c>
      <c r="K619" s="14">
        <v>0</v>
      </c>
      <c r="L619" s="14">
        <v>932.18</v>
      </c>
      <c r="M619" s="14">
        <f>I619*7.1%</f>
        <v>2306.08</v>
      </c>
      <c r="N619" s="14">
        <f>I619*1.15%</f>
        <v>373.52</v>
      </c>
      <c r="O619" s="14">
        <v>987.39</v>
      </c>
      <c r="P619" s="14">
        <f>I619*7.09%</f>
        <v>2302.8320000000003</v>
      </c>
      <c r="Q619" s="14">
        <v>0</v>
      </c>
      <c r="R619" s="14">
        <f>L619+M619+N619+O619+P619</f>
        <v>6902.0020000000004</v>
      </c>
      <c r="S619" s="14">
        <v>0</v>
      </c>
      <c r="T619" s="14">
        <f>+L619+O619+Q619+S619+J619+K619</f>
        <v>1919.57</v>
      </c>
      <c r="U619" s="14">
        <f>+P619+N619+M619</f>
        <v>4982.4320000000007</v>
      </c>
      <c r="V619" s="14">
        <f>+I619-T619</f>
        <v>30560.43</v>
      </c>
      <c r="W619" s="54">
        <f>+V621-AJ619</f>
        <v>10914.440000000002</v>
      </c>
      <c r="X619" t="s">
        <v>219</v>
      </c>
      <c r="Y619" t="s">
        <v>5</v>
      </c>
      <c r="Z619" t="s">
        <v>1067</v>
      </c>
      <c r="AA619">
        <v>76</v>
      </c>
      <c r="AB619" s="9">
        <v>34800</v>
      </c>
      <c r="AC619">
        <v>0</v>
      </c>
      <c r="AD619" s="9">
        <v>34800</v>
      </c>
      <c r="AE619">
        <v>998.76</v>
      </c>
      <c r="AF619">
        <v>0</v>
      </c>
      <c r="AG619" s="9">
        <v>1057.92</v>
      </c>
      <c r="AH619">
        <v>0</v>
      </c>
      <c r="AI619" s="9">
        <v>2056.6799999999998</v>
      </c>
      <c r="AJ619" s="9">
        <v>32743.32</v>
      </c>
      <c r="AK619" s="54">
        <f>+T619-AW619</f>
        <v>0</v>
      </c>
      <c r="AL619" t="s">
        <v>17</v>
      </c>
      <c r="AM619" t="s">
        <v>5</v>
      </c>
      <c r="AN619" t="s">
        <v>1033</v>
      </c>
      <c r="AO619">
        <v>164</v>
      </c>
      <c r="AP619" s="9">
        <v>32480</v>
      </c>
      <c r="AQ619">
        <v>0</v>
      </c>
      <c r="AR619" s="9">
        <v>32480</v>
      </c>
      <c r="AS619">
        <v>932.18</v>
      </c>
      <c r="AT619">
        <v>0</v>
      </c>
      <c r="AU619">
        <v>987.39</v>
      </c>
      <c r="AV619">
        <v>0</v>
      </c>
      <c r="AW619" s="9">
        <v>1919.57</v>
      </c>
      <c r="AX619" s="9">
        <v>30560.43</v>
      </c>
    </row>
    <row r="620" spans="1:50" s="6" customFormat="1" ht="15" customHeight="1" x14ac:dyDescent="0.25">
      <c r="A620" s="18">
        <f>1+A619</f>
        <v>597</v>
      </c>
      <c r="B620" s="17" t="s">
        <v>7</v>
      </c>
      <c r="C620" s="16" t="s">
        <v>16</v>
      </c>
      <c r="D620" s="16" t="s">
        <v>5</v>
      </c>
      <c r="E620" s="16" t="s">
        <v>4</v>
      </c>
      <c r="F620" s="16" t="s">
        <v>8</v>
      </c>
      <c r="G620" s="15">
        <v>45017</v>
      </c>
      <c r="H620" s="15">
        <v>45199</v>
      </c>
      <c r="I620" s="14">
        <v>30160</v>
      </c>
      <c r="J620" s="14">
        <v>0</v>
      </c>
      <c r="K620" s="14"/>
      <c r="L620" s="14">
        <v>865.59</v>
      </c>
      <c r="M620" s="14">
        <f>I620*7.1%</f>
        <v>2141.3599999999997</v>
      </c>
      <c r="N620" s="14">
        <f>I620*1.15%</f>
        <v>346.84</v>
      </c>
      <c r="O620" s="14">
        <v>916.86</v>
      </c>
      <c r="P620" s="14">
        <f>I620*7.09%</f>
        <v>2138.3440000000001</v>
      </c>
      <c r="Q620" s="14">
        <v>0</v>
      </c>
      <c r="R620" s="14">
        <f>L620+M620+N620+O620+P620</f>
        <v>6408.9939999999997</v>
      </c>
      <c r="S620" s="14">
        <v>0</v>
      </c>
      <c r="T620" s="14">
        <f>+L620+O620+Q620+S620+J620+K620</f>
        <v>1782.45</v>
      </c>
      <c r="U620" s="14">
        <f>+P620+N620+M620</f>
        <v>4626.5439999999999</v>
      </c>
      <c r="V620" s="14">
        <f>+I620-T620</f>
        <v>28377.55</v>
      </c>
      <c r="W620" s="54">
        <f>+V622-AJ620</f>
        <v>2935.6100000000006</v>
      </c>
      <c r="X620" t="s">
        <v>203</v>
      </c>
      <c r="Y620" t="s">
        <v>5</v>
      </c>
      <c r="Z620" t="s">
        <v>1264</v>
      </c>
      <c r="AA620">
        <v>123</v>
      </c>
      <c r="AB620" s="9">
        <v>22400</v>
      </c>
      <c r="AC620">
        <v>0</v>
      </c>
      <c r="AD620" s="9">
        <v>22400</v>
      </c>
      <c r="AE620">
        <v>642.88</v>
      </c>
      <c r="AF620">
        <v>0</v>
      </c>
      <c r="AG620">
        <v>680.96</v>
      </c>
      <c r="AH620">
        <v>0</v>
      </c>
      <c r="AI620" s="9">
        <v>1323.84</v>
      </c>
      <c r="AJ620" s="9">
        <v>21076.16</v>
      </c>
      <c r="AK620" s="54">
        <f>+T620-AW620</f>
        <v>0</v>
      </c>
      <c r="AL620" t="s">
        <v>16</v>
      </c>
      <c r="AM620" t="s">
        <v>5</v>
      </c>
      <c r="AN620" t="s">
        <v>1026</v>
      </c>
      <c r="AO620">
        <v>166</v>
      </c>
      <c r="AP620" s="9">
        <v>30160</v>
      </c>
      <c r="AQ620">
        <v>0</v>
      </c>
      <c r="AR620" s="9">
        <v>30160</v>
      </c>
      <c r="AS620">
        <v>865.59</v>
      </c>
      <c r="AT620">
        <v>0</v>
      </c>
      <c r="AU620">
        <v>916.86</v>
      </c>
      <c r="AV620">
        <v>0</v>
      </c>
      <c r="AW620" s="9">
        <v>1782.45</v>
      </c>
      <c r="AX620" s="9">
        <v>28377.55</v>
      </c>
    </row>
    <row r="621" spans="1:50" s="6" customFormat="1" ht="15" customHeight="1" x14ac:dyDescent="0.25">
      <c r="A621" s="18">
        <f>1+A620</f>
        <v>598</v>
      </c>
      <c r="B621" s="17" t="s">
        <v>7</v>
      </c>
      <c r="C621" s="16" t="s">
        <v>15</v>
      </c>
      <c r="D621" s="16" t="s">
        <v>5</v>
      </c>
      <c r="E621" s="16" t="s">
        <v>4</v>
      </c>
      <c r="F621" s="16" t="s">
        <v>8</v>
      </c>
      <c r="G621" s="15">
        <v>45017</v>
      </c>
      <c r="H621" s="15">
        <v>45199</v>
      </c>
      <c r="I621" s="14">
        <v>46400</v>
      </c>
      <c r="J621" s="14">
        <v>0</v>
      </c>
      <c r="K621" s="14">
        <v>0</v>
      </c>
      <c r="L621" s="14">
        <v>1331.68</v>
      </c>
      <c r="M621" s="14">
        <f>I621*7.1%</f>
        <v>3294.3999999999996</v>
      </c>
      <c r="N621" s="14">
        <f>I621*1.15%</f>
        <v>533.6</v>
      </c>
      <c r="O621" s="14">
        <v>1410.56</v>
      </c>
      <c r="P621" s="14">
        <f>I621*7.09%</f>
        <v>3289.76</v>
      </c>
      <c r="Q621" s="14">
        <v>0</v>
      </c>
      <c r="R621" s="14">
        <f>L621+M621+N621+O621+P621</f>
        <v>9860</v>
      </c>
      <c r="S621" s="14"/>
      <c r="T621" s="14">
        <f>+L621+O621+Q621+S621+J621+K621</f>
        <v>2742.24</v>
      </c>
      <c r="U621" s="14">
        <f>+P621+N621+M621</f>
        <v>7117.76</v>
      </c>
      <c r="V621" s="14">
        <f>+I621-T621</f>
        <v>43657.760000000002</v>
      </c>
      <c r="W621" s="54">
        <f>+V623-AJ621</f>
        <v>-2182.8799999999974</v>
      </c>
      <c r="X621" t="s">
        <v>87</v>
      </c>
      <c r="Y621" t="s">
        <v>5</v>
      </c>
      <c r="Z621" t="s">
        <v>1008</v>
      </c>
      <c r="AA621">
        <v>24</v>
      </c>
      <c r="AB621" s="9">
        <v>39440</v>
      </c>
      <c r="AC621">
        <v>0</v>
      </c>
      <c r="AD621" s="9">
        <v>39440</v>
      </c>
      <c r="AE621" s="9">
        <v>1131.93</v>
      </c>
      <c r="AF621">
        <v>0</v>
      </c>
      <c r="AG621" s="9">
        <v>1198.98</v>
      </c>
      <c r="AH621">
        <v>0</v>
      </c>
      <c r="AI621" s="9">
        <v>2330.91</v>
      </c>
      <c r="AJ621" s="9">
        <v>37109.089999999997</v>
      </c>
      <c r="AK621" s="54">
        <f>+T621-AW621</f>
        <v>0</v>
      </c>
      <c r="AL621" t="s">
        <v>15</v>
      </c>
      <c r="AM621" t="s">
        <v>5</v>
      </c>
      <c r="AN621" t="s">
        <v>996</v>
      </c>
      <c r="AO621">
        <v>168</v>
      </c>
      <c r="AP621" s="9">
        <v>46400</v>
      </c>
      <c r="AQ621">
        <v>0</v>
      </c>
      <c r="AR621" s="9">
        <v>46400</v>
      </c>
      <c r="AS621" s="9">
        <v>1331.68</v>
      </c>
      <c r="AT621">
        <v>0</v>
      </c>
      <c r="AU621" s="9">
        <v>1410.56</v>
      </c>
      <c r="AV621">
        <v>0</v>
      </c>
      <c r="AW621" s="9">
        <v>2742.24</v>
      </c>
      <c r="AX621" s="9">
        <v>43657.760000000002</v>
      </c>
    </row>
    <row r="622" spans="1:50" s="6" customFormat="1" ht="15" customHeight="1" x14ac:dyDescent="0.25">
      <c r="A622" s="18">
        <f>1+A621</f>
        <v>599</v>
      </c>
      <c r="B622" s="17" t="s">
        <v>7</v>
      </c>
      <c r="C622" s="16" t="s">
        <v>14</v>
      </c>
      <c r="D622" s="16" t="s">
        <v>5</v>
      </c>
      <c r="E622" s="16" t="s">
        <v>4</v>
      </c>
      <c r="F622" s="16" t="s">
        <v>3</v>
      </c>
      <c r="G622" s="15">
        <v>45017</v>
      </c>
      <c r="H622" s="15">
        <v>45199</v>
      </c>
      <c r="I622" s="14">
        <v>25520</v>
      </c>
      <c r="J622" s="14">
        <v>0</v>
      </c>
      <c r="K622" s="14">
        <v>0</v>
      </c>
      <c r="L622" s="14">
        <v>732.42</v>
      </c>
      <c r="M622" s="14">
        <f>I622*7.1%</f>
        <v>1811.9199999999998</v>
      </c>
      <c r="N622" s="14">
        <f>I622*1.15%</f>
        <v>293.48</v>
      </c>
      <c r="O622" s="14">
        <v>775.81</v>
      </c>
      <c r="P622" s="14">
        <f>I622*7.09%</f>
        <v>1809.3680000000002</v>
      </c>
      <c r="Q622" s="14">
        <v>0</v>
      </c>
      <c r="R622" s="14">
        <f>L622+M622+N622+O622+P622</f>
        <v>5422.9979999999996</v>
      </c>
      <c r="S622" s="14">
        <v>0</v>
      </c>
      <c r="T622" s="14">
        <f>+L622+O622+Q622+S622+J622+K622</f>
        <v>1508.23</v>
      </c>
      <c r="U622" s="14">
        <f>+P622+N622+M622</f>
        <v>3914.768</v>
      </c>
      <c r="V622" s="14">
        <f>+I622-T622</f>
        <v>24011.77</v>
      </c>
      <c r="W622" s="54">
        <f>+V624-AJ622</f>
        <v>28293.29</v>
      </c>
      <c r="X622" t="s">
        <v>68</v>
      </c>
      <c r="Y622" t="s">
        <v>5</v>
      </c>
      <c r="Z622" t="s">
        <v>1045</v>
      </c>
      <c r="AA622">
        <v>54</v>
      </c>
      <c r="AB622" s="9">
        <v>40000</v>
      </c>
      <c r="AC622">
        <v>0</v>
      </c>
      <c r="AD622" s="9">
        <v>40000</v>
      </c>
      <c r="AE622" s="9">
        <v>1148</v>
      </c>
      <c r="AF622">
        <v>442.65</v>
      </c>
      <c r="AG622" s="9">
        <v>1216</v>
      </c>
      <c r="AH622">
        <v>0</v>
      </c>
      <c r="AI622" s="9">
        <v>2806.65</v>
      </c>
      <c r="AJ622" s="9">
        <v>37193.35</v>
      </c>
      <c r="AK622" s="54">
        <f>+T622-AW622</f>
        <v>0</v>
      </c>
      <c r="AL622" t="s">
        <v>14</v>
      </c>
      <c r="AM622" t="s">
        <v>5</v>
      </c>
      <c r="AN622" t="s">
        <v>1042</v>
      </c>
      <c r="AO622">
        <v>170</v>
      </c>
      <c r="AP622" s="9">
        <v>25520</v>
      </c>
      <c r="AQ622">
        <v>0</v>
      </c>
      <c r="AR622" s="9">
        <v>25520</v>
      </c>
      <c r="AS622">
        <v>732.42</v>
      </c>
      <c r="AT622">
        <v>0</v>
      </c>
      <c r="AU622">
        <v>775.81</v>
      </c>
      <c r="AV622">
        <v>0</v>
      </c>
      <c r="AW622" s="9">
        <v>1508.23</v>
      </c>
      <c r="AX622" s="9">
        <v>24011.77</v>
      </c>
    </row>
    <row r="623" spans="1:50" s="6" customFormat="1" ht="15" customHeight="1" x14ac:dyDescent="0.25">
      <c r="A623" s="18">
        <f>1+A622</f>
        <v>600</v>
      </c>
      <c r="B623" s="17" t="s">
        <v>7</v>
      </c>
      <c r="C623" s="16" t="s">
        <v>13</v>
      </c>
      <c r="D623" s="16" t="s">
        <v>5</v>
      </c>
      <c r="E623" s="16" t="s">
        <v>4</v>
      </c>
      <c r="F623" s="16" t="s">
        <v>8</v>
      </c>
      <c r="G623" s="15">
        <v>45017</v>
      </c>
      <c r="H623" s="15">
        <v>45199</v>
      </c>
      <c r="I623" s="14">
        <v>37120</v>
      </c>
      <c r="J623" s="14">
        <v>0</v>
      </c>
      <c r="K623" s="14">
        <v>0</v>
      </c>
      <c r="L623" s="14">
        <v>1065.3399999999999</v>
      </c>
      <c r="M623" s="14">
        <f>I623*7.1%</f>
        <v>2635.52</v>
      </c>
      <c r="N623" s="14">
        <f>I623*1.15%</f>
        <v>426.88</v>
      </c>
      <c r="O623" s="14">
        <v>1128.45</v>
      </c>
      <c r="P623" s="14">
        <f>I623*7.09%</f>
        <v>2631.808</v>
      </c>
      <c r="Q623" s="14">
        <v>0</v>
      </c>
      <c r="R623" s="14">
        <f>L623+M623+N623+O623+P623</f>
        <v>7887.9979999999996</v>
      </c>
      <c r="S623" s="14">
        <v>0</v>
      </c>
      <c r="T623" s="14">
        <f>+L623+O623+Q623+S623+J623+K623</f>
        <v>2193.79</v>
      </c>
      <c r="U623" s="14">
        <f>+P623+N623+M623</f>
        <v>5694.2080000000005</v>
      </c>
      <c r="V623" s="14">
        <f>+I623-T623</f>
        <v>34926.21</v>
      </c>
      <c r="W623" s="54">
        <f>+V625-AJ623</f>
        <v>-44614.52</v>
      </c>
      <c r="X623" t="s">
        <v>67</v>
      </c>
      <c r="Y623" t="s">
        <v>5</v>
      </c>
      <c r="Z623" t="s">
        <v>1024</v>
      </c>
      <c r="AA623">
        <v>56</v>
      </c>
      <c r="AB623" s="9">
        <v>104400</v>
      </c>
      <c r="AC623">
        <v>0</v>
      </c>
      <c r="AD623" s="9">
        <v>104400</v>
      </c>
      <c r="AE623" s="9">
        <v>2996.28</v>
      </c>
      <c r="AF623" s="9">
        <v>12746</v>
      </c>
      <c r="AG623" s="9">
        <v>3173.76</v>
      </c>
      <c r="AH623" s="9">
        <v>1577.45</v>
      </c>
      <c r="AI623" s="9">
        <v>20493.490000000002</v>
      </c>
      <c r="AJ623" s="9">
        <v>83906.51</v>
      </c>
      <c r="AK623" s="54">
        <f>+T623-AW623</f>
        <v>0</v>
      </c>
      <c r="AL623" t="s">
        <v>13</v>
      </c>
      <c r="AM623" t="s">
        <v>5</v>
      </c>
      <c r="AN623" t="s">
        <v>1041</v>
      </c>
      <c r="AO623">
        <v>172</v>
      </c>
      <c r="AP623" s="9">
        <v>37120</v>
      </c>
      <c r="AQ623">
        <v>0</v>
      </c>
      <c r="AR623" s="9">
        <v>37120</v>
      </c>
      <c r="AS623" s="9">
        <v>1065.3399999999999</v>
      </c>
      <c r="AT623">
        <v>0</v>
      </c>
      <c r="AU623" s="9">
        <v>1128.45</v>
      </c>
      <c r="AV623">
        <v>0</v>
      </c>
      <c r="AW623" s="9">
        <v>2193.79</v>
      </c>
      <c r="AX623" s="9">
        <v>34926.21</v>
      </c>
    </row>
    <row r="624" spans="1:50" s="6" customFormat="1" ht="15" customHeight="1" x14ac:dyDescent="0.25">
      <c r="A624" s="18">
        <f>1+A623</f>
        <v>601</v>
      </c>
      <c r="B624" s="17" t="s">
        <v>7</v>
      </c>
      <c r="C624" s="16" t="s">
        <v>12</v>
      </c>
      <c r="D624" s="16" t="s">
        <v>5</v>
      </c>
      <c r="E624" s="16" t="s">
        <v>4</v>
      </c>
      <c r="F624" s="16" t="s">
        <v>8</v>
      </c>
      <c r="G624" s="15">
        <v>45017</v>
      </c>
      <c r="H624" s="15">
        <v>45199</v>
      </c>
      <c r="I624" s="14">
        <v>69600</v>
      </c>
      <c r="J624" s="14">
        <v>0</v>
      </c>
      <c r="K624" s="14">
        <v>0</v>
      </c>
      <c r="L624" s="14">
        <v>1997.52</v>
      </c>
      <c r="M624" s="14">
        <f>I624*7.1%</f>
        <v>4941.5999999999995</v>
      </c>
      <c r="N624" s="14">
        <f>I624*1.15%</f>
        <v>800.4</v>
      </c>
      <c r="O624" s="14">
        <v>2115.84</v>
      </c>
      <c r="P624" s="14">
        <f>I624*7.09%</f>
        <v>4934.6400000000003</v>
      </c>
      <c r="Q624" s="14">
        <v>0</v>
      </c>
      <c r="R624" s="14">
        <f>L624+M624+N624+O624+P624</f>
        <v>14790</v>
      </c>
      <c r="S624" s="14">
        <v>0</v>
      </c>
      <c r="T624" s="14">
        <f>+L624+O624+Q624+S624+J624+K624</f>
        <v>4113.3600000000006</v>
      </c>
      <c r="U624" s="14">
        <f>+P624+N624+M624</f>
        <v>10676.64</v>
      </c>
      <c r="V624" s="14">
        <f>+I624-T624</f>
        <v>65486.64</v>
      </c>
      <c r="W624" s="54">
        <f>+V626-AJ624</f>
        <v>-21828.879999999997</v>
      </c>
      <c r="X624" t="s">
        <v>21</v>
      </c>
      <c r="Y624" t="s">
        <v>5</v>
      </c>
      <c r="Z624" t="s">
        <v>1226</v>
      </c>
      <c r="AA624">
        <v>156</v>
      </c>
      <c r="AB624" s="9">
        <v>41760</v>
      </c>
      <c r="AC624">
        <v>0</v>
      </c>
      <c r="AD624" s="9">
        <v>41760</v>
      </c>
      <c r="AE624" s="9">
        <v>1198.51</v>
      </c>
      <c r="AF624">
        <v>0</v>
      </c>
      <c r="AG624" s="9">
        <v>1269.5</v>
      </c>
      <c r="AH624">
        <v>0</v>
      </c>
      <c r="AI624" s="9">
        <v>2468.0100000000002</v>
      </c>
      <c r="AJ624" s="9">
        <v>39291.99</v>
      </c>
      <c r="AK624" s="54">
        <f>+T624-AW624</f>
        <v>0</v>
      </c>
      <c r="AL624" t="s">
        <v>12</v>
      </c>
      <c r="AM624" t="s">
        <v>5</v>
      </c>
      <c r="AN624" t="s">
        <v>1034</v>
      </c>
      <c r="AO624">
        <v>174</v>
      </c>
      <c r="AP624" s="9">
        <v>69600</v>
      </c>
      <c r="AQ624">
        <v>0</v>
      </c>
      <c r="AR624" s="9">
        <v>69600</v>
      </c>
      <c r="AS624" s="9">
        <v>1997.52</v>
      </c>
      <c r="AT624">
        <v>0</v>
      </c>
      <c r="AU624" s="9">
        <v>2115.84</v>
      </c>
      <c r="AV624">
        <v>0</v>
      </c>
      <c r="AW624" s="9">
        <v>4113.3599999999997</v>
      </c>
      <c r="AX624" s="9">
        <v>65486.64</v>
      </c>
    </row>
    <row r="625" spans="1:50" s="6" customFormat="1" ht="15" customHeight="1" x14ac:dyDescent="0.25">
      <c r="A625" s="18">
        <f>1+A624</f>
        <v>602</v>
      </c>
      <c r="B625" s="17" t="s">
        <v>7</v>
      </c>
      <c r="C625" s="16" t="s">
        <v>11</v>
      </c>
      <c r="D625" s="16" t="s">
        <v>5</v>
      </c>
      <c r="E625" s="16" t="s">
        <v>4</v>
      </c>
      <c r="F625" s="16" t="s">
        <v>8</v>
      </c>
      <c r="G625" s="15">
        <v>45047</v>
      </c>
      <c r="H625" s="15">
        <v>45230</v>
      </c>
      <c r="I625" s="14">
        <v>41760</v>
      </c>
      <c r="J625" s="14">
        <v>0</v>
      </c>
      <c r="K625" s="14">
        <v>0</v>
      </c>
      <c r="L625" s="14">
        <v>1198.51</v>
      </c>
      <c r="M625" s="14">
        <f>I625*7.1%</f>
        <v>2964.9599999999996</v>
      </c>
      <c r="N625" s="14">
        <f>I625*1.15%</f>
        <v>480.24</v>
      </c>
      <c r="O625" s="14">
        <v>1269.5</v>
      </c>
      <c r="P625" s="14">
        <f>I625*7.09%</f>
        <v>2960.7840000000001</v>
      </c>
      <c r="Q625" s="14">
        <v>0</v>
      </c>
      <c r="R625" s="14">
        <f>L625+M625+N625+O625+P625</f>
        <v>8873.9939999999988</v>
      </c>
      <c r="S625" s="14">
        <v>0</v>
      </c>
      <c r="T625" s="14">
        <f>+L625+O625+Q625+S625+J625+K625</f>
        <v>2468.0100000000002</v>
      </c>
      <c r="U625" s="14">
        <f>+P625+N625+M625</f>
        <v>6405.9840000000004</v>
      </c>
      <c r="V625" s="14">
        <f>+I625-T625</f>
        <v>39291.99</v>
      </c>
      <c r="W625" s="54">
        <f>+V626-AJ625</f>
        <v>-16234.580000000002</v>
      </c>
      <c r="X625" t="s">
        <v>280</v>
      </c>
      <c r="Y625" t="s">
        <v>5</v>
      </c>
      <c r="Z625" t="s">
        <v>1290</v>
      </c>
      <c r="AA625">
        <v>41</v>
      </c>
      <c r="AB625" s="9">
        <v>40000</v>
      </c>
      <c r="AC625">
        <v>0</v>
      </c>
      <c r="AD625" s="9">
        <v>40000</v>
      </c>
      <c r="AE625" s="9">
        <v>1148</v>
      </c>
      <c r="AF625" s="9">
        <v>3938.31</v>
      </c>
      <c r="AG625" s="9">
        <v>1216</v>
      </c>
      <c r="AH625">
        <v>0</v>
      </c>
      <c r="AI625" s="9">
        <v>6302.31</v>
      </c>
      <c r="AJ625" s="9">
        <v>33697.69</v>
      </c>
      <c r="AK625" s="54">
        <f>+T625-AW625</f>
        <v>0</v>
      </c>
      <c r="AL625" t="s">
        <v>11</v>
      </c>
      <c r="AM625" t="s">
        <v>5</v>
      </c>
      <c r="AN625" t="s">
        <v>965</v>
      </c>
      <c r="AO625">
        <v>146</v>
      </c>
      <c r="AP625" s="9">
        <v>41760</v>
      </c>
      <c r="AQ625">
        <v>0</v>
      </c>
      <c r="AR625" s="9">
        <v>41760</v>
      </c>
      <c r="AS625" s="9">
        <v>1198.51</v>
      </c>
      <c r="AT625">
        <v>0</v>
      </c>
      <c r="AU625" s="9">
        <v>1269.5</v>
      </c>
      <c r="AV625">
        <v>0</v>
      </c>
      <c r="AW625" s="9">
        <v>2468.0100000000002</v>
      </c>
      <c r="AX625" s="9">
        <v>39291.99</v>
      </c>
    </row>
    <row r="626" spans="1:50" s="6" customFormat="1" ht="12" customHeight="1" x14ac:dyDescent="0.25">
      <c r="A626" s="18">
        <f>1+A625</f>
        <v>603</v>
      </c>
      <c r="B626" s="17" t="s">
        <v>7</v>
      </c>
      <c r="C626" s="16" t="s">
        <v>10</v>
      </c>
      <c r="D626" s="16" t="s">
        <v>5</v>
      </c>
      <c r="E626" s="16" t="s">
        <v>4</v>
      </c>
      <c r="F626" s="16" t="s">
        <v>8</v>
      </c>
      <c r="G626" s="15">
        <v>45047</v>
      </c>
      <c r="H626" s="15">
        <v>45230</v>
      </c>
      <c r="I626" s="14">
        <v>18560</v>
      </c>
      <c r="J626" s="14">
        <v>0</v>
      </c>
      <c r="K626" s="14">
        <v>0</v>
      </c>
      <c r="L626" s="14">
        <v>532.66999999999996</v>
      </c>
      <c r="M626" s="14">
        <f>I626*7.1%</f>
        <v>1317.76</v>
      </c>
      <c r="N626" s="14">
        <f>I626*1.15%</f>
        <v>213.44</v>
      </c>
      <c r="O626" s="14">
        <v>564.22</v>
      </c>
      <c r="P626" s="14">
        <f>I626*7.09%</f>
        <v>1315.904</v>
      </c>
      <c r="Q626" s="14">
        <v>0</v>
      </c>
      <c r="R626" s="14">
        <f>L626+M626+N626+O626+P626</f>
        <v>3943.9940000000001</v>
      </c>
      <c r="S626" s="14">
        <v>0</v>
      </c>
      <c r="T626" s="14">
        <f>+L626+O626+Q626+S626+J626+K626</f>
        <v>1096.8899999999999</v>
      </c>
      <c r="U626" s="14">
        <f>+P626+N626+M626</f>
        <v>2847.1040000000003</v>
      </c>
      <c r="V626" s="14">
        <f>+I626-T626</f>
        <v>17463.11</v>
      </c>
      <c r="W626" s="54">
        <f>+V626-AJ626</f>
        <v>-64521.520000000004</v>
      </c>
      <c r="X626" t="s">
        <v>548</v>
      </c>
      <c r="Y626" t="s">
        <v>547</v>
      </c>
      <c r="Z626" t="s">
        <v>873</v>
      </c>
      <c r="AA626">
        <v>25</v>
      </c>
      <c r="AB626" s="9">
        <v>100000</v>
      </c>
      <c r="AC626">
        <v>0</v>
      </c>
      <c r="AD626" s="9">
        <v>100000</v>
      </c>
      <c r="AE626" s="9">
        <v>2870</v>
      </c>
      <c r="AF626" s="9">
        <v>12105.37</v>
      </c>
      <c r="AG626" s="9">
        <v>3040</v>
      </c>
      <c r="AH626">
        <v>0</v>
      </c>
      <c r="AI626" s="9">
        <v>18015.37</v>
      </c>
      <c r="AJ626" s="9">
        <v>81984.63</v>
      </c>
      <c r="AK626" s="54">
        <f>+T626-AW626</f>
        <v>0</v>
      </c>
      <c r="AL626" t="s">
        <v>10</v>
      </c>
      <c r="AM626" t="s">
        <v>5</v>
      </c>
      <c r="AN626" t="s">
        <v>864</v>
      </c>
      <c r="AO626">
        <v>200</v>
      </c>
      <c r="AP626" s="9">
        <v>18560</v>
      </c>
      <c r="AQ626">
        <v>0</v>
      </c>
      <c r="AR626" s="9">
        <v>18560</v>
      </c>
      <c r="AS626">
        <v>532.66999999999996</v>
      </c>
      <c r="AT626">
        <v>0</v>
      </c>
      <c r="AU626">
        <v>564.22</v>
      </c>
      <c r="AV626">
        <v>0</v>
      </c>
      <c r="AW626" s="9">
        <v>1096.8900000000001</v>
      </c>
      <c r="AX626" s="9">
        <v>17463.11</v>
      </c>
    </row>
    <row r="627" spans="1:50" s="6" customFormat="1" ht="12" customHeight="1" x14ac:dyDescent="0.25">
      <c r="A627" s="18">
        <f>1+A626</f>
        <v>604</v>
      </c>
      <c r="B627" s="17" t="s">
        <v>7</v>
      </c>
      <c r="C627" s="16" t="s">
        <v>9</v>
      </c>
      <c r="D627" s="16" t="s">
        <v>5</v>
      </c>
      <c r="E627" s="16" t="s">
        <v>4</v>
      </c>
      <c r="F627" s="16" t="s">
        <v>8</v>
      </c>
      <c r="G627" s="15">
        <v>45047</v>
      </c>
      <c r="H627" s="15">
        <v>45230</v>
      </c>
      <c r="I627" s="14">
        <v>22400</v>
      </c>
      <c r="J627" s="14">
        <v>0</v>
      </c>
      <c r="K627" s="14">
        <v>0</v>
      </c>
      <c r="L627" s="14">
        <v>642.88</v>
      </c>
      <c r="M627" s="14">
        <f>I627*7.1%</f>
        <v>1590.3999999999999</v>
      </c>
      <c r="N627" s="14">
        <f>I627*1.15%</f>
        <v>257.60000000000002</v>
      </c>
      <c r="O627" s="14">
        <v>680.96</v>
      </c>
      <c r="P627" s="14">
        <f>I627*7.09%</f>
        <v>1588.16</v>
      </c>
      <c r="Q627" s="14">
        <v>0</v>
      </c>
      <c r="R627" s="14">
        <f>L627+M627+N627+O627+P627</f>
        <v>4760</v>
      </c>
      <c r="S627" s="14">
        <v>0</v>
      </c>
      <c r="T627" s="14">
        <f>+L627+O627+Q627+S627+J627+K627</f>
        <v>1323.8400000000001</v>
      </c>
      <c r="U627" s="14">
        <f>+P627+N627+M627</f>
        <v>3436.16</v>
      </c>
      <c r="V627" s="14">
        <f>+I627-T627</f>
        <v>21076.16</v>
      </c>
      <c r="W627" s="54">
        <f>+V628-AJ627</f>
        <v>-2182.8899999999994</v>
      </c>
      <c r="X627" t="s">
        <v>498</v>
      </c>
      <c r="Y627" t="s">
        <v>5</v>
      </c>
      <c r="Z627" t="s">
        <v>978</v>
      </c>
      <c r="AA627">
        <v>109</v>
      </c>
      <c r="AB627" s="9">
        <v>34800</v>
      </c>
      <c r="AC627">
        <v>0</v>
      </c>
      <c r="AD627" s="9">
        <v>34800</v>
      </c>
      <c r="AE627">
        <v>998.76</v>
      </c>
      <c r="AF627">
        <v>0</v>
      </c>
      <c r="AG627" s="9">
        <v>1057.92</v>
      </c>
      <c r="AH627">
        <v>0</v>
      </c>
      <c r="AI627" s="9">
        <v>2056.6799999999998</v>
      </c>
      <c r="AJ627" s="9">
        <v>32743.32</v>
      </c>
      <c r="AK627" s="54">
        <f>+T627-AW627</f>
        <v>0</v>
      </c>
      <c r="AL627" t="s">
        <v>9</v>
      </c>
      <c r="AM627" t="s">
        <v>5</v>
      </c>
      <c r="AN627" t="s">
        <v>970</v>
      </c>
      <c r="AO627">
        <v>198</v>
      </c>
      <c r="AP627" s="9">
        <v>22400</v>
      </c>
      <c r="AQ627">
        <v>0</v>
      </c>
      <c r="AR627" s="9">
        <v>22400</v>
      </c>
      <c r="AS627">
        <v>642.88</v>
      </c>
      <c r="AT627">
        <v>0</v>
      </c>
      <c r="AU627">
        <v>680.96</v>
      </c>
      <c r="AV627">
        <v>0</v>
      </c>
      <c r="AW627" s="9">
        <v>1323.84</v>
      </c>
      <c r="AX627" s="9">
        <v>21076.16</v>
      </c>
    </row>
    <row r="628" spans="1:50" s="6" customFormat="1" ht="12" customHeight="1" x14ac:dyDescent="0.25">
      <c r="A628" s="18">
        <f>1+A627</f>
        <v>605</v>
      </c>
      <c r="B628" s="17" t="s">
        <v>7</v>
      </c>
      <c r="C628" s="16" t="s">
        <v>6</v>
      </c>
      <c r="D628" s="16" t="s">
        <v>5</v>
      </c>
      <c r="E628" s="16" t="s">
        <v>4</v>
      </c>
      <c r="F628" s="16" t="s">
        <v>3</v>
      </c>
      <c r="G628" s="15">
        <v>45047</v>
      </c>
      <c r="H628" s="15">
        <v>45230</v>
      </c>
      <c r="I628" s="14">
        <v>32480</v>
      </c>
      <c r="J628" s="14">
        <v>0</v>
      </c>
      <c r="K628" s="14">
        <v>0</v>
      </c>
      <c r="L628" s="14">
        <v>932.18</v>
      </c>
      <c r="M628" s="14">
        <f>I628*7.1%</f>
        <v>2306.08</v>
      </c>
      <c r="N628" s="14">
        <f>I628*1.15%</f>
        <v>373.52</v>
      </c>
      <c r="O628" s="14">
        <v>987.39</v>
      </c>
      <c r="P628" s="14">
        <f>I628*7.09%</f>
        <v>2302.8320000000003</v>
      </c>
      <c r="Q628" s="14">
        <v>0</v>
      </c>
      <c r="R628" s="14">
        <f>L628+M628+N628+O628+P628</f>
        <v>6902.0020000000004</v>
      </c>
      <c r="S628" s="14">
        <v>0</v>
      </c>
      <c r="T628" s="14">
        <f>+L628+O628+Q628+S628+J628+K628</f>
        <v>1919.57</v>
      </c>
      <c r="U628" s="14">
        <f>+P628+N628+M628</f>
        <v>4982.4320000000007</v>
      </c>
      <c r="V628" s="14">
        <f>+I628-T628</f>
        <v>30560.43</v>
      </c>
      <c r="W628" s="54">
        <f>+V106-AJ628</f>
        <v>-21803.990000000005</v>
      </c>
      <c r="X628" t="s">
        <v>467</v>
      </c>
      <c r="Y628" t="s">
        <v>725</v>
      </c>
      <c r="Z628" t="s">
        <v>794</v>
      </c>
      <c r="AA628">
        <v>1</v>
      </c>
      <c r="AB628" s="9">
        <v>75000</v>
      </c>
      <c r="AC628">
        <v>0</v>
      </c>
      <c r="AD628" s="9">
        <v>75000</v>
      </c>
      <c r="AE628" s="9">
        <v>2152.5</v>
      </c>
      <c r="AF628" s="9">
        <v>5993.89</v>
      </c>
      <c r="AG628" s="9">
        <v>2280</v>
      </c>
      <c r="AH628" s="9">
        <v>1577.45</v>
      </c>
      <c r="AI628" s="9">
        <v>12003.84</v>
      </c>
      <c r="AJ628" s="9">
        <v>62996.160000000003</v>
      </c>
      <c r="AK628" s="54">
        <f>+T628-AW628</f>
        <v>0</v>
      </c>
      <c r="AL628" t="s">
        <v>6</v>
      </c>
      <c r="AM628" t="s">
        <v>5</v>
      </c>
      <c r="AN628" t="s">
        <v>1009</v>
      </c>
      <c r="AO628">
        <v>176</v>
      </c>
      <c r="AP628" s="9">
        <v>32480</v>
      </c>
      <c r="AQ628">
        <v>0</v>
      </c>
      <c r="AR628" s="9">
        <v>32480</v>
      </c>
      <c r="AS628">
        <v>932.18</v>
      </c>
      <c r="AT628">
        <v>0</v>
      </c>
      <c r="AU628">
        <v>987.39</v>
      </c>
      <c r="AV628">
        <v>0</v>
      </c>
      <c r="AW628" s="9">
        <v>1919.57</v>
      </c>
      <c r="AX628" s="9">
        <v>30560.43</v>
      </c>
    </row>
    <row r="629" spans="1:50" s="6" customFormat="1" ht="12" x14ac:dyDescent="0.2">
      <c r="A629" s="13" t="s">
        <v>2</v>
      </c>
      <c r="B629" s="13"/>
      <c r="C629" s="12"/>
      <c r="D629" s="12"/>
      <c r="E629" s="11" t="s">
        <v>1</v>
      </c>
      <c r="F629" s="11"/>
      <c r="G629" s="11"/>
      <c r="H629" s="11"/>
      <c r="I629" s="10">
        <f>SUM(I18:I628)</f>
        <v>28442190</v>
      </c>
      <c r="J629" s="10">
        <f>SUM(J18:J628)</f>
        <v>1668116.4399999992</v>
      </c>
      <c r="K629" s="10">
        <f>SUM(K18:K628)</f>
        <v>0</v>
      </c>
      <c r="L629" s="10">
        <f>SUM(L18:L628)</f>
        <v>816290.86000000185</v>
      </c>
      <c r="M629" s="10">
        <f>SUM(M18:M628)</f>
        <v>2019395.4900000021</v>
      </c>
      <c r="N629" s="10">
        <f>SUM(N18:N628)</f>
        <v>327085.18500000064</v>
      </c>
      <c r="O629" s="10">
        <f>SUM(O18:O628)</f>
        <v>864642.33000000077</v>
      </c>
      <c r="P629" s="10">
        <f>SUM(P18:P628)</f>
        <v>2016551.2710000004</v>
      </c>
      <c r="Q629" s="10">
        <f>SUM(Q18:Q628)</f>
        <v>51823.749999999993</v>
      </c>
      <c r="R629" s="10">
        <f>SUM(R18:R628)</f>
        <v>6043965.1360000009</v>
      </c>
      <c r="S629" s="10">
        <f>SUM(S18:S628)</f>
        <v>368687.89999999997</v>
      </c>
      <c r="T629" s="10">
        <f>SUM(T18:T628)</f>
        <v>3769561.2800000026</v>
      </c>
      <c r="U629" s="10">
        <f>SUM(U18:U628)</f>
        <v>4363031.9459999986</v>
      </c>
      <c r="V629" s="10">
        <f>SUM(V18:V628)</f>
        <v>24672628.720000029</v>
      </c>
      <c r="W629" s="10" t="e">
        <f>SUM(W18:W628)</f>
        <v>#REF!</v>
      </c>
      <c r="X629" s="10">
        <f>SUM(X18:X628)</f>
        <v>0</v>
      </c>
      <c r="Y629" s="10">
        <f>SUM(Y18:Y628)</f>
        <v>0</v>
      </c>
      <c r="Z629" s="10">
        <f>SUM(Z18:Z628)</f>
        <v>0</v>
      </c>
      <c r="AA629" s="10">
        <f>SUM(AA18:AA628)</f>
        <v>57961</v>
      </c>
      <c r="AB629" s="10">
        <f>SUM(AB18:AB628)</f>
        <v>28447190</v>
      </c>
      <c r="AC629" s="10">
        <f>SUM(AC18:AC628)</f>
        <v>0</v>
      </c>
      <c r="AD629" s="10">
        <f>SUM(AD18:AD628)</f>
        <v>28447190</v>
      </c>
      <c r="AE629" s="10">
        <f>SUM(AE18:AE628)</f>
        <v>816434.36000000138</v>
      </c>
      <c r="AF629" s="10">
        <f>SUM(AF18:AF628)</f>
        <v>1678222.79</v>
      </c>
      <c r="AG629" s="10">
        <f>SUM(AG18:AG628)</f>
        <v>864794.33000000101</v>
      </c>
      <c r="AH629" s="10">
        <f>SUM(AH18:AH628)</f>
        <v>462326.70000000013</v>
      </c>
      <c r="AI629" s="10">
        <f>SUM(AI18:AI628)</f>
        <v>3821778.1800000062</v>
      </c>
      <c r="AJ629" s="10">
        <f>SUM(AJ18:AJ628)</f>
        <v>24625411.82000006</v>
      </c>
      <c r="AK629" s="54">
        <f>+T629-AW629</f>
        <v>9.9999997764825821E-3</v>
      </c>
      <c r="AL629" s="10">
        <f>SUM(AL18:AL628)</f>
        <v>0</v>
      </c>
      <c r="AM629" s="10">
        <f>SUM(AM18:AM628)</f>
        <v>0</v>
      </c>
      <c r="AN629" s="10">
        <f>SUM(AN18:AN628)</f>
        <v>0</v>
      </c>
      <c r="AO629" s="10">
        <f>SUM(AO18:AO628)</f>
        <v>58006</v>
      </c>
      <c r="AP629" s="10">
        <f>SUM(AP18:AP628)</f>
        <v>28442190</v>
      </c>
      <c r="AQ629" s="10">
        <f>SUM(AQ18:AQ628)</f>
        <v>0</v>
      </c>
      <c r="AR629" s="10">
        <f>SUM(AR18:AR628)</f>
        <v>28442190</v>
      </c>
      <c r="AS629" s="10">
        <f>SUM(AS18:AS628)</f>
        <v>816290.86000000185</v>
      </c>
      <c r="AT629" s="10">
        <f>SUM(AT18:AT628)</f>
        <v>1668116.4399999992</v>
      </c>
      <c r="AU629" s="10">
        <f>SUM(AU18:AU628)</f>
        <v>864642.33000000077</v>
      </c>
      <c r="AV629" s="10">
        <f>SUM(AV18:AV628)</f>
        <v>420511.64000000019</v>
      </c>
      <c r="AW629" s="10">
        <f>SUM(AW18:AW628)</f>
        <v>3769561.2700000028</v>
      </c>
      <c r="AX629" s="10">
        <f>SUM(AX18:AX628)</f>
        <v>24672628.73000003</v>
      </c>
    </row>
    <row r="630" spans="1:50" s="6" customFormat="1" ht="12" customHeight="1" x14ac:dyDescent="0.2"/>
    <row r="631" spans="1:50" s="6" customFormat="1" ht="12" customHeight="1" x14ac:dyDescent="0.2"/>
    <row r="632" spans="1:50" s="6" customFormat="1" ht="12" customHeigh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50" s="6" customFormat="1" ht="12" customHeigh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50" s="6" customFormat="1" ht="12" customHeigh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50" s="6" customFormat="1" ht="12" customHeigh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50" s="6" customFormat="1" ht="12" customHeigh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50" s="6" customFormat="1" ht="12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50" s="6" customFormat="1" ht="12" customHeight="1" x14ac:dyDescent="0.25">
      <c r="B638"/>
      <c r="C638"/>
      <c r="D638"/>
      <c r="E638"/>
      <c r="F638"/>
      <c r="G638"/>
      <c r="H638"/>
      <c r="I638"/>
      <c r="J638"/>
      <c r="K638"/>
      <c r="L638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50" s="6" customFormat="1" ht="12" customHeight="1" x14ac:dyDescent="0.25">
      <c r="B639"/>
      <c r="C639"/>
      <c r="D639" s="9"/>
      <c r="E639"/>
      <c r="F639" s="9"/>
      <c r="G639" s="9"/>
      <c r="H639" s="9"/>
      <c r="I639"/>
      <c r="J639"/>
      <c r="K639"/>
      <c r="L639"/>
      <c r="M639"/>
      <c r="N639"/>
      <c r="O639"/>
      <c r="P639"/>
      <c r="Q639"/>
      <c r="R639"/>
      <c r="S639"/>
      <c r="T639" s="2"/>
      <c r="U639" s="2"/>
      <c r="V639" s="2"/>
    </row>
    <row r="640" spans="1:50" s="6" customFormat="1" ht="12" customHeight="1" x14ac:dyDescent="0.25">
      <c r="B640" s="4"/>
      <c r="C640" s="5"/>
      <c r="D640" s="5"/>
      <c r="E640" s="4"/>
      <c r="F640" s="4"/>
      <c r="G640" s="3"/>
      <c r="H640" s="3"/>
      <c r="I640"/>
      <c r="J640"/>
      <c r="K640" s="9"/>
      <c r="L640"/>
      <c r="M640" s="9"/>
      <c r="N640" s="9"/>
      <c r="O640" s="9"/>
      <c r="P640" s="9"/>
      <c r="Q640" s="9"/>
      <c r="R640" s="9"/>
      <c r="S640" s="9"/>
      <c r="T640" s="2"/>
      <c r="U640" s="2"/>
      <c r="V640" s="2"/>
    </row>
    <row r="641" spans="2:22" s="6" customFormat="1" ht="12" customHeight="1" x14ac:dyDescent="0.25">
      <c r="B641"/>
      <c r="C641"/>
      <c r="D641"/>
      <c r="E641"/>
      <c r="F641"/>
      <c r="G641"/>
      <c r="H641"/>
      <c r="I641"/>
      <c r="J641"/>
      <c r="K641"/>
      <c r="L641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ht="12" customHeight="1" x14ac:dyDescent="0.25">
      <c r="B642"/>
      <c r="C642"/>
      <c r="D642" s="9"/>
      <c r="E642"/>
      <c r="F642" s="9"/>
      <c r="G642" s="9"/>
      <c r="H642" s="9"/>
      <c r="I642"/>
      <c r="J642"/>
      <c r="K642"/>
      <c r="L642"/>
      <c r="M642"/>
      <c r="N642"/>
      <c r="O642"/>
      <c r="P642"/>
      <c r="Q642"/>
      <c r="R642"/>
      <c r="S642"/>
      <c r="T642" s="2"/>
      <c r="U642" s="2"/>
      <c r="V642" s="2"/>
    </row>
    <row r="643" spans="2:22" s="6" customFormat="1" ht="12" customHeight="1" x14ac:dyDescent="0.25">
      <c r="B643" s="4"/>
      <c r="C643" s="5"/>
      <c r="D643" s="5"/>
      <c r="E643" s="4"/>
      <c r="F643" s="4"/>
      <c r="G643" s="3"/>
      <c r="H643" s="3"/>
      <c r="I643"/>
      <c r="J643"/>
      <c r="K643" s="9"/>
      <c r="L643"/>
      <c r="M643" s="9"/>
      <c r="N643" s="9"/>
      <c r="O643" s="9"/>
      <c r="P643" s="9"/>
      <c r="Q643" s="9"/>
      <c r="R643" s="9"/>
      <c r="S643" s="9"/>
      <c r="T643" s="2"/>
      <c r="U643" s="2"/>
      <c r="V643" s="2"/>
    </row>
    <row r="644" spans="2:22" s="6" customFormat="1" ht="12" customHeigh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ht="12" customHeight="1" x14ac:dyDescent="0.2">
      <c r="B645" s="4"/>
      <c r="C645" s="5"/>
      <c r="D645" s="5"/>
      <c r="E645" s="5"/>
      <c r="F645" s="5"/>
      <c r="G645" s="5"/>
      <c r="H645" s="5"/>
      <c r="I645" s="5"/>
      <c r="J645" s="5"/>
      <c r="K645" s="8"/>
      <c r="L645" s="5"/>
      <c r="M645" s="8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ht="12" customHeigh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ht="12" customHeigh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ht="12" customHeigh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ht="12" customHeigh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ht="12" customHeigh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ht="12" customHeigh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ht="12" customHeigh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ht="12" customHeigh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ht="12" customHeigh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ht="12" customHeigh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ht="12" customHeigh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ht="12" customHeigh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ht="12" customHeigh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ht="12" customHeigh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ht="12.75" customHeigh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3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ht="12" customHeigh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ht="12" customHeigh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ht="12" customHeigh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ht="12" customHeigh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ht="12" customHeigh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12.75" customHeight="1" x14ac:dyDescent="0.2">
      <c r="A711" s="6"/>
    </row>
    <row r="712" spans="1:22" s="7" customFormat="1" ht="12" customHeight="1" x14ac:dyDescent="0.2">
      <c r="A712" s="6"/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7" customFormat="1" ht="12" customHeight="1" x14ac:dyDescent="0.2">
      <c r="A713" s="6"/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7" customFormat="1" ht="12" customHeight="1" x14ac:dyDescent="0.2">
      <c r="A714" s="6"/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7" customFormat="1" x14ac:dyDescent="0.2">
      <c r="A717" s="6"/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3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ht="12" customHeigh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s="6" customFormat="1" ht="12" customHeigh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x14ac:dyDescent="0.2">
      <c r="A804" s="6"/>
    </row>
    <row r="805" spans="1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3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ht="12" customHeigh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ht="12" customHeigh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s="6" customFormat="1" ht="12" customHeigh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s="6" customFormat="1" ht="12" customHeigh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s="6" customFormat="1" ht="12" customHeigh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s="6" customFormat="1" ht="12" customHeigh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s="6" customFormat="1" ht="12" customHeigh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s="6" customFormat="1" ht="12" customHeigh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s="6" customFormat="1" ht="12" customHeigh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x14ac:dyDescent="0.2">
      <c r="A921" s="6"/>
    </row>
    <row r="922" spans="1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3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s="6" customFormat="1" ht="12" customHeigh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s="6" customFormat="1" ht="12" customHeigh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s="6" customFormat="1" ht="12" customHeigh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s="6" customFormat="1" ht="12" customHeigh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s="6" customFormat="1" ht="12" customHeigh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s="6" customFormat="1" ht="12" customHeigh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x14ac:dyDescent="0.2">
      <c r="A989" s="6"/>
    </row>
    <row r="990" spans="1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ht="11.25" customHeigh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2:22" s="6" customFormat="1" x14ac:dyDescent="0.2"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2:22" s="6" customFormat="1" x14ac:dyDescent="0.2"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2:22" s="6" customFormat="1" x14ac:dyDescent="0.2"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2:22" s="6" customFormat="1" x14ac:dyDescent="0.2"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2:22" s="6" customFormat="1" x14ac:dyDescent="0.2"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2:22" s="6" customFormat="1" ht="12" customHeight="1" x14ac:dyDescent="0.2"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2:22" s="6" customFormat="1" x14ac:dyDescent="0.2"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2:22" s="6" customFormat="1" x14ac:dyDescent="0.2"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2:22" s="6" customFormat="1" x14ac:dyDescent="0.2"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2:22" s="6" customFormat="1" x14ac:dyDescent="0.2"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2:22" s="6" customFormat="1" ht="15" customHeight="1" x14ac:dyDescent="0.2"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2:22" s="6" customFormat="1" x14ac:dyDescent="0.2"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2:22" s="6" customFormat="1" x14ac:dyDescent="0.2"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2:22" s="6" customFormat="1" x14ac:dyDescent="0.2"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2:22" s="6" customFormat="1" x14ac:dyDescent="0.2"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2:22" s="6" customFormat="1" x14ac:dyDescent="0.2"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2:22" s="6" customFormat="1" x14ac:dyDescent="0.2"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2:22" s="6" customFormat="1" x14ac:dyDescent="0.2"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2:22" s="6" customFormat="1" x14ac:dyDescent="0.2"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2:22" s="6" customFormat="1" x14ac:dyDescent="0.2"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2:22" s="6" customFormat="1" x14ac:dyDescent="0.2"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2:22" s="6" customFormat="1" x14ac:dyDescent="0.2">
      <c r="B1078" s="4"/>
      <c r="C1078" s="5"/>
      <c r="D1078" s="5"/>
      <c r="E1078" s="4"/>
      <c r="F1078" s="4"/>
      <c r="G1078" s="3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2:22" s="6" customFormat="1" x14ac:dyDescent="0.2"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2:22" s="6" customFormat="1" x14ac:dyDescent="0.2"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2:22" s="6" customFormat="1" x14ac:dyDescent="0.2"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2:22" s="6" customFormat="1" x14ac:dyDescent="0.2"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2:22" s="6" customFormat="1" x14ac:dyDescent="0.2"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2:22" s="6" customFormat="1" ht="12.75" customHeight="1" x14ac:dyDescent="0.2"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2:22" s="6" customFormat="1" x14ac:dyDescent="0.2"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2:22" s="6" customFormat="1" x14ac:dyDescent="0.2"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2:22" s="6" customFormat="1" x14ac:dyDescent="0.2"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2:22" s="6" customFormat="1" x14ac:dyDescent="0.2"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2:22" s="6" customFormat="1" x14ac:dyDescent="0.2"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2:22" s="6" customFormat="1" x14ac:dyDescent="0.2"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2:22" s="6" customFormat="1" x14ac:dyDescent="0.2"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2:22" s="6" customFormat="1" x14ac:dyDescent="0.2"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2:22" s="6" customFormat="1" ht="12.75" customHeight="1" x14ac:dyDescent="0.2"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2:22" s="6" customFormat="1" ht="12.75" customHeight="1" x14ac:dyDescent="0.2"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2:22" s="6" customFormat="1" ht="12.75" customHeight="1" x14ac:dyDescent="0.2"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2:22" s="6" customFormat="1" ht="12.75" customHeight="1" x14ac:dyDescent="0.2"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2:22" s="6" customFormat="1" ht="12.75" customHeight="1" x14ac:dyDescent="0.2"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2:22" s="6" customFormat="1" ht="12.75" customHeight="1" x14ac:dyDescent="0.2"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2:22" s="6" customFormat="1" ht="12.75" customHeight="1" x14ac:dyDescent="0.2"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2:22" s="6" customFormat="1" ht="12.75" customHeight="1" x14ac:dyDescent="0.2"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2:22" s="6" customFormat="1" ht="12.75" customHeight="1" x14ac:dyDescent="0.2"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2:22" s="6" customFormat="1" ht="12.75" customHeight="1" x14ac:dyDescent="0.2"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2:22" s="6" customFormat="1" ht="12.75" customHeight="1" x14ac:dyDescent="0.2"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2:22" s="6" customFormat="1" ht="12" customHeight="1" x14ac:dyDescent="0.2"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ht="12" customHeight="1" x14ac:dyDescent="0.2"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x14ac:dyDescent="0.2">
      <c r="A1107" s="6"/>
    </row>
    <row r="1108" spans="1:22" s="6" customFormat="1" x14ac:dyDescent="0.2"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2:22" s="6" customFormat="1" x14ac:dyDescent="0.2"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2:22" s="6" customFormat="1" x14ac:dyDescent="0.2"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2:22" s="6" customFormat="1" x14ac:dyDescent="0.2"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2:22" s="6" customFormat="1" x14ac:dyDescent="0.2"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2:22" s="6" customFormat="1" x14ac:dyDescent="0.2"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2:22" s="6" customFormat="1" x14ac:dyDescent="0.2"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2:22" s="6" customFormat="1" x14ac:dyDescent="0.2"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2:22" s="6" customFormat="1" x14ac:dyDescent="0.2"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2:22" s="6" customFormat="1" x14ac:dyDescent="0.2"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2:22" s="6" customFormat="1" x14ac:dyDescent="0.2"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2:22" s="6" customFormat="1" x14ac:dyDescent="0.2"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2:22" s="6" customFormat="1" x14ac:dyDescent="0.2"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2:22" s="6" customFormat="1" x14ac:dyDescent="0.2"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2:22" s="6" customFormat="1" x14ac:dyDescent="0.2"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2:22" s="6" customFormat="1" x14ac:dyDescent="0.2"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2:22" s="6" customFormat="1" x14ac:dyDescent="0.2"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2:22" s="6" customFormat="1" x14ac:dyDescent="0.2"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2:22" s="6" customFormat="1" x14ac:dyDescent="0.2"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2:22" s="6" customFormat="1" x14ac:dyDescent="0.2"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2:22" s="6" customFormat="1" x14ac:dyDescent="0.2"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2:22" s="6" customFormat="1" x14ac:dyDescent="0.2"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2:22" s="6" customFormat="1" x14ac:dyDescent="0.2"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2:22" s="6" customFormat="1" x14ac:dyDescent="0.2"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2:22" s="6" customFormat="1" x14ac:dyDescent="0.2"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2:22" s="6" customFormat="1" x14ac:dyDescent="0.2"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2:22" s="6" customFormat="1" x14ac:dyDescent="0.2"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2:22" s="6" customFormat="1" x14ac:dyDescent="0.2"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2:22" s="6" customFormat="1" x14ac:dyDescent="0.2"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2:22" s="6" customFormat="1" x14ac:dyDescent="0.2"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2:22" s="6" customFormat="1" x14ac:dyDescent="0.2"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2:22" s="6" customFormat="1" x14ac:dyDescent="0.2"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2:22" s="6" customFormat="1" x14ac:dyDescent="0.2"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2:22" s="6" customFormat="1" x14ac:dyDescent="0.2"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2:22" s="6" customFormat="1" x14ac:dyDescent="0.2"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2:22" s="6" customFormat="1" x14ac:dyDescent="0.2"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2:22" s="6" customFormat="1" x14ac:dyDescent="0.2"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2:22" s="6" customFormat="1" x14ac:dyDescent="0.2"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2:22" s="6" customFormat="1" x14ac:dyDescent="0.2"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2:22" s="6" customFormat="1" x14ac:dyDescent="0.2"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2:22" s="6" customFormat="1" x14ac:dyDescent="0.2"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2:22" s="6" customFormat="1" ht="12.75" customHeight="1" x14ac:dyDescent="0.2"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2:22" s="6" customFormat="1" x14ac:dyDescent="0.2"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2:22" s="6" customFormat="1" x14ac:dyDescent="0.2"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2:22" s="6" customFormat="1" x14ac:dyDescent="0.2"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2:22" s="6" customFormat="1" x14ac:dyDescent="0.2"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2:22" s="6" customFormat="1" x14ac:dyDescent="0.2"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2:22" s="6" customFormat="1" x14ac:dyDescent="0.2"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2:22" s="6" customFormat="1" x14ac:dyDescent="0.2"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73" spans="1:22" s="6" customFormat="1" x14ac:dyDescent="0.2">
      <c r="B1173" s="4"/>
      <c r="C1173" s="5"/>
      <c r="D1173" s="5"/>
      <c r="E1173" s="4"/>
      <c r="F1173" s="4"/>
      <c r="G1173" s="3"/>
      <c r="H1173" s="3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</row>
    <row r="1174" spans="1:22" s="6" customFormat="1" x14ac:dyDescent="0.2">
      <c r="B1174" s="4"/>
      <c r="C1174" s="5"/>
      <c r="D1174" s="5"/>
      <c r="E1174" s="4"/>
      <c r="F1174" s="4"/>
      <c r="G1174" s="3"/>
      <c r="H1174" s="3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</row>
    <row r="1175" spans="1:22" s="6" customFormat="1" x14ac:dyDescent="0.2">
      <c r="B1175" s="4"/>
      <c r="C1175" s="5"/>
      <c r="D1175" s="5"/>
      <c r="E1175" s="4"/>
      <c r="F1175" s="4"/>
      <c r="G1175" s="3"/>
      <c r="H1175" s="3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</row>
    <row r="1176" spans="1:22" s="6" customFormat="1" x14ac:dyDescent="0.2">
      <c r="B1176" s="4"/>
      <c r="C1176" s="5"/>
      <c r="D1176" s="5"/>
      <c r="E1176" s="4"/>
      <c r="F1176" s="4"/>
      <c r="G1176" s="3"/>
      <c r="H1176" s="3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</row>
    <row r="1177" spans="1:22" s="6" customFormat="1" x14ac:dyDescent="0.2">
      <c r="B1177" s="4"/>
      <c r="C1177" s="5"/>
      <c r="D1177" s="5"/>
      <c r="E1177" s="4"/>
      <c r="F1177" s="4"/>
      <c r="G1177" s="3"/>
      <c r="H1177" s="3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</row>
    <row r="1178" spans="1:22" s="6" customFormat="1" x14ac:dyDescent="0.2">
      <c r="B1178" s="4"/>
      <c r="C1178" s="5"/>
      <c r="D1178" s="5"/>
      <c r="E1178" s="4"/>
      <c r="F1178" s="4"/>
      <c r="G1178" s="3"/>
      <c r="H1178" s="3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</row>
    <row r="1179" spans="1:22" s="6" customFormat="1" x14ac:dyDescent="0.2">
      <c r="B1179" s="4"/>
      <c r="C1179" s="5"/>
      <c r="D1179" s="5"/>
      <c r="E1179" s="4"/>
      <c r="F1179" s="4"/>
      <c r="G1179" s="3"/>
      <c r="H1179" s="3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</row>
    <row r="1180" spans="1:22" s="6" customFormat="1" x14ac:dyDescent="0.2">
      <c r="B1180" s="4"/>
      <c r="C1180" s="5"/>
      <c r="D1180" s="5"/>
      <c r="E1180" s="4"/>
      <c r="F1180" s="4"/>
      <c r="G1180" s="3"/>
      <c r="H1180" s="3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</row>
    <row r="1181" spans="1:22" s="6" customFormat="1" x14ac:dyDescent="0.2">
      <c r="B1181" s="4"/>
      <c r="C1181" s="5"/>
      <c r="D1181" s="5"/>
      <c r="E1181" s="4"/>
      <c r="F1181" s="4"/>
      <c r="G1181" s="3"/>
      <c r="H1181" s="3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</row>
    <row r="1182" spans="1:22" s="6" customFormat="1" x14ac:dyDescent="0.2">
      <c r="B1182" s="4"/>
      <c r="C1182" s="5"/>
      <c r="D1182" s="5"/>
      <c r="E1182" s="4"/>
      <c r="F1182" s="4"/>
      <c r="G1182" s="3"/>
      <c r="H1182" s="3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</row>
    <row r="1183" spans="1:22" s="6" customFormat="1" x14ac:dyDescent="0.2">
      <c r="A1183" s="4"/>
      <c r="B1183" s="4"/>
      <c r="C1183" s="5"/>
      <c r="D1183" s="5"/>
      <c r="E1183" s="4"/>
      <c r="F1183" s="4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6" customFormat="1" x14ac:dyDescent="0.2">
      <c r="A1184" s="4"/>
      <c r="B1184" s="4"/>
      <c r="C1184" s="5"/>
      <c r="D1184" s="5"/>
      <c r="E1184" s="4"/>
      <c r="F1184" s="4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1:22" s="6" customFormat="1" x14ac:dyDescent="0.2">
      <c r="A1185" s="4"/>
      <c r="B1185" s="4"/>
      <c r="C1185" s="5"/>
      <c r="D1185" s="5"/>
      <c r="E1185" s="4"/>
      <c r="F1185" s="4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1:22" s="6" customFormat="1" x14ac:dyDescent="0.2">
      <c r="A1186" s="4"/>
      <c r="B1186" s="4"/>
      <c r="C1186" s="5"/>
      <c r="D1186" s="5"/>
      <c r="E1186" s="4"/>
      <c r="F1186" s="4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1:22" s="6" customFormat="1" x14ac:dyDescent="0.2">
      <c r="A1187" s="4"/>
      <c r="B1187" s="4"/>
      <c r="C1187" s="5"/>
      <c r="D1187" s="5"/>
      <c r="E1187" s="4"/>
      <c r="F1187" s="4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1:22" s="6" customFormat="1" x14ac:dyDescent="0.2">
      <c r="A1188" s="4"/>
      <c r="B1188" s="4"/>
      <c r="C1188" s="5"/>
      <c r="D1188" s="5"/>
      <c r="E1188" s="4"/>
      <c r="F1188" s="4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1:22" s="6" customFormat="1" x14ac:dyDescent="0.2">
      <c r="A1189" s="4"/>
      <c r="B1189" s="4"/>
      <c r="C1189" s="5"/>
      <c r="D1189" s="5"/>
      <c r="E1189" s="4"/>
      <c r="F1189" s="4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1:22" s="6" customFormat="1" x14ac:dyDescent="0.2">
      <c r="A1190" s="4"/>
      <c r="B1190" s="4"/>
      <c r="C1190" s="5"/>
      <c r="D1190" s="5"/>
      <c r="E1190" s="4"/>
      <c r="F1190" s="4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1:22" s="6" customFormat="1" x14ac:dyDescent="0.2">
      <c r="A1191" s="4"/>
      <c r="B1191" s="4"/>
      <c r="C1191" s="5"/>
      <c r="D1191" s="5"/>
      <c r="E1191" s="4"/>
      <c r="F1191" s="4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1:22" s="6" customFormat="1" x14ac:dyDescent="0.2">
      <c r="A1192" s="4"/>
      <c r="B1192" s="4"/>
      <c r="C1192" s="5"/>
      <c r="D1192" s="5"/>
      <c r="E1192" s="4"/>
      <c r="F1192" s="4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  <row r="1193" spans="1:22" s="6" customFormat="1" x14ac:dyDescent="0.2">
      <c r="A1193" s="4"/>
      <c r="B1193" s="4"/>
      <c r="C1193" s="5"/>
      <c r="D1193" s="5"/>
      <c r="E1193" s="4"/>
      <c r="F1193" s="4"/>
      <c r="G1193" s="3"/>
      <c r="H1193" s="3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</row>
    <row r="1194" spans="1:22" s="6" customFormat="1" x14ac:dyDescent="0.2">
      <c r="A1194" s="4"/>
      <c r="B1194" s="4"/>
      <c r="C1194" s="5"/>
      <c r="D1194" s="5"/>
      <c r="E1194" s="4"/>
      <c r="F1194" s="4"/>
      <c r="G1194" s="3"/>
      <c r="H1194" s="3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</row>
    <row r="1195" spans="1:22" s="6" customFormat="1" x14ac:dyDescent="0.2">
      <c r="A1195" s="4"/>
      <c r="B1195" s="4"/>
      <c r="C1195" s="5"/>
      <c r="D1195" s="5"/>
      <c r="E1195" s="4"/>
      <c r="F1195" s="4"/>
      <c r="G1195" s="3"/>
      <c r="H1195" s="3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</row>
    <row r="1196" spans="1:22" s="6" customFormat="1" x14ac:dyDescent="0.2">
      <c r="A1196" s="4"/>
      <c r="B1196" s="4"/>
      <c r="C1196" s="5"/>
      <c r="D1196" s="5"/>
      <c r="E1196" s="4"/>
      <c r="F1196" s="4"/>
      <c r="G1196" s="3"/>
      <c r="H1196" s="3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</row>
    <row r="1197" spans="1:22" s="6" customFormat="1" x14ac:dyDescent="0.2">
      <c r="A1197" s="4"/>
      <c r="B1197" s="4"/>
      <c r="C1197" s="5"/>
      <c r="D1197" s="5"/>
      <c r="E1197" s="4"/>
      <c r="F1197" s="4"/>
      <c r="G1197" s="3"/>
      <c r="H1197" s="3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</row>
    <row r="1198" spans="1:22" s="6" customFormat="1" x14ac:dyDescent="0.2">
      <c r="A1198" s="4"/>
      <c r="B1198" s="4"/>
      <c r="C1198" s="5"/>
      <c r="D1198" s="5"/>
      <c r="E1198" s="4"/>
      <c r="F1198" s="4"/>
      <c r="G1198" s="3"/>
      <c r="H1198" s="3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</row>
    <row r="1199" spans="1:22" s="6" customFormat="1" x14ac:dyDescent="0.2">
      <c r="A1199" s="4"/>
      <c r="B1199" s="4"/>
      <c r="C1199" s="5"/>
      <c r="D1199" s="5"/>
      <c r="E1199" s="4"/>
      <c r="F1199" s="4"/>
      <c r="G1199" s="3"/>
      <c r="H1199" s="3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</row>
    <row r="1200" spans="1:22" s="6" customFormat="1" x14ac:dyDescent="0.2">
      <c r="A1200" s="4"/>
      <c r="B1200" s="4"/>
      <c r="C1200" s="5"/>
      <c r="D1200" s="5"/>
      <c r="E1200" s="4"/>
      <c r="F1200" s="4"/>
      <c r="G1200" s="3"/>
      <c r="H1200" s="3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</row>
    <row r="1201" spans="1:22" s="6" customFormat="1" x14ac:dyDescent="0.2">
      <c r="A1201" s="4"/>
      <c r="B1201" s="4"/>
      <c r="C1201" s="5"/>
      <c r="D1201" s="5"/>
      <c r="E1201" s="4"/>
      <c r="F1201" s="4"/>
      <c r="G1201" s="3"/>
      <c r="H1201" s="3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</row>
    <row r="1212" spans="1:22" s="4" customFormat="1" x14ac:dyDescent="0.2">
      <c r="C1212" s="5"/>
      <c r="D1212" s="5"/>
      <c r="G1212" s="3"/>
      <c r="H1212" s="3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</row>
    <row r="1213" spans="1:22" s="4" customFormat="1" x14ac:dyDescent="0.2">
      <c r="C1213" s="5"/>
      <c r="D1213" s="5"/>
      <c r="G1213" s="3"/>
      <c r="H1213" s="3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</row>
    <row r="1214" spans="1:22" s="4" customFormat="1" x14ac:dyDescent="0.2">
      <c r="C1214" s="5"/>
      <c r="D1214" s="5"/>
      <c r="G1214" s="3"/>
      <c r="H1214" s="3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</row>
    <row r="1215" spans="1:22" s="4" customFormat="1" x14ac:dyDescent="0.2">
      <c r="C1215" s="5"/>
      <c r="D1215" s="5"/>
      <c r="G1215" s="3"/>
      <c r="H1215" s="3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</row>
    <row r="1216" spans="1:22" s="4" customFormat="1" x14ac:dyDescent="0.2">
      <c r="C1216" s="5"/>
      <c r="D1216" s="5"/>
      <c r="G1216" s="3"/>
      <c r="H1216" s="3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</row>
    <row r="1217" spans="3:22" s="4" customFormat="1" x14ac:dyDescent="0.2">
      <c r="C1217" s="5"/>
      <c r="D1217" s="5"/>
      <c r="G1217" s="3"/>
      <c r="H1217" s="3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</row>
    <row r="1218" spans="3:22" s="4" customFormat="1" x14ac:dyDescent="0.2">
      <c r="C1218" s="5"/>
      <c r="D1218" s="5"/>
      <c r="G1218" s="3"/>
      <c r="H1218" s="3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</row>
    <row r="1219" spans="3:22" s="4" customFormat="1" x14ac:dyDescent="0.2">
      <c r="C1219" s="5"/>
      <c r="D1219" s="5"/>
      <c r="G1219" s="3"/>
      <c r="H1219" s="3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</row>
    <row r="1220" spans="3:22" s="4" customFormat="1" x14ac:dyDescent="0.2">
      <c r="C1220" s="5"/>
      <c r="D1220" s="5"/>
      <c r="G1220" s="3"/>
      <c r="H1220" s="3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</row>
    <row r="1221" spans="3:22" s="4" customFormat="1" x14ac:dyDescent="0.2">
      <c r="C1221" s="5"/>
      <c r="D1221" s="5"/>
      <c r="G1221" s="3"/>
      <c r="H1221" s="3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</row>
  </sheetData>
  <autoFilter ref="A17:AX630" xr:uid="{94CA52D5-93C9-4154-9C81-DAB6A40C2054}"/>
  <sortState xmlns:xlrd2="http://schemas.microsoft.com/office/spreadsheetml/2017/richdata2" ref="A18:AX628">
    <sortCondition ref="A18:A628"/>
  </sortState>
  <mergeCells count="22">
    <mergeCell ref="T15:T16"/>
    <mergeCell ref="U15:U16"/>
    <mergeCell ref="J14:J16"/>
    <mergeCell ref="K14:K16"/>
    <mergeCell ref="L14:R14"/>
    <mergeCell ref="T14:U14"/>
    <mergeCell ref="V14:V16"/>
    <mergeCell ref="L15:M15"/>
    <mergeCell ref="O15:P15"/>
    <mergeCell ref="Q15:Q16"/>
    <mergeCell ref="R15:R16"/>
    <mergeCell ref="S15:S16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</mergeCells>
  <conditionalFormatting sqref="C183">
    <cfRule type="duplicateValues" dxfId="0" priority="1"/>
  </conditionalFormatting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AGOSTO 2023</vt:lpstr>
      <vt:lpstr>'AGOSTO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2023-08-03T14:24:44Z</cp:lastPrinted>
  <dcterms:created xsi:type="dcterms:W3CDTF">2023-07-03T17:07:36Z</dcterms:created>
  <dcterms:modified xsi:type="dcterms:W3CDTF">2023-08-30T11:28:42Z</dcterms:modified>
</cp:coreProperties>
</file>