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pedro.delvillar\Desktop\Pedro\"/>
    </mc:Choice>
  </mc:AlternateContent>
  <xr:revisionPtr revIDLastSave="0" documentId="8_{2C64DAD2-BFAD-4E2E-8350-C0557ECE8759}" xr6:coauthVersionLast="47" xr6:coauthVersionMax="47" xr10:uidLastSave="{00000000-0000-0000-0000-000000000000}"/>
  <bookViews>
    <workbookView xWindow="-120" yWindow="-120" windowWidth="29040" windowHeight="15840" xr2:uid="{00000000-000D-0000-FFFF-FFFF00000000}"/>
  </bookViews>
  <sheets>
    <sheet name="Hoja1" sheetId="1" r:id="rId1"/>
  </sheets>
  <externalReferences>
    <externalReference r:id="rId2"/>
  </externalReferences>
  <definedNames>
    <definedName name="_xlnm.Print_Area" localSheetId="0">Hoja1!$A$1:$J$54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9" i="1" l="1"/>
  <c r="F25" i="1"/>
  <c r="E30" i="1"/>
  <c r="E29" i="1"/>
  <c r="G30" i="1"/>
  <c r="G29" i="1"/>
  <c r="F29" i="1"/>
  <c r="I25" i="1"/>
  <c r="C16" i="1" l="1"/>
  <c r="J30" i="1" l="1"/>
  <c r="I30" i="1"/>
  <c r="J29" i="1"/>
  <c r="I29" i="1"/>
  <c r="C15" i="1" l="1"/>
  <c r="C14" i="1"/>
</calcChain>
</file>

<file path=xl/sharedStrings.xml><?xml version="1.0" encoding="utf-8"?>
<sst xmlns="http://schemas.openxmlformats.org/spreadsheetml/2006/main" count="84" uniqueCount="79">
  <si>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</si>
  <si>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</si>
  <si>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</si>
  <si>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</si>
  <si>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</si>
  <si>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</si>
  <si>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</si>
  <si>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</si>
  <si>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</si>
  <si>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</si>
  <si>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</si>
  <si>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</si>
  <si>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</si>
  <si>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</si>
  <si>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</si>
  <si>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</si>
  <si>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</si>
  <si>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</si>
  <si>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</si>
  <si>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</si>
  <si>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</si>
  <si>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</si>
  <si>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</si>
  <si>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</si>
  <si>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</si>
  <si>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</si>
  <si>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</si>
  <si>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</si>
  <si>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</si>
  <si>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</si>
  <si>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</si>
  <si>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</si>
  <si>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</si>
  <si>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</si>
  <si>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</si>
  <si>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</si>
  <si>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</si>
  <si>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</si>
  <si>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</si>
  <si>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</si>
  <si>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</si>
  <si>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</si>
  <si>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</si>
  <si>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</si>
  <si>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</si>
  <si>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</si>
  <si>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0206 - MINISTERIO DE EDUCACIÓN</t>
  </si>
  <si>
    <t>01 - MINISTERIO DE EDUCACION</t>
  </si>
  <si>
    <t xml:space="preserve">0008 - INSTITUTO SUPERIOR DE FORMACION DOCENTE  </t>
  </si>
  <si>
    <t>Contribuir con la calidad del sistema educativo dominicano preuniversitario mediante la formación integral de profesionales de la Educación.</t>
  </si>
  <si>
    <t>Ser la institución de educación superior de referencia en la formación de profesionales de la educación de excelencia, con programas acreditados que aseguran la calidad de los aprendizajes y la transformación efectiva del sistema educativo dominicano.</t>
  </si>
  <si>
    <t>2.1.1</t>
  </si>
  <si>
    <t>18 - Formación y desarrollo de la carrera docente</t>
  </si>
  <si>
    <t>Formar, integrar y actualizar de forma permanente en el sistema educativo preuniversitario, una nueva generación de docentes de excelencia, para mejorar las competencias de la población estudiantil dominicana.</t>
  </si>
  <si>
    <t xml:space="preserve"> Bachilleres menores de 25 años</t>
  </si>
  <si>
    <t>5893 - Bachilleres menores de 25 años cursando en el programa de Formación Docente de Excelencia a nivel de grado</t>
  </si>
  <si>
    <t>Cantidad de estudiantes beneficiados con el programa de Formación Docente de Excelencia a nivel de grado</t>
  </si>
  <si>
    <t>5894 - Comunidades aledañas a los recintos participan de los programas de extensión</t>
  </si>
  <si>
    <t>Cantidad de comunitarios beneficiados de los programas de extensión</t>
  </si>
  <si>
    <t>5893- Bachilleres menores de 25 años cursando en el programa de Formación Docente de Excelencia a nivel de grado.</t>
  </si>
  <si>
    <t>Formar docentes de excelencia para ser incorporados al sistema educativo dominicano.</t>
  </si>
  <si>
    <t>Fortalecer el vinculo universidad-comunidad mediante programas de impacto social y sectorial</t>
  </si>
  <si>
    <t>A sabiendas de las consecuencias de la virtualidad o semipresencialidad en las escuelas en la captación de estudiantes para el ISFODOSU, se han retomado las acciones con las escuelas y se ha intensificado el uso de medios digitales para fortalecer la presencia de la institución en internet. Asimismo, se diseñó un plan de mercadeo cuya implementación inició en el mes de abril, con lo que se espera tener un impacto importante en las solicitudes de admisión.</t>
  </si>
  <si>
    <t>Mejorar el desempeño de los estudiantes de la carrera de educación de 0 en 2017 a 8,500 en el 2022, como consecuencia de la implementación del Programa Docentes de Excelencia</t>
  </si>
  <si>
    <t>Presupuesto Aprobado</t>
  </si>
  <si>
    <t>Presupuesto Modificado</t>
  </si>
  <si>
    <t>Total Devengado</t>
  </si>
  <si>
    <t>Directora Planificación y Desarrollo</t>
  </si>
  <si>
    <t>Arlys M. Pérez</t>
  </si>
  <si>
    <t>Programación Semestral</t>
  </si>
  <si>
    <t>Ejecución Semestral</t>
  </si>
  <si>
    <t>La meta física programada para este trimestre se logró en un 100%. La desviación presentada de un 46.6% en la ejecución financiera se debe a que la ubicación de las comunidades beneficiarias de nuestros servicios de extensión estaba próximo a los recintos y a que varias capacitaciones la hemos migrado a la virtualidad, lo que permitió reducir el presupuesto.</t>
  </si>
  <si>
    <r>
      <t>Beneficiarios:</t>
    </r>
    <r>
      <rPr>
        <sz val="14"/>
        <color rgb="FF000000"/>
        <rFont val="Century Gothic"/>
        <family val="2"/>
      </rPr>
      <t xml:space="preserve"> </t>
    </r>
  </si>
  <si>
    <r>
      <t xml:space="preserve">VI. </t>
    </r>
    <r>
      <rPr>
        <b/>
        <sz val="14"/>
        <color theme="0"/>
        <rFont val="Century Gothic"/>
        <family val="2"/>
      </rPr>
      <t>Oportunidades de Mejora</t>
    </r>
  </si>
  <si>
    <r>
      <rPr>
        <b/>
        <sz val="14"/>
        <rFont val="Calibri"/>
        <family val="2"/>
      </rPr>
      <t>Nota:</t>
    </r>
    <r>
      <rPr>
        <sz val="14"/>
        <rFont val="Calibri"/>
        <family val="2"/>
      </rPr>
      <t xml:space="preserve"> Las secciones III, IV, V y VI deben ser repetidas, la misma cantidad de programas sustantivos (codificados desde 11 al 95) que tenga la unidad ejecutora</t>
    </r>
  </si>
  <si>
    <t>Para este producto, se logró  beneficiar 400 comunitarios, para un 100% de la meta trimestral.  Esto se logró con un monto presupuestario  de RD$ 2,063,822.12, lo que representa una ejecución de un 46.56% de lo programado para el segundo tremestre.</t>
  </si>
  <si>
    <r>
      <t>Al c</t>
    </r>
    <r>
      <rPr>
        <i/>
        <sz val="14"/>
        <rFont val="Calibri"/>
        <family val="2"/>
        <scheme val="minor"/>
      </rPr>
      <t>ierre del primer trimestre</t>
    </r>
    <r>
      <rPr>
        <i/>
        <sz val="14"/>
        <color theme="1"/>
        <rFont val="Calibri"/>
        <family val="2"/>
        <scheme val="minor"/>
      </rPr>
      <t xml:space="preserve">, el instituto logró beneficiar a  a 141 bachilleres menores de 25 años con el programa de Formación Docente de Excelencia, para un 54.65% de las metas programadas. Esto se logró con un monto presupuestario  de RD$ </t>
    </r>
    <r>
      <rPr>
        <i/>
        <sz val="14"/>
        <rFont val="Calibri"/>
        <family val="2"/>
        <scheme val="minor"/>
      </rPr>
      <t>251,552,116.47, lo que representa una ejecución de un 86.38% de lo programado para el segundo trimestre. El desvío financiero obedece a procesos relevantes en etapa del comprometido hasta recibir el bien o servicio para proceder realizar el pago.</t>
    </r>
  </si>
  <si>
    <t>La desviación presentada de un 80% en la ejecución financiera se debe a que algunos procesos de adquisición de proyectos tecnológicos se han rezagado.</t>
  </si>
  <si>
    <t>Informe de Evaluación Trimestre Abril-Junio de las Metas Físicas-Financieras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</si>
</sst>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17" x14ac:knownFonts="1">
    <font>
      <sz val="11"/>
      <color theme="1"/>
      <name val="Calibri"/>
      <family val="2"/>
      <scheme val="minor"/>
    </font>
    <font>
      <sz val="11"/>
      <color theme="1"/>
      <name val="Calibri"/>
      <family val="2"/>
      <scheme val="minor"/>
    </font>
    <font>
      <sz val="8"/>
      <name val="Calibri"/>
      <family val="2"/>
      <scheme val="minor"/>
    </font>
    <font>
      <b/>
      <sz val="14"/>
      <color rgb="FF000000"/>
      <name val="Calibri"/>
      <family val="2"/>
      <scheme val="minor"/>
    </font>
    <font>
      <sz val="14"/>
      <color theme="1"/>
      <name val="Calibri"/>
      <family val="2"/>
      <scheme val="minor"/>
    </font>
    <font>
      <sz val="14"/>
      <color rgb="FF000000"/>
      <name val="Calibri"/>
      <family val="2"/>
      <scheme val="minor"/>
    </font>
    <font>
      <b/>
      <sz val="14"/>
      <color theme="0"/>
      <name val="Calibri"/>
      <family val="2"/>
      <scheme val="minor"/>
    </font>
    <font>
      <b/>
      <sz val="14"/>
      <color theme="1"/>
      <name val="Calibri"/>
      <family val="2"/>
      <scheme val="minor"/>
    </font>
    <font>
      <i/>
      <sz val="14"/>
      <color theme="1"/>
      <name val="Calibri"/>
      <family val="2"/>
      <scheme val="minor"/>
    </font>
    <font>
      <sz val="14"/>
      <name val="Calibri"/>
      <family val="2"/>
    </font>
    <font>
      <sz val="14"/>
      <color rgb="FF000000"/>
      <name val="Century Gothic"/>
      <family val="2"/>
    </font>
    <font>
      <b/>
      <sz val="14"/>
      <name val="Calibri"/>
      <family val="2"/>
    </font>
    <font>
      <b/>
      <sz val="14"/>
      <color rgb="FF000000"/>
      <name val="Calibri"/>
      <family val="2"/>
    </font>
    <font>
      <b/>
      <i/>
      <sz val="14"/>
      <color theme="1"/>
      <name val="Calibri"/>
      <family val="2"/>
      <scheme val="minor"/>
    </font>
    <font>
      <i/>
      <sz val="14"/>
      <name val="Calibri"/>
      <family val="2"/>
      <scheme val="minor"/>
    </font>
    <font>
      <b/>
      <i/>
      <sz val="14"/>
      <name val="Calibri"/>
      <family val="2"/>
      <scheme val="minor"/>
    </font>
    <font>
      <b/>
      <sz val="14"/>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3" fillId="9" borderId="1" xfId="0" applyFont="1" applyFill="1" applyBorder="1" applyAlignment="1">
      <alignment vertical="top" wrapText="1"/>
    </xf>
    <xf numFmtId="0" fontId="4" fillId="0" borderId="0" xfId="0" applyFont="1" applyProtection="1">
      <protection locked="0"/>
    </xf>
    <xf numFmtId="0" fontId="4" fillId="0" borderId="0" xfId="0" applyFont="1"/>
    <xf numFmtId="0" fontId="3" fillId="9" borderId="5" xfId="0" applyFont="1" applyFill="1" applyBorder="1" applyAlignment="1">
      <alignment vertical="top"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9" borderId="9" xfId="0" applyFont="1" applyFill="1" applyBorder="1" applyAlignment="1">
      <alignment vertical="top"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3" fillId="0" borderId="17" xfId="0" applyFont="1" applyBorder="1" applyAlignment="1">
      <alignment vertical="center"/>
    </xf>
    <xf numFmtId="0" fontId="9" fillId="0" borderId="0" xfId="0" applyFont="1" applyProtection="1">
      <protection locked="0"/>
    </xf>
    <xf numFmtId="0" fontId="8" fillId="0" borderId="0" xfId="0" applyFont="1" applyAlignment="1" applyProtection="1">
      <alignment horizontal="center" vertical="center" wrapText="1"/>
      <protection locked="0"/>
    </xf>
    <xf numFmtId="0" fontId="3" fillId="0" borderId="17" xfId="0" applyFont="1" applyBorder="1" applyAlignment="1">
      <alignment vertical="center" wrapText="1"/>
    </xf>
    <xf numFmtId="0" fontId="4" fillId="0" borderId="17" xfId="0" applyFont="1" applyBorder="1"/>
    <xf numFmtId="0" fontId="12" fillId="8" borderId="26" xfId="0" applyFont="1" applyFill="1" applyBorder="1" applyAlignment="1">
      <alignment horizontal="center" vertical="center" wrapText="1" readingOrder="1"/>
    </xf>
    <xf numFmtId="0" fontId="12" fillId="8" borderId="27" xfId="0" applyFont="1" applyFill="1" applyBorder="1" applyAlignment="1">
      <alignment horizontal="center" vertical="center" wrapText="1" readingOrder="1"/>
    </xf>
    <xf numFmtId="0" fontId="12" fillId="8" borderId="28" xfId="0" applyFont="1" applyFill="1" applyBorder="1" applyAlignment="1">
      <alignment horizontal="center" vertical="center" wrapText="1" readingOrder="1"/>
    </xf>
    <xf numFmtId="0" fontId="9" fillId="0" borderId="20" xfId="0" applyFont="1" applyBorder="1" applyAlignment="1" applyProtection="1">
      <alignment vertical="top" wrapText="1"/>
      <protection locked="0"/>
    </xf>
    <xf numFmtId="0" fontId="9" fillId="0" borderId="24" xfId="0" applyFont="1" applyBorder="1" applyAlignment="1" applyProtection="1">
      <alignment vertical="top" wrapText="1"/>
      <protection locked="0"/>
    </xf>
    <xf numFmtId="165" fontId="9" fillId="0" borderId="24" xfId="0" applyNumberFormat="1" applyFont="1" applyBorder="1" applyAlignment="1" applyProtection="1">
      <alignment horizontal="center" vertical="center" wrapText="1" readingOrder="1"/>
      <protection locked="0"/>
    </xf>
    <xf numFmtId="166" fontId="9" fillId="0" borderId="24" xfId="0" applyNumberFormat="1" applyFont="1" applyBorder="1" applyAlignment="1" applyProtection="1">
      <alignment horizontal="center" vertical="center" wrapText="1" readingOrder="1"/>
      <protection locked="0"/>
    </xf>
    <xf numFmtId="165" fontId="11" fillId="0" borderId="24" xfId="0" applyNumberFormat="1" applyFont="1" applyBorder="1" applyAlignment="1" applyProtection="1">
      <alignment horizontal="center" vertical="center" wrapText="1"/>
      <protection locked="0"/>
    </xf>
    <xf numFmtId="10" fontId="9" fillId="7" borderId="24" xfId="2" applyNumberFormat="1" applyFont="1" applyFill="1" applyBorder="1" applyAlignment="1" applyProtection="1">
      <alignment horizontal="center" vertical="center" wrapText="1" readingOrder="1"/>
      <protection locked="0"/>
    </xf>
    <xf numFmtId="167" fontId="9" fillId="7" borderId="21" xfId="0" applyNumberFormat="1" applyFont="1" applyFill="1" applyBorder="1" applyAlignment="1" applyProtection="1">
      <alignment horizontal="center" vertical="center" wrapText="1" readingOrder="1"/>
      <protection locked="0"/>
    </xf>
    <xf numFmtId="0" fontId="9" fillId="0" borderId="29" xfId="0" applyFont="1" applyBorder="1" applyAlignment="1" applyProtection="1">
      <alignment vertical="top" wrapText="1"/>
      <protection locked="0"/>
    </xf>
    <xf numFmtId="0" fontId="9" fillId="0" borderId="30" xfId="0" applyFont="1" applyBorder="1" applyAlignment="1" applyProtection="1">
      <alignment vertical="top" wrapText="1"/>
      <protection locked="0"/>
    </xf>
    <xf numFmtId="165" fontId="9" fillId="0" borderId="30" xfId="0" applyNumberFormat="1" applyFont="1" applyBorder="1" applyAlignment="1" applyProtection="1">
      <alignment horizontal="center" vertical="center" wrapText="1" readingOrder="1"/>
      <protection locked="0"/>
    </xf>
    <xf numFmtId="166" fontId="9" fillId="0" borderId="30" xfId="0" applyNumberFormat="1" applyFont="1" applyBorder="1" applyAlignment="1" applyProtection="1">
      <alignment horizontal="center" vertical="center" wrapText="1" readingOrder="1"/>
      <protection locked="0"/>
    </xf>
    <xf numFmtId="165" fontId="11" fillId="0" borderId="30" xfId="0" applyNumberFormat="1" applyFont="1" applyBorder="1" applyAlignment="1" applyProtection="1">
      <alignment horizontal="center" vertical="center" wrapText="1"/>
      <protection locked="0"/>
    </xf>
    <xf numFmtId="0" fontId="3" fillId="0" borderId="17" xfId="0" applyFont="1" applyBorder="1" applyAlignment="1" applyProtection="1">
      <alignment vertical="center" wrapText="1"/>
      <protection locked="0"/>
    </xf>
    <xf numFmtId="43" fontId="4" fillId="0" borderId="0" xfId="1" applyFont="1"/>
    <xf numFmtId="9" fontId="4" fillId="0" borderId="0" xfId="2" applyFont="1"/>
    <xf numFmtId="0" fontId="7" fillId="0" borderId="0" xfId="0" applyFont="1"/>
    <xf numFmtId="0" fontId="9" fillId="0" borderId="35" xfId="0" applyFont="1" applyBorder="1" applyProtection="1">
      <protection locked="0"/>
    </xf>
    <xf numFmtId="43" fontId="9" fillId="0" borderId="35" xfId="1" applyFont="1" applyBorder="1" applyProtection="1">
      <protection locked="0"/>
    </xf>
    <xf numFmtId="43" fontId="9" fillId="0" borderId="0" xfId="1" applyFont="1" applyProtection="1">
      <protection locked="0"/>
    </xf>
    <xf numFmtId="0" fontId="9" fillId="0" borderId="32" xfId="0" applyFont="1" applyBorder="1" applyProtection="1">
      <protection locked="0"/>
    </xf>
    <xf numFmtId="0" fontId="8" fillId="0" borderId="0" xfId="0" applyFont="1" applyAlignment="1" applyProtection="1">
      <alignment horizontal="left" vertical="center" wrapText="1"/>
      <protection locked="0"/>
    </xf>
    <xf numFmtId="0" fontId="8" fillId="0" borderId="18" xfId="0" applyFont="1" applyBorder="1" applyAlignment="1" applyProtection="1">
      <alignment horizontal="left" vertical="center" wrapText="1"/>
      <protection locked="0"/>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4" fillId="3" borderId="17" xfId="0" applyFont="1" applyFill="1" applyBorder="1" applyAlignment="1">
      <alignment horizontal="center"/>
    </xf>
    <xf numFmtId="0" fontId="4" fillId="3" borderId="0" xfId="0" applyFont="1" applyFill="1" applyAlignment="1">
      <alignment horizontal="center"/>
    </xf>
    <xf numFmtId="0" fontId="4" fillId="3" borderId="18" xfId="0" applyFont="1" applyFill="1" applyBorder="1" applyAlignment="1">
      <alignment horizont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14" xfId="0" applyFont="1" applyBorder="1" applyAlignment="1">
      <alignment horizontal="center"/>
    </xf>
    <xf numFmtId="0" fontId="4" fillId="0" borderId="15" xfId="0" applyFont="1" applyBorder="1" applyAlignment="1">
      <alignment horizontal="center"/>
    </xf>
    <xf numFmtId="0" fontId="4" fillId="0" borderId="0" xfId="0" applyFont="1" applyAlignment="1">
      <alignment horizontal="center"/>
    </xf>
    <xf numFmtId="0" fontId="4" fillId="0" borderId="16" xfId="0" applyFont="1" applyBorder="1" applyAlignment="1">
      <alignment horizontal="center"/>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4" fillId="0" borderId="0" xfId="0" applyFont="1" applyAlignment="1" applyProtection="1">
      <alignment horizontal="left" vertical="center" wrapText="1"/>
      <protection locked="0"/>
    </xf>
    <xf numFmtId="0" fontId="14" fillId="0" borderId="18" xfId="0" applyFont="1" applyBorder="1" applyAlignment="1" applyProtection="1">
      <alignment horizontal="left" vertical="center" wrapText="1"/>
      <protection locked="0"/>
    </xf>
    <xf numFmtId="39" fontId="9" fillId="0" borderId="23" xfId="1" applyNumberFormat="1" applyFont="1" applyFill="1" applyBorder="1" applyAlignment="1" applyProtection="1">
      <alignment horizontal="center" vertical="center" wrapText="1" readingOrder="1"/>
      <protection locked="0"/>
    </xf>
    <xf numFmtId="39" fontId="9" fillId="0" borderId="24" xfId="1" applyNumberFormat="1" applyFont="1" applyFill="1" applyBorder="1" applyAlignment="1" applyProtection="1">
      <alignment horizontal="center" vertical="center" wrapText="1" readingOrder="1"/>
      <protection locked="0"/>
    </xf>
    <xf numFmtId="10" fontId="9" fillId="7" borderId="24" xfId="2" applyNumberFormat="1" applyFont="1" applyFill="1" applyBorder="1" applyAlignment="1" applyProtection="1">
      <alignment horizontal="center" vertical="center" wrapText="1" readingOrder="1"/>
    </xf>
    <xf numFmtId="10" fontId="9" fillId="7" borderId="25" xfId="2" applyNumberFormat="1" applyFont="1" applyFill="1" applyBorder="1" applyAlignment="1" applyProtection="1">
      <alignment horizontal="center" vertical="center" wrapText="1" readingOrder="1"/>
    </xf>
    <xf numFmtId="0" fontId="12" fillId="8" borderId="24" xfId="0" applyFont="1" applyFill="1" applyBorder="1" applyAlignment="1">
      <alignment horizontal="center" vertical="center" wrapText="1" readingOrder="1"/>
    </xf>
    <xf numFmtId="0" fontId="9" fillId="6" borderId="24" xfId="0" applyFont="1" applyFill="1" applyBorder="1" applyAlignment="1">
      <alignment vertical="top" wrapText="1"/>
    </xf>
    <xf numFmtId="0" fontId="9" fillId="6" borderId="25" xfId="0" applyFont="1" applyFill="1" applyBorder="1" applyAlignment="1">
      <alignment vertical="top" wrapText="1"/>
    </xf>
    <xf numFmtId="39" fontId="9" fillId="0" borderId="21" xfId="1" applyNumberFormat="1" applyFont="1" applyFill="1" applyBorder="1" applyAlignment="1" applyProtection="1">
      <alignment horizontal="center" vertical="center" wrapText="1" readingOrder="1"/>
      <protection locked="0"/>
    </xf>
    <xf numFmtId="39" fontId="9" fillId="0" borderId="34" xfId="1" applyNumberFormat="1" applyFont="1" applyFill="1" applyBorder="1" applyAlignment="1" applyProtection="1">
      <alignment horizontal="center" vertical="center" wrapText="1" readingOrder="1"/>
      <protection locked="0"/>
    </xf>
    <xf numFmtId="39" fontId="9" fillId="0" borderId="20" xfId="1" applyNumberFormat="1" applyFont="1" applyFill="1" applyBorder="1" applyAlignment="1" applyProtection="1">
      <alignment horizontal="center" vertical="center" wrapText="1" readingOrder="1"/>
      <protection locked="0"/>
    </xf>
    <xf numFmtId="0" fontId="11" fillId="6" borderId="19" xfId="0" applyFont="1" applyFill="1" applyBorder="1" applyAlignment="1">
      <alignment horizontal="center" vertical="center" wrapText="1" readingOrder="1"/>
    </xf>
    <xf numFmtId="0" fontId="11" fillId="6" borderId="20" xfId="0" applyFont="1" applyFill="1" applyBorder="1" applyAlignment="1">
      <alignment horizontal="center" vertical="center" wrapText="1" readingOrder="1"/>
    </xf>
    <xf numFmtId="0" fontId="11" fillId="6" borderId="21" xfId="0" applyFont="1" applyFill="1" applyBorder="1" applyAlignment="1">
      <alignment horizontal="center" vertical="center" wrapText="1" readingOrder="1"/>
    </xf>
    <xf numFmtId="0" fontId="11" fillId="6" borderId="22" xfId="0" applyFont="1" applyFill="1" applyBorder="1" applyAlignment="1">
      <alignment horizontal="center" vertical="center" wrapText="1" readingOrder="1"/>
    </xf>
    <xf numFmtId="0" fontId="11" fillId="6" borderId="34" xfId="0" applyFont="1" applyFill="1" applyBorder="1" applyAlignment="1">
      <alignment horizontal="center" vertical="center" wrapText="1" readingOrder="1"/>
    </xf>
    <xf numFmtId="0" fontId="9" fillId="0" borderId="36" xfId="0" applyFont="1" applyBorder="1" applyAlignment="1" applyProtection="1">
      <alignment horizontal="center" wrapText="1"/>
      <protection locked="0"/>
    </xf>
    <xf numFmtId="0" fontId="9" fillId="0" borderId="0" xfId="0" applyFont="1" applyAlignment="1" applyProtection="1">
      <alignment horizontal="center"/>
      <protection locked="0"/>
    </xf>
    <xf numFmtId="0" fontId="9" fillId="0" borderId="17"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xf numFmtId="0" fontId="8" fillId="0" borderId="31"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8" fillId="0" borderId="33" xfId="0" applyFont="1" applyBorder="1" applyAlignment="1" applyProtection="1">
      <alignment horizontal="left" vertical="center" wrapText="1"/>
      <protection locked="0"/>
    </xf>
    <xf numFmtId="0" fontId="9" fillId="0" borderId="0" xfId="0" applyFont="1" applyAlignment="1">
      <alignment horizontal="left" vertical="center" wrapText="1"/>
    </xf>
    <xf numFmtId="0" fontId="15" fillId="0" borderId="0" xfId="0" applyFont="1" applyAlignment="1" applyProtection="1">
      <alignment horizontal="left" vertical="center" wrapText="1"/>
      <protection locked="0"/>
    </xf>
    <xf numFmtId="0" fontId="15" fillId="0" borderId="18" xfId="0" applyFont="1" applyBorder="1" applyAlignment="1" applyProtection="1">
      <alignment horizontal="left" vertical="center" wrapText="1"/>
      <protection locked="0"/>
    </xf>
  </cellXfs>
  <cellStyles count="3">
    <cellStyle name="Comma" xfId="1" builtinId="3"/>
    <cellStyle name="Normal" xfId="0" builtinId="0"/>
    <cellStyle name="Percent" xfId="2" builtinId="5"/>
  </cellStyles>
  <dxfs count="15">
    <dxf>
      <font>
        <b val="0"/>
        <i val="0"/>
        <strike val="0"/>
        <condense val="0"/>
        <extend val="0"/>
        <outline val="0"/>
        <shadow val="0"/>
        <u val="none"/>
        <vertAlign val="baseline"/>
        <sz val="14"/>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i val="0"/>
        <strike val="0"/>
        <condense val="0"/>
        <extend val="0"/>
        <outline val="0"/>
        <shadow val="0"/>
        <u val="none"/>
        <vertAlign val="baseline"/>
        <sz val="14"/>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4"/>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4"/>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IF(G29&gt;0,G29/E29,0)</calculatedColumnFormula>
    </tableColumn>
    <tableColumn id="8" xr3:uid="{00000000-0010-0000-0000-000008000000}" name="Financiero _x000a_(%) _x000a_H=F/D" dataDxfId="0">
      <calculatedColumnFormula>IF(H29&gt;0,H29/F29,0)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tabSelected="1" zoomScale="90" zoomScaleNormal="90" zoomScaleSheetLayoutView="40" workbookViewId="0">
      <selection activeCell="D51" sqref="D51"/>
    </sheetView>
  </sheetViews>
  <sheetFormatPr defaultColWidth="11.42578125" defaultRowHeight="18.75" x14ac:dyDescent="0.3"/>
  <cols>
    <col min="1" max="1" width="24.140625" style="11" customWidth="1"/>
    <col min="2" max="2" width="23.42578125" style="11" bestFit="1" customWidth="1"/>
    <col min="3" max="3" width="10.85546875" style="11" customWidth="1"/>
    <col min="4" max="4" width="21.7109375" style="11" bestFit="1" customWidth="1"/>
    <col min="5" max="5" width="12.7109375" style="11" customWidth="1"/>
    <col min="6" max="6" width="19.42578125" style="11" bestFit="1" customWidth="1"/>
    <col min="7" max="7" width="12.7109375" style="11" customWidth="1"/>
    <col min="8" max="8" width="19.42578125" style="11" bestFit="1" customWidth="1"/>
    <col min="9" max="9" width="10.7109375" style="11" customWidth="1"/>
    <col min="10" max="10" width="13" style="11" bestFit="1" customWidth="1"/>
    <col min="11" max="11" width="11.42578125" style="11"/>
    <col min="12" max="12" width="13.7109375" style="3" bestFit="1" customWidth="1"/>
    <col min="13" max="16384" width="11.42578125" style="3"/>
  </cols>
  <sheetData>
    <row r="1" spans="1:11" ht="19.5" thickBot="1" x14ac:dyDescent="0.35">
      <c r="A1" s="1"/>
      <c r="B1" s="49" t="s">
        <v>78</v>
      </c>
      <c r="C1" s="50"/>
      <c r="D1" s="50"/>
      <c r="E1" s="50"/>
      <c r="F1" s="50"/>
      <c r="G1" s="50"/>
      <c r="H1" s="50"/>
      <c r="I1" s="50"/>
      <c r="J1" s="51"/>
      <c r="K1" s="2"/>
    </row>
    <row r="2" spans="1:11" ht="38.25" thickBot="1" x14ac:dyDescent="0.35">
      <c r="A2" s="4"/>
      <c r="B2" s="52" t="s">
        <v>0</v>
      </c>
      <c r="C2" s="53"/>
      <c r="D2" s="52" t="s">
        <v>1</v>
      </c>
      <c r="E2" s="53"/>
      <c r="F2" s="53"/>
      <c r="G2" s="53"/>
      <c r="H2" s="54"/>
      <c r="I2" s="5" t="s">
        <v>2</v>
      </c>
      <c r="J2" s="6" t="s">
        <v>3</v>
      </c>
      <c r="K2" s="2"/>
    </row>
    <row r="3" spans="1:11" ht="19.5" thickBot="1" x14ac:dyDescent="0.35">
      <c r="A3" s="7"/>
      <c r="B3" s="55" t="s">
        <v>4</v>
      </c>
      <c r="C3" s="56"/>
      <c r="D3" s="55"/>
      <c r="E3" s="56"/>
      <c r="F3" s="56"/>
      <c r="G3" s="56"/>
      <c r="H3" s="57"/>
      <c r="I3" s="8"/>
      <c r="J3" s="9"/>
      <c r="K3" s="2"/>
    </row>
    <row r="4" spans="1:11" x14ac:dyDescent="0.3">
      <c r="A4" s="58"/>
      <c r="B4" s="59"/>
      <c r="C4" s="59"/>
      <c r="D4" s="60"/>
      <c r="E4" s="60"/>
      <c r="F4" s="60"/>
      <c r="G4" s="60"/>
      <c r="H4" s="60"/>
      <c r="I4" s="59"/>
      <c r="J4" s="61"/>
      <c r="K4" s="2"/>
    </row>
    <row r="5" spans="1:11" ht="3" customHeight="1" x14ac:dyDescent="0.3">
      <c r="A5" s="43"/>
      <c r="B5" s="44"/>
      <c r="C5" s="44"/>
      <c r="D5" s="44"/>
      <c r="E5" s="44"/>
      <c r="F5" s="44"/>
      <c r="G5" s="44"/>
      <c r="H5" s="44"/>
      <c r="I5" s="44"/>
      <c r="J5" s="45"/>
      <c r="K5" s="2"/>
    </row>
    <row r="6" spans="1:11" x14ac:dyDescent="0.3">
      <c r="A6" s="40" t="s">
        <v>5</v>
      </c>
      <c r="B6" s="41"/>
      <c r="C6" s="41"/>
      <c r="D6" s="41"/>
      <c r="E6" s="41"/>
      <c r="F6" s="41"/>
      <c r="G6" s="41"/>
      <c r="H6" s="41"/>
      <c r="I6" s="41"/>
      <c r="J6" s="42"/>
      <c r="K6" s="2"/>
    </row>
    <row r="7" spans="1:11" x14ac:dyDescent="0.3">
      <c r="A7" s="46" t="s">
        <v>6</v>
      </c>
      <c r="B7" s="47"/>
      <c r="C7" s="47"/>
      <c r="D7" s="47"/>
      <c r="E7" s="47"/>
      <c r="F7" s="47"/>
      <c r="G7" s="47"/>
      <c r="H7" s="47"/>
      <c r="I7" s="47"/>
      <c r="J7" s="48"/>
      <c r="K7" s="2"/>
    </row>
    <row r="8" spans="1:11" ht="28.5" customHeight="1" x14ac:dyDescent="0.3">
      <c r="A8" s="10" t="s">
        <v>7</v>
      </c>
      <c r="B8" s="38" t="s">
        <v>46</v>
      </c>
      <c r="C8" s="38"/>
      <c r="D8" s="38"/>
      <c r="E8" s="38"/>
      <c r="F8" s="38"/>
      <c r="G8" s="38"/>
      <c r="H8" s="38"/>
      <c r="I8" s="38"/>
      <c r="J8" s="39"/>
      <c r="K8" s="2"/>
    </row>
    <row r="9" spans="1:11" ht="31.5" customHeight="1" x14ac:dyDescent="0.3">
      <c r="A9" s="10" t="s">
        <v>34</v>
      </c>
      <c r="B9" s="38" t="s">
        <v>47</v>
      </c>
      <c r="C9" s="38"/>
      <c r="D9" s="38"/>
      <c r="E9" s="38"/>
      <c r="F9" s="38"/>
      <c r="G9" s="38"/>
      <c r="H9" s="38"/>
      <c r="I9" s="38"/>
      <c r="J9" s="39"/>
      <c r="K9" s="2"/>
    </row>
    <row r="10" spans="1:11" ht="28.5" customHeight="1" x14ac:dyDescent="0.3">
      <c r="A10" s="10" t="s">
        <v>35</v>
      </c>
      <c r="B10" s="38" t="s">
        <v>48</v>
      </c>
      <c r="C10" s="38"/>
      <c r="D10" s="38"/>
      <c r="E10" s="38"/>
      <c r="F10" s="38"/>
      <c r="G10" s="38"/>
      <c r="H10" s="38"/>
      <c r="I10" s="38"/>
      <c r="J10" s="39"/>
      <c r="K10" s="2"/>
    </row>
    <row r="11" spans="1:11" ht="42.6" customHeight="1" x14ac:dyDescent="0.3">
      <c r="A11" s="10" t="s">
        <v>8</v>
      </c>
      <c r="B11" s="38" t="s">
        <v>49</v>
      </c>
      <c r="C11" s="38"/>
      <c r="D11" s="38"/>
      <c r="E11" s="38"/>
      <c r="F11" s="38"/>
      <c r="G11" s="38"/>
      <c r="H11" s="38"/>
      <c r="I11" s="38"/>
      <c r="J11" s="39"/>
    </row>
    <row r="12" spans="1:11" ht="58.9" customHeight="1" x14ac:dyDescent="0.3">
      <c r="A12" s="10" t="s">
        <v>9</v>
      </c>
      <c r="B12" s="38" t="s">
        <v>50</v>
      </c>
      <c r="C12" s="38"/>
      <c r="D12" s="38"/>
      <c r="E12" s="38"/>
      <c r="F12" s="38"/>
      <c r="G12" s="38"/>
      <c r="H12" s="38"/>
      <c r="I12" s="38"/>
      <c r="J12" s="39"/>
    </row>
    <row r="13" spans="1:11" x14ac:dyDescent="0.3">
      <c r="A13" s="40" t="s">
        <v>10</v>
      </c>
      <c r="B13" s="41"/>
      <c r="C13" s="41"/>
      <c r="D13" s="41"/>
      <c r="E13" s="41"/>
      <c r="F13" s="41"/>
      <c r="G13" s="41"/>
      <c r="H13" s="41"/>
      <c r="I13" s="41"/>
      <c r="J13" s="42"/>
    </row>
    <row r="14" spans="1:11" ht="27.75" customHeight="1" x14ac:dyDescent="0.3">
      <c r="A14" s="10" t="s">
        <v>11</v>
      </c>
      <c r="B14" s="12">
        <v>2</v>
      </c>
      <c r="C14" s="38" t="str">
        <f>IFERROR(VLOOKUP(B14,'[1]Validacion datos'!A2:B5,2,FALSE),"")</f>
        <v>DESARROLLO SOCIAL</v>
      </c>
      <c r="D14" s="38"/>
      <c r="E14" s="38"/>
      <c r="F14" s="38"/>
      <c r="G14" s="38"/>
      <c r="H14" s="38"/>
      <c r="I14" s="38"/>
      <c r="J14" s="39"/>
    </row>
    <row r="15" spans="1:11" ht="26.25" customHeight="1" x14ac:dyDescent="0.3">
      <c r="A15" s="10" t="s">
        <v>12</v>
      </c>
      <c r="B15" s="12">
        <v>2.1</v>
      </c>
      <c r="C15" s="38" t="str">
        <f>IFERROR(VLOOKUP(B15,'[1]Validacion datos'!A8:B26,2,FALSE),"")</f>
        <v>Educación de calidad para todos y todas</v>
      </c>
      <c r="D15" s="38"/>
      <c r="E15" s="38"/>
      <c r="F15" s="38"/>
      <c r="G15" s="38"/>
      <c r="H15" s="38"/>
      <c r="I15" s="38"/>
      <c r="J15" s="39"/>
    </row>
    <row r="16" spans="1:11" ht="22.5" customHeight="1" x14ac:dyDescent="0.3">
      <c r="A16" s="10" t="s">
        <v>13</v>
      </c>
      <c r="B16" s="12" t="s">
        <v>51</v>
      </c>
      <c r="C16" s="38" t="str">
        <f>IFERROR(VLOOKUP(B16,'[1]Validacion datos'!D8:E64,2,FALSE),"")</f>
        <v>Implantar y garantizar un sistema educativo nacional de calidad</v>
      </c>
      <c r="D16" s="38"/>
      <c r="E16" s="38"/>
      <c r="F16" s="38"/>
      <c r="G16" s="38"/>
      <c r="H16" s="38"/>
      <c r="I16" s="38"/>
      <c r="J16" s="39"/>
    </row>
    <row r="17" spans="1:11" x14ac:dyDescent="0.3">
      <c r="A17" s="40" t="s">
        <v>14</v>
      </c>
      <c r="B17" s="41"/>
      <c r="C17" s="41"/>
      <c r="D17" s="41"/>
      <c r="E17" s="41"/>
      <c r="F17" s="41"/>
      <c r="G17" s="41"/>
      <c r="H17" s="41"/>
      <c r="I17" s="41"/>
      <c r="J17" s="42"/>
    </row>
    <row r="18" spans="1:11" ht="29.25" customHeight="1" x14ac:dyDescent="0.3">
      <c r="A18" s="10" t="s">
        <v>15</v>
      </c>
      <c r="B18" s="38" t="s">
        <v>52</v>
      </c>
      <c r="C18" s="38"/>
      <c r="D18" s="38"/>
      <c r="E18" s="38"/>
      <c r="F18" s="38"/>
      <c r="G18" s="38"/>
      <c r="H18" s="38"/>
      <c r="I18" s="38"/>
      <c r="J18" s="39"/>
    </row>
    <row r="19" spans="1:11" ht="57" customHeight="1" x14ac:dyDescent="0.3">
      <c r="A19" s="13" t="s">
        <v>16</v>
      </c>
      <c r="B19" s="38" t="s">
        <v>53</v>
      </c>
      <c r="C19" s="38"/>
      <c r="D19" s="38"/>
      <c r="E19" s="38"/>
      <c r="F19" s="38"/>
      <c r="G19" s="38"/>
      <c r="H19" s="38"/>
      <c r="I19" s="38"/>
      <c r="J19" s="39"/>
    </row>
    <row r="20" spans="1:11" ht="34.5" customHeight="1" x14ac:dyDescent="0.3">
      <c r="A20" s="13" t="s">
        <v>72</v>
      </c>
      <c r="B20" s="38" t="s">
        <v>54</v>
      </c>
      <c r="C20" s="38"/>
      <c r="D20" s="38"/>
      <c r="E20" s="38"/>
      <c r="F20" s="38"/>
      <c r="G20" s="38"/>
      <c r="H20" s="38"/>
      <c r="I20" s="38"/>
      <c r="J20" s="39"/>
    </row>
    <row r="21" spans="1:11" ht="39" customHeight="1" x14ac:dyDescent="0.3">
      <c r="A21" s="13" t="s">
        <v>36</v>
      </c>
      <c r="B21" s="38" t="s">
        <v>63</v>
      </c>
      <c r="C21" s="38"/>
      <c r="D21" s="38"/>
      <c r="E21" s="38"/>
      <c r="F21" s="38"/>
      <c r="G21" s="38"/>
      <c r="H21" s="38"/>
      <c r="I21" s="38"/>
      <c r="J21" s="39"/>
      <c r="K21" s="2"/>
    </row>
    <row r="22" spans="1:11" x14ac:dyDescent="0.3">
      <c r="A22" s="40" t="s">
        <v>17</v>
      </c>
      <c r="B22" s="41"/>
      <c r="C22" s="41"/>
      <c r="D22" s="41"/>
      <c r="E22" s="41"/>
      <c r="F22" s="41"/>
      <c r="G22" s="41"/>
      <c r="H22" s="41"/>
      <c r="I22" s="41"/>
      <c r="J22" s="42"/>
    </row>
    <row r="23" spans="1:11" x14ac:dyDescent="0.3">
      <c r="A23" s="46" t="s">
        <v>18</v>
      </c>
      <c r="B23" s="47"/>
      <c r="C23" s="47"/>
      <c r="D23" s="47"/>
      <c r="E23" s="47"/>
      <c r="F23" s="47"/>
      <c r="G23" s="47"/>
      <c r="H23" s="47"/>
      <c r="I23" s="47"/>
      <c r="J23" s="48"/>
      <c r="K23" s="2"/>
    </row>
    <row r="24" spans="1:11" ht="15" customHeight="1" x14ac:dyDescent="0.3">
      <c r="A24" s="76" t="s">
        <v>19</v>
      </c>
      <c r="B24" s="77"/>
      <c r="C24" s="78" t="s">
        <v>20</v>
      </c>
      <c r="D24" s="80"/>
      <c r="E24" s="80"/>
      <c r="F24" s="80" t="s">
        <v>21</v>
      </c>
      <c r="G24" s="80"/>
      <c r="H24" s="77"/>
      <c r="I24" s="78" t="s">
        <v>22</v>
      </c>
      <c r="J24" s="79"/>
    </row>
    <row r="25" spans="1:11" ht="30.6" customHeight="1" x14ac:dyDescent="0.3">
      <c r="A25" s="66">
        <v>2707281872</v>
      </c>
      <c r="B25" s="67"/>
      <c r="C25" s="73">
        <v>2707281872</v>
      </c>
      <c r="D25" s="74"/>
      <c r="E25" s="75"/>
      <c r="F25" s="73">
        <f>368944506.16+253615938.59</f>
        <v>622560444.75</v>
      </c>
      <c r="G25" s="74"/>
      <c r="H25" s="75"/>
      <c r="I25" s="68">
        <f>+F25/C25</f>
        <v>0.22995774883613596</v>
      </c>
      <c r="J25" s="69"/>
    </row>
    <row r="26" spans="1:11" x14ac:dyDescent="0.3">
      <c r="A26" s="46" t="s">
        <v>23</v>
      </c>
      <c r="B26" s="47"/>
      <c r="C26" s="47"/>
      <c r="D26" s="47"/>
      <c r="E26" s="47"/>
      <c r="F26" s="47"/>
      <c r="G26" s="47"/>
      <c r="H26" s="47"/>
      <c r="I26" s="47"/>
      <c r="J26" s="48"/>
      <c r="K26" s="2"/>
    </row>
    <row r="27" spans="1:11" x14ac:dyDescent="0.3">
      <c r="A27" s="14"/>
      <c r="B27" s="3"/>
      <c r="C27" s="70" t="s">
        <v>45</v>
      </c>
      <c r="D27" s="71"/>
      <c r="E27" s="70" t="s">
        <v>69</v>
      </c>
      <c r="F27" s="71"/>
      <c r="G27" s="70" t="s">
        <v>70</v>
      </c>
      <c r="H27" s="70"/>
      <c r="I27" s="70" t="s">
        <v>24</v>
      </c>
      <c r="J27" s="72"/>
    </row>
    <row r="28" spans="1:11" ht="75" x14ac:dyDescent="0.3">
      <c r="A28" s="15" t="s">
        <v>25</v>
      </c>
      <c r="B28" s="16" t="s">
        <v>26</v>
      </c>
      <c r="C28" s="16" t="s">
        <v>37</v>
      </c>
      <c r="D28" s="16" t="s">
        <v>38</v>
      </c>
      <c r="E28" s="16" t="s">
        <v>39</v>
      </c>
      <c r="F28" s="16" t="s">
        <v>40</v>
      </c>
      <c r="G28" s="16" t="s">
        <v>41</v>
      </c>
      <c r="H28" s="16" t="s">
        <v>42</v>
      </c>
      <c r="I28" s="16" t="s">
        <v>43</v>
      </c>
      <c r="J28" s="17" t="s">
        <v>44</v>
      </c>
    </row>
    <row r="29" spans="1:11" ht="131.25" x14ac:dyDescent="0.3">
      <c r="A29" s="18" t="s">
        <v>55</v>
      </c>
      <c r="B29" s="19" t="s">
        <v>56</v>
      </c>
      <c r="C29" s="20">
        <v>1289</v>
      </c>
      <c r="D29" s="21">
        <v>1214876293</v>
      </c>
      <c r="E29" s="21">
        <f>838-580</f>
        <v>258</v>
      </c>
      <c r="F29" s="21">
        <f>291199254</f>
        <v>291199254</v>
      </c>
      <c r="G29" s="22">
        <f>496-355</f>
        <v>141</v>
      </c>
      <c r="H29" s="21">
        <v>251552116.47</v>
      </c>
      <c r="I29" s="23">
        <f t="shared" ref="I29" si="0">IF(G29&gt;0,G29/E29,0)</f>
        <v>0.54651162790697672</v>
      </c>
      <c r="J29" s="24">
        <f t="shared" ref="J29" si="1">IF(H29&gt;0,H29/F29,0)</f>
        <v>0.86384876683097545</v>
      </c>
    </row>
    <row r="30" spans="1:11" ht="112.5" x14ac:dyDescent="0.3">
      <c r="A30" s="25" t="s">
        <v>57</v>
      </c>
      <c r="B30" s="26" t="s">
        <v>58</v>
      </c>
      <c r="C30" s="27">
        <v>1600</v>
      </c>
      <c r="D30" s="28">
        <v>22162502</v>
      </c>
      <c r="E30" s="28">
        <f>800-400</f>
        <v>400</v>
      </c>
      <c r="F30" s="28">
        <v>4432501</v>
      </c>
      <c r="G30" s="29">
        <f>604-204</f>
        <v>400</v>
      </c>
      <c r="H30" s="28">
        <v>2063822.12</v>
      </c>
      <c r="I30" s="23">
        <f>IF(G30&gt;0,G30/E30,0)</f>
        <v>1</v>
      </c>
      <c r="J30" s="24">
        <f>IF(H30&gt;0,H30/F30,0)</f>
        <v>0.4656112023437784</v>
      </c>
    </row>
    <row r="31" spans="1:11" x14ac:dyDescent="0.3">
      <c r="A31" s="40" t="s">
        <v>27</v>
      </c>
      <c r="B31" s="41"/>
      <c r="C31" s="41"/>
      <c r="D31" s="41"/>
      <c r="E31" s="41"/>
      <c r="F31" s="41"/>
      <c r="G31" s="41"/>
      <c r="H31" s="41"/>
      <c r="I31" s="41"/>
      <c r="J31" s="42"/>
    </row>
    <row r="32" spans="1:11" x14ac:dyDescent="0.3">
      <c r="A32" s="46" t="s">
        <v>28</v>
      </c>
      <c r="B32" s="47"/>
      <c r="C32" s="47"/>
      <c r="D32" s="47"/>
      <c r="E32" s="47"/>
      <c r="F32" s="47"/>
      <c r="G32" s="47"/>
      <c r="H32" s="47"/>
      <c r="I32" s="47"/>
      <c r="J32" s="48"/>
      <c r="K32" s="2"/>
    </row>
    <row r="33" spans="1:17" x14ac:dyDescent="0.3">
      <c r="A33" s="30" t="s">
        <v>29</v>
      </c>
      <c r="B33" s="62" t="s">
        <v>59</v>
      </c>
      <c r="C33" s="62"/>
      <c r="D33" s="62"/>
      <c r="E33" s="62"/>
      <c r="F33" s="62"/>
      <c r="G33" s="62"/>
      <c r="H33" s="62"/>
      <c r="I33" s="62"/>
      <c r="J33" s="63"/>
    </row>
    <row r="34" spans="1:17" ht="37.5" x14ac:dyDescent="0.3">
      <c r="A34" s="30" t="s">
        <v>30</v>
      </c>
      <c r="B34" s="38" t="s">
        <v>60</v>
      </c>
      <c r="C34" s="38"/>
      <c r="D34" s="38"/>
      <c r="E34" s="38"/>
      <c r="F34" s="38"/>
      <c r="G34" s="38"/>
      <c r="H34" s="38"/>
      <c r="I34" s="38"/>
      <c r="J34" s="39"/>
    </row>
    <row r="35" spans="1:17" ht="103.9" customHeight="1" x14ac:dyDescent="0.3">
      <c r="A35" s="30" t="s">
        <v>31</v>
      </c>
      <c r="B35" s="38" t="s">
        <v>76</v>
      </c>
      <c r="C35" s="38"/>
      <c r="D35" s="38"/>
      <c r="E35" s="38"/>
      <c r="F35" s="38"/>
      <c r="G35" s="38"/>
      <c r="H35" s="38"/>
      <c r="I35" s="38"/>
      <c r="J35" s="39"/>
      <c r="K35" s="83"/>
      <c r="L35" s="84"/>
      <c r="M35" s="84"/>
      <c r="N35" s="84"/>
      <c r="O35" s="84"/>
      <c r="P35" s="84"/>
      <c r="Q35" s="84"/>
    </row>
    <row r="36" spans="1:17" ht="156.6" customHeight="1" x14ac:dyDescent="0.3">
      <c r="A36" s="30" t="s">
        <v>32</v>
      </c>
      <c r="B36" s="64" t="s">
        <v>77</v>
      </c>
      <c r="C36" s="64"/>
      <c r="D36" s="64"/>
      <c r="E36" s="64"/>
      <c r="F36" s="64"/>
      <c r="G36" s="64"/>
      <c r="H36" s="64"/>
      <c r="I36" s="64"/>
      <c r="J36" s="65"/>
    </row>
    <row r="37" spans="1:17" ht="26.25" customHeight="1" x14ac:dyDescent="0.3">
      <c r="A37" s="30" t="s">
        <v>29</v>
      </c>
      <c r="B37" s="92" t="s">
        <v>57</v>
      </c>
      <c r="C37" s="92"/>
      <c r="D37" s="92"/>
      <c r="E37" s="92"/>
      <c r="F37" s="92"/>
      <c r="G37" s="92"/>
      <c r="H37" s="92"/>
      <c r="I37" s="92"/>
      <c r="J37" s="93"/>
    </row>
    <row r="38" spans="1:17" ht="37.5" x14ac:dyDescent="0.3">
      <c r="A38" s="30" t="s">
        <v>30</v>
      </c>
      <c r="B38" s="64" t="s">
        <v>61</v>
      </c>
      <c r="C38" s="64"/>
      <c r="D38" s="64"/>
      <c r="E38" s="64"/>
      <c r="F38" s="64"/>
      <c r="G38" s="64"/>
      <c r="H38" s="64"/>
      <c r="I38" s="64"/>
      <c r="J38" s="65"/>
    </row>
    <row r="39" spans="1:17" ht="57" customHeight="1" x14ac:dyDescent="0.3">
      <c r="A39" s="30" t="s">
        <v>31</v>
      </c>
      <c r="B39" s="64" t="s">
        <v>75</v>
      </c>
      <c r="C39" s="64"/>
      <c r="D39" s="64"/>
      <c r="E39" s="64"/>
      <c r="F39" s="64"/>
      <c r="G39" s="64"/>
      <c r="H39" s="64"/>
      <c r="I39" s="64"/>
      <c r="J39" s="65"/>
      <c r="L39" s="31"/>
      <c r="M39" s="32"/>
      <c r="N39" s="32"/>
    </row>
    <row r="40" spans="1:17" ht="67.5" customHeight="1" x14ac:dyDescent="0.3">
      <c r="A40" s="30" t="s">
        <v>32</v>
      </c>
      <c r="B40" s="64" t="s">
        <v>71</v>
      </c>
      <c r="C40" s="64"/>
      <c r="D40" s="64"/>
      <c r="E40" s="64"/>
      <c r="F40" s="64"/>
      <c r="G40" s="64"/>
      <c r="H40" s="64"/>
      <c r="I40" s="64"/>
      <c r="J40" s="65"/>
    </row>
    <row r="41" spans="1:17" x14ac:dyDescent="0.3">
      <c r="A41" s="40" t="s">
        <v>73</v>
      </c>
      <c r="B41" s="41"/>
      <c r="C41" s="41"/>
      <c r="D41" s="41"/>
      <c r="E41" s="41"/>
      <c r="F41" s="41"/>
      <c r="G41" s="41"/>
      <c r="H41" s="41"/>
      <c r="I41" s="41"/>
      <c r="J41" s="42"/>
    </row>
    <row r="42" spans="1:17" x14ac:dyDescent="0.3">
      <c r="A42" s="85" t="s">
        <v>33</v>
      </c>
      <c r="B42" s="86"/>
      <c r="C42" s="86"/>
      <c r="D42" s="86"/>
      <c r="E42" s="86"/>
      <c r="F42" s="86"/>
      <c r="G42" s="86"/>
      <c r="H42" s="86"/>
      <c r="I42" s="86"/>
      <c r="J42" s="87"/>
      <c r="K42" s="2"/>
      <c r="L42" s="33"/>
    </row>
    <row r="43" spans="1:17" ht="75" customHeight="1" x14ac:dyDescent="0.3">
      <c r="A43" s="88" t="s">
        <v>62</v>
      </c>
      <c r="B43" s="89"/>
      <c r="C43" s="89"/>
      <c r="D43" s="89"/>
      <c r="E43" s="89"/>
      <c r="F43" s="89"/>
      <c r="G43" s="89"/>
      <c r="H43" s="89"/>
      <c r="I43" s="89"/>
      <c r="J43" s="90"/>
    </row>
    <row r="44" spans="1:17" ht="34.15" customHeight="1" x14ac:dyDescent="0.3">
      <c r="A44" s="91" t="s">
        <v>74</v>
      </c>
      <c r="B44" s="91"/>
      <c r="C44" s="91"/>
      <c r="D44" s="91"/>
      <c r="E44" s="91"/>
      <c r="F44" s="91"/>
      <c r="G44" s="91"/>
      <c r="H44" s="91"/>
      <c r="I44" s="91"/>
      <c r="J44" s="91"/>
    </row>
    <row r="47" spans="1:17" x14ac:dyDescent="0.3">
      <c r="A47" s="34" t="s">
        <v>64</v>
      </c>
      <c r="B47" s="35">
        <v>2707281872</v>
      </c>
    </row>
    <row r="48" spans="1:17" x14ac:dyDescent="0.3">
      <c r="A48" s="34" t="s">
        <v>65</v>
      </c>
      <c r="B48" s="35">
        <v>0</v>
      </c>
    </row>
    <row r="49" spans="1:9" x14ac:dyDescent="0.3">
      <c r="A49" s="34" t="s">
        <v>66</v>
      </c>
      <c r="B49" s="35">
        <f>368944506.16+253615938.59</f>
        <v>622560444.75</v>
      </c>
    </row>
    <row r="52" spans="1:9" x14ac:dyDescent="0.3">
      <c r="B52" s="36"/>
      <c r="G52" s="37"/>
      <c r="H52" s="37"/>
      <c r="I52" s="37"/>
    </row>
    <row r="53" spans="1:9" x14ac:dyDescent="0.3">
      <c r="B53" s="36"/>
      <c r="G53" s="81" t="s">
        <v>68</v>
      </c>
      <c r="H53" s="81"/>
      <c r="I53" s="81"/>
    </row>
    <row r="54" spans="1:9" x14ac:dyDescent="0.3">
      <c r="B54" s="36"/>
      <c r="G54" s="82" t="s">
        <v>67</v>
      </c>
      <c r="H54" s="82"/>
      <c r="I54" s="82"/>
    </row>
    <row r="55" spans="1:9" x14ac:dyDescent="0.3">
      <c r="B55" s="36"/>
    </row>
    <row r="56" spans="1:9" x14ac:dyDescent="0.3">
      <c r="B56" s="36"/>
    </row>
    <row r="57" spans="1:9" x14ac:dyDescent="0.3">
      <c r="B57" s="36"/>
    </row>
    <row r="58" spans="1:9" x14ac:dyDescent="0.3">
      <c r="B58" s="36"/>
    </row>
    <row r="59" spans="1:9" x14ac:dyDescent="0.3">
      <c r="B59" s="36"/>
    </row>
  </sheetData>
  <mergeCells count="55">
    <mergeCell ref="G53:I53"/>
    <mergeCell ref="G54:I54"/>
    <mergeCell ref="K35:Q35"/>
    <mergeCell ref="A41:J41"/>
    <mergeCell ref="A42:J42"/>
    <mergeCell ref="A43:J43"/>
    <mergeCell ref="A44:J44"/>
    <mergeCell ref="B37:J37"/>
    <mergeCell ref="B38:J38"/>
    <mergeCell ref="B39:J39"/>
    <mergeCell ref="B40:J40"/>
    <mergeCell ref="B21:J21"/>
    <mergeCell ref="A31:J31"/>
    <mergeCell ref="A32:J32"/>
    <mergeCell ref="C15:J15"/>
    <mergeCell ref="C16:J16"/>
    <mergeCell ref="A17:J17"/>
    <mergeCell ref="B18:J18"/>
    <mergeCell ref="B19:J19"/>
    <mergeCell ref="B20:J20"/>
    <mergeCell ref="A22:J22"/>
    <mergeCell ref="A23:J23"/>
    <mergeCell ref="A24:B24"/>
    <mergeCell ref="I24:J24"/>
    <mergeCell ref="C24:E24"/>
    <mergeCell ref="F24:H24"/>
    <mergeCell ref="B33:J33"/>
    <mergeCell ref="B34:J34"/>
    <mergeCell ref="B35:J35"/>
    <mergeCell ref="B36:J36"/>
    <mergeCell ref="A25:B25"/>
    <mergeCell ref="I25:J25"/>
    <mergeCell ref="A26:J26"/>
    <mergeCell ref="C27:D27"/>
    <mergeCell ref="G27:H27"/>
    <mergeCell ref="I27:J27"/>
    <mergeCell ref="C25:E25"/>
    <mergeCell ref="F25:H25"/>
    <mergeCell ref="E27:F27"/>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 type="noConversion"/>
  <dataValidations count="16">
    <dataValidation allowBlank="1" showInputMessage="1" showErrorMessage="1" prompt="Monto ejecutado en el trimestre" sqref="H28:H30" xr:uid="{00000000-0002-0000-0000-000000000000}"/>
    <dataValidation allowBlank="1" showInputMessage="1" showErrorMessage="1" prompt="Meta alcanzada en el trimestre" sqref="G28:G30" xr:uid="{00000000-0002-0000-0000-000001000000}"/>
    <dataValidation allowBlank="1" showInputMessage="1" showErrorMessage="1" prompt="Monto presupuestado para el producto" sqref="D28:D30 E29:F30 F28" xr:uid="{00000000-0002-0000-0000-000002000000}"/>
    <dataValidation allowBlank="1" showInputMessage="1" showErrorMessage="1" prompt="Meta anual del indicador" sqref="C28:C30 E28"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B49" xr:uid="{00000000-0002-0000-0000-000007000000}"/>
    <dataValidation allowBlank="1" showInputMessage="1" showErrorMessage="1" prompt="Oportunidades de mejora identificadas" sqref="A43:J43" xr:uid="{00000000-0002-0000-0000-000008000000}"/>
    <dataValidation allowBlank="1" showInputMessage="1" showErrorMessage="1" prompt="De existir desvío, explicar razones." sqref="B36:J36 B40:J40" xr:uid="{00000000-0002-0000-0000-000009000000}"/>
    <dataValidation allowBlank="1" showInputMessage="1" showErrorMessage="1" prompt="1. Describir lo plasmado en el presupuesto_x000a_2. Describir lo alcanzado en términos financieros y de producción " sqref="B35:J35 B39:J39" xr:uid="{00000000-0002-0000-0000-00000A000000}"/>
    <dataValidation allowBlank="1" showInputMessage="1" showErrorMessage="1" prompt="¿En qué consiste el producto? su objetivo" sqref="B34:J34 B38:J38" xr:uid="{00000000-0002-0000-0000-00000B000000}"/>
    <dataValidation allowBlank="1" showInputMessage="1" showErrorMessage="1" prompt="Nombre del producto" sqref="B33:J33 B37:J37"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rintOptions horizontalCentered="1" verticalCentered="1"/>
  <pageMargins left="0.83" right="0.11811023622047245" top="0.35433070866141736" bottom="0.35433070866141736" header="0.31496062992125984" footer="0.31496062992125984"/>
  <pageSetup scale="52" orientation="portrait" r:id="rId1"/>
  <rowBreaks count="1" manualBreakCount="1">
    <brk id="30" max="9"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Hoja1</vt:lpstr>
      <vt:lpstr>Hoja1!Print_Area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Pedro Arturo del Villar</cp:lastModifiedBy>
  <cp:lastPrinted>2022-07-19T15:55:46Z</cp:lastPrinted>
  <dcterms:created xsi:type="dcterms:W3CDTF">2021-03-22T15:50:10Z</dcterms:created>
  <dcterms:modified xsi:type="dcterms:W3CDTF">2023-01-25T13:15:28Z</dcterms:modified>
</cp:coreProperties>
</file>