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rsa.baez\Documents\TRANSPARENCIA 2024\Marzo 2024\"/>
    </mc:Choice>
  </mc:AlternateContent>
  <xr:revisionPtr revIDLastSave="0" documentId="13_ncr:1_{7BBBDA45-B36A-4B9A-9575-522AA269A184}" xr6:coauthVersionLast="47" xr6:coauthVersionMax="47" xr10:uidLastSave="{00000000-0000-0000-0000-000000000000}"/>
  <bookViews>
    <workbookView xWindow="-120" yWindow="-120" windowWidth="29040" windowHeight="15840" firstSheet="1" activeTab="1" xr2:uid="{8D74F9D1-EE0C-471B-B837-F05C5C4A1E46}"/>
  </bookViews>
  <sheets>
    <sheet name="Gráfico1" sheetId="10" r:id="rId1"/>
    <sheet name="P2 Presupuesto Aprobado-EJEC." sheetId="9" r:id="rId2"/>
  </sheets>
  <externalReferences>
    <externalReference r:id="rId3"/>
  </externalReferences>
  <definedNames>
    <definedName name="gerardito" localSheetId="1">[1]Plantilla!$A$7:$C$43</definedName>
    <definedName name="gerardito">#REF!</definedName>
    <definedName name="_xlnm.Print_Titles" localSheetId="1">'P2 Presupuesto Aprobado-EJEC.'!$1:$8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9" l="1"/>
  <c r="C25" i="9"/>
  <c r="D24" i="9"/>
  <c r="C24" i="9"/>
  <c r="D61" i="9"/>
  <c r="C69" i="9"/>
  <c r="C66" i="9"/>
  <c r="C51" i="9"/>
  <c r="D51" i="9"/>
  <c r="D35" i="9"/>
  <c r="C35" i="9"/>
  <c r="D26" i="9"/>
  <c r="C26" i="9"/>
  <c r="D10" i="9"/>
  <c r="D16" i="9"/>
  <c r="C10" i="9"/>
  <c r="G51" i="9"/>
  <c r="F51" i="9"/>
  <c r="G35" i="9"/>
  <c r="F35" i="9"/>
  <c r="E35" i="9"/>
  <c r="G26" i="9"/>
  <c r="F26" i="9"/>
  <c r="E26" i="9"/>
  <c r="G16" i="9"/>
  <c r="F16" i="9"/>
  <c r="E16" i="9"/>
  <c r="G10" i="9"/>
  <c r="F10" i="9"/>
  <c r="E10" i="9"/>
  <c r="F61" i="9"/>
  <c r="P12" i="9"/>
  <c r="P13" i="9"/>
  <c r="P14" i="9"/>
  <c r="P15" i="9"/>
  <c r="P17" i="9"/>
  <c r="P18" i="9"/>
  <c r="P19" i="9"/>
  <c r="P20" i="9"/>
  <c r="P21" i="9"/>
  <c r="P22" i="9"/>
  <c r="P23" i="9"/>
  <c r="P24" i="9"/>
  <c r="P25" i="9"/>
  <c r="P27" i="9"/>
  <c r="P28" i="9"/>
  <c r="P29" i="9"/>
  <c r="P30" i="9"/>
  <c r="P31" i="9"/>
  <c r="P32" i="9"/>
  <c r="P33" i="9"/>
  <c r="P34" i="9"/>
  <c r="P36" i="9"/>
  <c r="P37" i="9"/>
  <c r="P38" i="9"/>
  <c r="P39" i="9"/>
  <c r="P40" i="9"/>
  <c r="P41" i="9"/>
  <c r="P42" i="9"/>
  <c r="P43" i="9"/>
  <c r="P44" i="9"/>
  <c r="P45" i="9"/>
  <c r="P46" i="9"/>
  <c r="P47" i="9"/>
  <c r="P48" i="9"/>
  <c r="P49" i="9"/>
  <c r="P50" i="9"/>
  <c r="P52" i="9"/>
  <c r="P53" i="9"/>
  <c r="P54" i="9"/>
  <c r="P55" i="9"/>
  <c r="P56" i="9"/>
  <c r="P57" i="9"/>
  <c r="P58" i="9"/>
  <c r="P59" i="9"/>
  <c r="P60" i="9"/>
  <c r="P62" i="9"/>
  <c r="P63" i="9"/>
  <c r="P64" i="9"/>
  <c r="P65" i="9"/>
  <c r="P66" i="9"/>
  <c r="P67" i="9"/>
  <c r="P68" i="9"/>
  <c r="P69" i="9"/>
  <c r="P70" i="9"/>
  <c r="P71" i="9"/>
  <c r="P72" i="9"/>
  <c r="P73" i="9"/>
  <c r="P74" i="9"/>
  <c r="P75" i="9"/>
  <c r="P76" i="9"/>
  <c r="P77" i="9"/>
  <c r="P78" i="9"/>
  <c r="P79" i="9"/>
  <c r="P80" i="9"/>
  <c r="P81" i="9"/>
  <c r="P11" i="9"/>
  <c r="C16" i="9" l="1"/>
  <c r="P10" i="9"/>
  <c r="C61" i="9"/>
  <c r="E51" i="9"/>
  <c r="P51" i="9" s="1"/>
  <c r="C82" i="9" l="1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E61" i="9"/>
  <c r="P61" i="9" s="1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E82" i="9" l="1"/>
  <c r="H82" i="9"/>
  <c r="J82" i="9"/>
  <c r="D82" i="9"/>
  <c r="K82" i="9" l="1"/>
  <c r="I82" i="9"/>
  <c r="N82" i="9"/>
  <c r="L82" i="9"/>
  <c r="M82" i="9"/>
  <c r="O82" i="9" l="1"/>
  <c r="P35" i="9"/>
  <c r="G82" i="9"/>
  <c r="P26" i="9"/>
  <c r="P16" i="9"/>
  <c r="F82" i="9"/>
  <c r="P82" i="9" l="1"/>
</calcChain>
</file>

<file path=xl/sharedStrings.xml><?xml version="1.0" encoding="utf-8"?>
<sst xmlns="http://schemas.openxmlformats.org/spreadsheetml/2006/main" count="111" uniqueCount="110">
  <si>
    <t>Ministerio de Educación</t>
  </si>
  <si>
    <t>Instituto Superior de Formación Docente Salome Ureña (ISFODOSU)</t>
  </si>
  <si>
    <t>En RD$</t>
  </si>
  <si>
    <t xml:space="preserve">Total </t>
  </si>
  <si>
    <t>Abril</t>
  </si>
  <si>
    <t>Mayo</t>
  </si>
  <si>
    <t>Junio</t>
  </si>
  <si>
    <t>Julio</t>
  </si>
  <si>
    <t>Septiembre</t>
  </si>
  <si>
    <t>Octubre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</si>
  <si>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</si>
  <si>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</si>
  <si>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</si>
  <si>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</si>
  <si>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</si>
  <si>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</si>
  <si>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</si>
  <si>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</si>
  <si>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</si>
  <si>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</si>
  <si>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</si>
  <si>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</si>
  <si>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</si>
  <si>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</si>
  <si>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</si>
  <si>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</si>
  <si>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</si>
  <si>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</si>
  <si>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</si>
  <si>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</si>
  <si>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</si>
  <si>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</si>
  <si>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</si>
  <si>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</si>
  <si>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</si>
  <si>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</si>
  <si>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</si>
  <si>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2.5 - TRANSFERENCIAS DE CAPITAL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</si>
  <si>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</si>
  <si>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</si>
  <si>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</si>
  <si>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</si>
  <si>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</si>
  <si>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</si>
  <si>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</si>
  <si>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</si>
  <si>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</si>
  <si>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</si>
  <si>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</si>
  <si>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</si>
  <si>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</si>
  <si>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</si>
  <si>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</si>
  <si>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</si>
  <si>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</si>
  <si>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</si>
  <si>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</si>
  <si>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</si>
  <si>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</si>
  <si>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</si>
  <si>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</si>
  <si>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</si>
  <si>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</si>
  <si>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</si>
  <si>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</si>
  <si>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</si>
  <si>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</si>
  <si>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Vicerrectoría de Gestión</t>
  </si>
  <si>
    <t>DETALLE</t>
  </si>
  <si>
    <t>Presupuesto Aprobado</t>
  </si>
  <si>
    <t>Presupuesto Modificado</t>
  </si>
  <si>
    <t xml:space="preserve">Enero </t>
  </si>
  <si>
    <t xml:space="preserve">Agosto </t>
  </si>
  <si>
    <t xml:space="preserve">Noviembre </t>
  </si>
  <si>
    <t>2.1.5 - CONTRIBUCIONES A LA SEGURIDAD SOCIAL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</si>
  <si>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</si>
  <si>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</si>
  <si>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</si>
  <si>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</si>
  <si>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</si>
  <si>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</si>
  <si>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</si>
  <si>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</si>
  <si>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</si>
  <si>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</si>
  <si>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</si>
  <si>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</si>
  <si>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</si>
  <si>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</si>
  <si>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2.6.2 - MOBILIARIO Y EQUIPO AUDIOVISUAL, RECREATIVO Y EDUCACIONAL</t>
  </si>
  <si>
    <t>2.6.7 - ACTIVOS BIOLÓGICOS</t>
  </si>
  <si>
    <t>Total general</t>
  </si>
  <si>
    <t xml:space="preserve">Ejecución de Gastos y Aplicaciones Financieras </t>
  </si>
  <si>
    <t>Quirsa Marisol Báez Soto</t>
  </si>
  <si>
    <t>Encargada de la División de Presupuesto del Departamento Financiero</t>
  </si>
  <si>
    <t>NOTAS:</t>
  </si>
  <si>
    <t>1. Gastos devengado.</t>
  </si>
  <si>
    <t>5. Fecha de registro: el dia 10 del mes siguiente al mes analizado</t>
  </si>
  <si>
    <t>6. Fuente: Reporte del - SIGEF</t>
  </si>
  <si>
    <t>3. Se presenta la clasificación objetal del gasto a nivel de cuenta.</t>
  </si>
  <si>
    <t>2. Se presenta el gasto por mes; cada mes se debe actualizar el gasto devengado de los meses anteriores.</t>
  </si>
  <si>
    <t>Del 1 al 31 de marzo 2024</t>
  </si>
  <si>
    <t>Fecha de Creación 04-04-2024</t>
  </si>
  <si>
    <t>4. Fecha de imputacion: último día del mes analizado.</t>
  </si>
  <si>
    <r>
      <rPr>
        <sz val="10.5"/>
        <color rgb="FF000000"/>
        <rFont val="Calibri"/>
        <family val="2"/>
      </rPr>
      <t>7.</t>
    </r>
    <r>
      <rPr>
        <b/>
        <sz val="10.5"/>
        <color rgb="FF000000"/>
        <rFont val="Calibri"/>
        <family val="2"/>
      </rPr>
      <t xml:space="preserve"> </t>
    </r>
    <r>
      <rPr>
        <sz val="10.5"/>
        <color rgb="FF000000"/>
        <rFont val="Calibri"/>
        <family val="2"/>
      </rPr>
      <t>Presupuesto Aprobado: Se refiere al presupuesto aprobado en Ley de Presupuesto General del Estado.</t>
    </r>
  </si>
  <si>
    <t xml:space="preserve">8. Presupuesto Modificado: Se refiere al presupuesto resultante de las modificaciones presupuestarias aprobadas por la DIGEPRES. </t>
  </si>
  <si>
    <t>9. Total Devengado: Son los recursos financieros que surgen con la obligación de pago por la recepción de conformidad de obras, bienes y servicios oportunamente contratados, por haberse cumplido los requisitos administrativos dispuestos por el reglamento de la presente ley.</t>
  </si>
  <si>
    <t>Enero</t>
  </si>
  <si>
    <t xml:space="preserve"> Febrero</t>
  </si>
  <si>
    <t xml:space="preserve">Marzo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</si>
</sst>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.5"/>
      <color rgb="FF000000"/>
      <name val="Calibri"/>
      <family val="2"/>
    </font>
    <font>
      <sz val="10.5"/>
      <color rgb="FF000000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4" fontId="4" fillId="0" borderId="0" xfId="0" applyNumberFormat="1" applyFont="1" applyAlignment="1">
      <alignment vertical="center"/>
    </xf>
    <xf numFmtId="43" fontId="4" fillId="0" borderId="0" xfId="1" applyFont="1"/>
    <xf numFmtId="4" fontId="4" fillId="0" borderId="0" xfId="0" applyNumberFormat="1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4" fontId="10" fillId="0" borderId="1" xfId="1" applyNumberFormat="1" applyFont="1" applyBorder="1" applyAlignment="1">
      <alignment vertical="center"/>
    </xf>
    <xf numFmtId="4" fontId="10" fillId="0" borderId="0" xfId="1" applyNumberFormat="1" applyFont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4" fontId="11" fillId="0" borderId="1" xfId="1" applyNumberFormat="1" applyFont="1" applyBorder="1" applyAlignment="1">
      <alignment vertical="center"/>
    </xf>
    <xf numFmtId="4" fontId="11" fillId="0" borderId="0" xfId="1" applyNumberFormat="1" applyFont="1" applyAlignment="1">
      <alignment vertical="center"/>
    </xf>
    <xf numFmtId="4" fontId="11" fillId="4" borderId="0" xfId="1" applyNumberFormat="1" applyFont="1" applyFill="1" applyAlignment="1">
      <alignment horizontal="center" vertical="center"/>
    </xf>
    <xf numFmtId="4" fontId="11" fillId="0" borderId="0" xfId="1" applyNumberFormat="1" applyFont="1"/>
    <xf numFmtId="4" fontId="11" fillId="4" borderId="1" xfId="1" applyNumberFormat="1" applyFont="1" applyFill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4" fontId="12" fillId="3" borderId="1" xfId="1" applyNumberFormat="1" applyFont="1" applyFill="1" applyBorder="1" applyAlignment="1">
      <alignment vertical="center"/>
    </xf>
    <xf numFmtId="0" fontId="9" fillId="0" borderId="0" xfId="0" applyFont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 wrapText="1"/>
    </xf>
  </cellXfs>
  <cellStyles count="7">
    <cellStyle name="Comma 2" xfId="4" xr:uid="{1126F20C-792D-48FA-822E-8B961B0FDC56}"/>
    <cellStyle name="Millares" xfId="1" builtinId="3"/>
    <cellStyle name="Millares 2" xfId="6" xr:uid="{EECE3AC1-6CB4-41D6-8E8A-BDB5AA54E648}"/>
    <cellStyle name="Millares 3" xfId="2" xr:uid="{1A8779CE-1092-4178-A047-257CF98AE79E}"/>
    <cellStyle name="Normal" xfId="0" builtinId="0"/>
    <cellStyle name="Normal 6" xfId="3" xr:uid="{35937741-69AF-4C9C-BE1C-177B52898937}"/>
    <cellStyle name="Normal 9" xfId="5" xr:uid="{95AE3E30-903E-40CD-82A9-475A304274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'P2 Presupuesto Aprobado-EJEC.'!$B$7:$B$9</c:f>
              <c:strCache>
                <c:ptCount val="3"/>
                <c:pt idx="0">
                  <c:v>DETALLE</c:v>
                </c:pt>
                <c:pt idx="2">
                  <c:v>2 - GASTOS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'P2 Presupuesto Aprobado-EJEC.'!$B$10:$B$83</c:f>
              <c:numCache>
                <c:formatCode>General</c:formatCode>
                <c:ptCount val="7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A66-42DC-A13E-FFAFB7E89A2C}"/>
            </c:ext>
          </c:extLst>
        </c:ser>
        <c:ser>
          <c:idx val="1"/>
          <c:order val="1"/>
          <c:tx>
            <c:strRef>
              <c:f>'P2 Presupuesto Aprobado-EJEC.'!$C$7:$C$9</c:f>
              <c:strCache>
                <c:ptCount val="3"/>
                <c:pt idx="0">
                  <c:v> Presupuesto Aprobado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'P2 Presupuesto Aprobado-EJEC.'!$C$10:$C$83</c:f>
              <c:numCache>
                <c:formatCode>#,##0.00</c:formatCode>
                <c:ptCount val="74"/>
                <c:pt idx="0">
                  <c:v>1721122294</c:v>
                </c:pt>
                <c:pt idx="1">
                  <c:v>1296397561</c:v>
                </c:pt>
                <c:pt idx="2">
                  <c:v>237168020</c:v>
                </c:pt>
                <c:pt idx="3">
                  <c:v>200000</c:v>
                </c:pt>
                <c:pt idx="4">
                  <c:v>0</c:v>
                </c:pt>
                <c:pt idx="5">
                  <c:v>187356713</c:v>
                </c:pt>
                <c:pt idx="6">
                  <c:v>572602219</c:v>
                </c:pt>
                <c:pt idx="7">
                  <c:v>36259977</c:v>
                </c:pt>
                <c:pt idx="8">
                  <c:v>33166850</c:v>
                </c:pt>
                <c:pt idx="9">
                  <c:v>8059250</c:v>
                </c:pt>
                <c:pt idx="10">
                  <c:v>17001000</c:v>
                </c:pt>
                <c:pt idx="11">
                  <c:v>71557372</c:v>
                </c:pt>
                <c:pt idx="12">
                  <c:v>36400000</c:v>
                </c:pt>
                <c:pt idx="13">
                  <c:v>49600000</c:v>
                </c:pt>
                <c:pt idx="14">
                  <c:v>265389570</c:v>
                </c:pt>
                <c:pt idx="15">
                  <c:v>55168200</c:v>
                </c:pt>
                <c:pt idx="16">
                  <c:v>305475888</c:v>
                </c:pt>
                <c:pt idx="17">
                  <c:v>173616896</c:v>
                </c:pt>
                <c:pt idx="18">
                  <c:v>4935000</c:v>
                </c:pt>
                <c:pt idx="19">
                  <c:v>29606605</c:v>
                </c:pt>
                <c:pt idx="20">
                  <c:v>0</c:v>
                </c:pt>
                <c:pt idx="21">
                  <c:v>1860000</c:v>
                </c:pt>
                <c:pt idx="22">
                  <c:v>845000</c:v>
                </c:pt>
                <c:pt idx="23">
                  <c:v>38930000</c:v>
                </c:pt>
                <c:pt idx="24">
                  <c:v>55682387</c:v>
                </c:pt>
                <c:pt idx="25">
                  <c:v>200000000</c:v>
                </c:pt>
                <c:pt idx="26">
                  <c:v>200000000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99028558</c:v>
                </c:pt>
                <c:pt idx="42">
                  <c:v>66785232</c:v>
                </c:pt>
                <c:pt idx="43">
                  <c:v>2012326</c:v>
                </c:pt>
                <c:pt idx="44">
                  <c:v>5100000</c:v>
                </c:pt>
                <c:pt idx="45">
                  <c:v>14850000</c:v>
                </c:pt>
                <c:pt idx="46">
                  <c:v>7531000</c:v>
                </c:pt>
                <c:pt idx="47">
                  <c:v>500000</c:v>
                </c:pt>
                <c:pt idx="48">
                  <c:v>0</c:v>
                </c:pt>
                <c:pt idx="49">
                  <c:v>2250000</c:v>
                </c:pt>
                <c:pt idx="50">
                  <c:v>0</c:v>
                </c:pt>
                <c:pt idx="51">
                  <c:v>50000000</c:v>
                </c:pt>
                <c:pt idx="52">
                  <c:v>50000000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2948228959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A66-42DC-A13E-FFAFB7E89A2C}"/>
            </c:ext>
          </c:extLst>
        </c:ser>
        <c:ser>
          <c:idx val="2"/>
          <c:order val="2"/>
          <c:tx>
            <c:strRef>
              <c:f>'P2 Presupuesto Aprobado-EJEC.'!$D$7:$D$9</c:f>
              <c:strCache>
                <c:ptCount val="3"/>
                <c:pt idx="0">
                  <c:v> Presupuesto Modificado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'P2 Presupuesto Aprobado-EJEC.'!$D$10:$D$83</c:f>
              <c:numCache>
                <c:formatCode>#,##0.00</c:formatCode>
                <c:ptCount val="74"/>
                <c:pt idx="0">
                  <c:v>1721122294</c:v>
                </c:pt>
                <c:pt idx="1">
                  <c:v>1294397561</c:v>
                </c:pt>
                <c:pt idx="2">
                  <c:v>239102020</c:v>
                </c:pt>
                <c:pt idx="3">
                  <c:v>200000</c:v>
                </c:pt>
                <c:pt idx="4">
                  <c:v>66000</c:v>
                </c:pt>
                <c:pt idx="5">
                  <c:v>187356713</c:v>
                </c:pt>
                <c:pt idx="6">
                  <c:v>444839546.20999998</c:v>
                </c:pt>
                <c:pt idx="7">
                  <c:v>33769977</c:v>
                </c:pt>
                <c:pt idx="8">
                  <c:v>24616850</c:v>
                </c:pt>
                <c:pt idx="9">
                  <c:v>8059250</c:v>
                </c:pt>
                <c:pt idx="10">
                  <c:v>12500000</c:v>
                </c:pt>
                <c:pt idx="11">
                  <c:v>62097372</c:v>
                </c:pt>
                <c:pt idx="12">
                  <c:v>27109301.440000001</c:v>
                </c:pt>
                <c:pt idx="13">
                  <c:v>46160000</c:v>
                </c:pt>
                <c:pt idx="14">
                  <c:v>183538736.34</c:v>
                </c:pt>
                <c:pt idx="15">
                  <c:v>46988059.43</c:v>
                </c:pt>
                <c:pt idx="16">
                  <c:v>184304895.79999998</c:v>
                </c:pt>
                <c:pt idx="17">
                  <c:v>105856896</c:v>
                </c:pt>
                <c:pt idx="18">
                  <c:v>1955000</c:v>
                </c:pt>
                <c:pt idx="19">
                  <c:v>14500000.199999999</c:v>
                </c:pt>
                <c:pt idx="20">
                  <c:v>400000</c:v>
                </c:pt>
                <c:pt idx="21">
                  <c:v>1500000</c:v>
                </c:pt>
                <c:pt idx="22">
                  <c:v>719500</c:v>
                </c:pt>
                <c:pt idx="23">
                  <c:v>25590000</c:v>
                </c:pt>
                <c:pt idx="24">
                  <c:v>33783499.600000001</c:v>
                </c:pt>
                <c:pt idx="25">
                  <c:v>200200000</c:v>
                </c:pt>
                <c:pt idx="26">
                  <c:v>200200000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203493023</c:v>
                </c:pt>
                <c:pt idx="42">
                  <c:v>186275697</c:v>
                </c:pt>
                <c:pt idx="43">
                  <c:v>6085326</c:v>
                </c:pt>
                <c:pt idx="44">
                  <c:v>1100000</c:v>
                </c:pt>
                <c:pt idx="45">
                  <c:v>3001000</c:v>
                </c:pt>
                <c:pt idx="46">
                  <c:v>5531000</c:v>
                </c:pt>
                <c:pt idx="47">
                  <c:v>500000</c:v>
                </c:pt>
                <c:pt idx="48">
                  <c:v>0</c:v>
                </c:pt>
                <c:pt idx="49">
                  <c:v>1000000</c:v>
                </c:pt>
                <c:pt idx="50">
                  <c:v>0</c:v>
                </c:pt>
                <c:pt idx="51">
                  <c:v>194269199.99000001</c:v>
                </c:pt>
                <c:pt idx="52">
                  <c:v>194269199.99000001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2948228959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CA66-42DC-A13E-FFAFB7E89A2C}"/>
            </c:ext>
          </c:extLst>
        </c:ser>
        <c:ser>
          <c:idx val="3"/>
          <c:order val="3"/>
          <c:tx>
            <c:strRef>
              <c:f>'P2 Presupuesto Aprobado-EJEC.'!#REF!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'P2 Presupuesto Aprobado-EJEC.'!#REF!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CA66-42DC-A13E-FFAFB7E89A2C}"/>
            </c:ext>
          </c:extLst>
        </c:ser>
        <c:ser>
          <c:idx val="4"/>
          <c:order val="4"/>
          <c:tx>
            <c:strRef>
              <c:f>'P2 Presupuesto Aprobado-EJEC.'!$E$7:$E$9</c:f>
              <c:strCache>
                <c:ptCount val="3"/>
                <c:pt idx="0">
                  <c:v> Enero </c:v>
                </c:pt>
                <c:pt idx="1">
                  <c:v> Enero 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'P2 Presupuesto Aprobado-EJEC.'!$E$10:$E$83</c:f>
              <c:numCache>
                <c:formatCode>#,##0.00</c:formatCode>
                <c:ptCount val="74"/>
                <c:pt idx="0">
                  <c:v>93301275.579999998</c:v>
                </c:pt>
                <c:pt idx="1">
                  <c:v>79773757.060000002</c:v>
                </c:pt>
                <c:pt idx="2">
                  <c:v>1076610.94</c:v>
                </c:pt>
                <c:pt idx="3">
                  <c:v>0</c:v>
                </c:pt>
                <c:pt idx="4">
                  <c:v>0</c:v>
                </c:pt>
                <c:pt idx="5">
                  <c:v>12450907.58</c:v>
                </c:pt>
                <c:pt idx="6">
                  <c:v>6357551.9500000002</c:v>
                </c:pt>
                <c:pt idx="7">
                  <c:v>2449146</c:v>
                </c:pt>
                <c:pt idx="9">
                  <c:v>0</c:v>
                </c:pt>
                <c:pt idx="12">
                  <c:v>1593921.58</c:v>
                </c:pt>
                <c:pt idx="14">
                  <c:v>722146.61</c:v>
                </c:pt>
                <c:pt idx="15">
                  <c:v>1592337.76</c:v>
                </c:pt>
                <c:pt idx="16">
                  <c:v>2011321.59</c:v>
                </c:pt>
                <c:pt idx="17">
                  <c:v>622388.15</c:v>
                </c:pt>
                <c:pt idx="18">
                  <c:v>156241.44</c:v>
                </c:pt>
                <c:pt idx="20">
                  <c:v>0</c:v>
                </c:pt>
                <c:pt idx="21">
                  <c:v>164492</c:v>
                </c:pt>
                <c:pt idx="23">
                  <c:v>1068200</c:v>
                </c:pt>
                <c:pt idx="25">
                  <c:v>4809687.5</c:v>
                </c:pt>
                <c:pt idx="26">
                  <c:v>4809687.5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106479836.62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CA66-42DC-A13E-FFAFB7E89A2C}"/>
            </c:ext>
          </c:extLst>
        </c:ser>
        <c:ser>
          <c:idx val="5"/>
          <c:order val="5"/>
          <c:tx>
            <c:strRef>
              <c:f>'P2 Presupuesto Aprobado-EJEC.'!$F$7:$F$9</c:f>
              <c:strCache>
                <c:ptCount val="3"/>
                <c:pt idx="0">
                  <c:v>  Febrero </c:v>
                </c:pt>
                <c:pt idx="1">
                  <c:v> Enero 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'P2 Presupuesto Aprobado-EJEC.'!$F$10:$F$83</c:f>
              <c:numCache>
                <c:formatCode>#,##0.00</c:formatCode>
                <c:ptCount val="74"/>
                <c:pt idx="0">
                  <c:v>95671812.030000016</c:v>
                </c:pt>
                <c:pt idx="1">
                  <c:v>82151507.020000011</c:v>
                </c:pt>
                <c:pt idx="2">
                  <c:v>872664.06</c:v>
                </c:pt>
                <c:pt idx="3">
                  <c:v>0</c:v>
                </c:pt>
                <c:pt idx="4">
                  <c:v>0</c:v>
                </c:pt>
                <c:pt idx="5">
                  <c:v>12647640.950000001</c:v>
                </c:pt>
                <c:pt idx="6">
                  <c:v>37109792.719999999</c:v>
                </c:pt>
                <c:pt idx="7">
                  <c:v>105430.85000000009</c:v>
                </c:pt>
                <c:pt idx="8">
                  <c:v>737651.59</c:v>
                </c:pt>
                <c:pt idx="9">
                  <c:v>588000</c:v>
                </c:pt>
                <c:pt idx="10">
                  <c:v>1194723.97</c:v>
                </c:pt>
                <c:pt idx="11">
                  <c:v>8437665.25</c:v>
                </c:pt>
                <c:pt idx="12">
                  <c:v>1655313.35</c:v>
                </c:pt>
                <c:pt idx="13">
                  <c:v>2964324.74</c:v>
                </c:pt>
                <c:pt idx="14">
                  <c:v>19309881.420000002</c:v>
                </c:pt>
                <c:pt idx="15">
                  <c:v>2116801.5499999998</c:v>
                </c:pt>
                <c:pt idx="16">
                  <c:v>16921384.43</c:v>
                </c:pt>
                <c:pt idx="17">
                  <c:v>9194342.0499999989</c:v>
                </c:pt>
                <c:pt idx="18">
                  <c:v>0</c:v>
                </c:pt>
                <c:pt idx="19">
                  <c:v>1661511</c:v>
                </c:pt>
                <c:pt idx="20">
                  <c:v>7317</c:v>
                </c:pt>
                <c:pt idx="21">
                  <c:v>14661.5</c:v>
                </c:pt>
                <c:pt idx="22">
                  <c:v>45911.58</c:v>
                </c:pt>
                <c:pt idx="23">
                  <c:v>1562708.2799999998</c:v>
                </c:pt>
                <c:pt idx="24">
                  <c:v>4434933.0199999996</c:v>
                </c:pt>
                <c:pt idx="25">
                  <c:v>19490250</c:v>
                </c:pt>
                <c:pt idx="26">
                  <c:v>19490250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6849647.5800000001</c:v>
                </c:pt>
                <c:pt idx="42">
                  <c:v>5527709.1100000003</c:v>
                </c:pt>
                <c:pt idx="43">
                  <c:v>32525</c:v>
                </c:pt>
                <c:pt idx="44">
                  <c:v>0</c:v>
                </c:pt>
                <c:pt idx="45">
                  <c:v>0</c:v>
                </c:pt>
                <c:pt idx="46">
                  <c:v>1206813.47</c:v>
                </c:pt>
                <c:pt idx="47">
                  <c:v>82600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176042886.76000002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CA66-42DC-A13E-FFAFB7E89A2C}"/>
            </c:ext>
          </c:extLst>
        </c:ser>
        <c:ser>
          <c:idx val="6"/>
          <c:order val="6"/>
          <c:tx>
            <c:strRef>
              <c:f>'P2 Presupuesto Aprobado-EJEC.'!#REF!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CA66-42DC-A13E-FFAFB7E89A2C}"/>
            </c:ext>
          </c:extLst>
        </c:ser>
        <c:ser>
          <c:idx val="7"/>
          <c:order val="7"/>
          <c:tx>
            <c:strRef>
              <c:f>'P2 Presupuesto Aprobado-EJEC.'!$G$7:$G$9</c:f>
              <c:strCache>
                <c:ptCount val="3"/>
                <c:pt idx="0">
                  <c:v> Marzo  </c:v>
                </c:pt>
                <c:pt idx="1">
                  <c:v> Abril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Aprobado-EJEC.'!$G$10:$G$83</c:f>
              <c:numCache>
                <c:formatCode>#,##0.00</c:formatCode>
                <c:ptCount val="74"/>
                <c:pt idx="0">
                  <c:v>100810771.08</c:v>
                </c:pt>
                <c:pt idx="1">
                  <c:v>86360908.260000005</c:v>
                </c:pt>
                <c:pt idx="2">
                  <c:v>1039812.63</c:v>
                </c:pt>
                <c:pt idx="5">
                  <c:v>13410050.189999999</c:v>
                </c:pt>
                <c:pt idx="6">
                  <c:v>27591032.02</c:v>
                </c:pt>
                <c:pt idx="7">
                  <c:v>2716336.98</c:v>
                </c:pt>
                <c:pt idx="8">
                  <c:v>839352.13</c:v>
                </c:pt>
                <c:pt idx="9">
                  <c:v>133100</c:v>
                </c:pt>
                <c:pt idx="10">
                  <c:v>150594.75</c:v>
                </c:pt>
                <c:pt idx="12">
                  <c:v>1573405.07</c:v>
                </c:pt>
                <c:pt idx="13">
                  <c:v>2089151.79</c:v>
                </c:pt>
                <c:pt idx="14">
                  <c:v>14553207.140000001</c:v>
                </c:pt>
                <c:pt idx="15">
                  <c:v>5535884.1600000001</c:v>
                </c:pt>
                <c:pt idx="16">
                  <c:v>12061370.919999998</c:v>
                </c:pt>
                <c:pt idx="17">
                  <c:v>6815842.0099999998</c:v>
                </c:pt>
                <c:pt idx="19">
                  <c:v>180365</c:v>
                </c:pt>
                <c:pt idx="23">
                  <c:v>3076211.96</c:v>
                </c:pt>
                <c:pt idx="24">
                  <c:v>1988951.95</c:v>
                </c:pt>
                <c:pt idx="25">
                  <c:v>14068375</c:v>
                </c:pt>
                <c:pt idx="26">
                  <c:v>14068375</c:v>
                </c:pt>
                <c:pt idx="41">
                  <c:v>33448438.109999999</c:v>
                </c:pt>
                <c:pt idx="42">
                  <c:v>32464938.09</c:v>
                </c:pt>
                <c:pt idx="46">
                  <c:v>983500.02</c:v>
                </c:pt>
                <c:pt idx="72">
                  <c:v>187979987.13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CA66-42DC-A13E-FFAFB7E89A2C}"/>
            </c:ext>
          </c:extLst>
        </c:ser>
        <c:ser>
          <c:idx val="8"/>
          <c:order val="8"/>
          <c:tx>
            <c:strRef>
              <c:f>'P2 Presupuesto Aprobado-EJEC.'!$H$7:$H$9</c:f>
              <c:strCache>
                <c:ptCount val="3"/>
                <c:pt idx="0">
                  <c:v> Marzo  </c:v>
                </c:pt>
                <c:pt idx="1">
                  <c:v>Mayo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Aprobado-EJEC.'!$H$10:$H$83</c:f>
              <c:numCache>
                <c:formatCode>#,##0.00</c:formatCode>
                <c:ptCount val="74"/>
                <c:pt idx="72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CA66-42DC-A13E-FFAFB7E89A2C}"/>
            </c:ext>
          </c:extLst>
        </c:ser>
        <c:ser>
          <c:idx val="9"/>
          <c:order val="9"/>
          <c:tx>
            <c:strRef>
              <c:f>'P2 Presupuesto Aprobado-EJEC.'!$I$7:$I$9</c:f>
              <c:strCache>
                <c:ptCount val="3"/>
                <c:pt idx="0">
                  <c:v> Marzo  </c:v>
                </c:pt>
                <c:pt idx="1">
                  <c:v>Junio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Aprobado-EJEC.'!$I$10:$I$83</c:f>
              <c:numCache>
                <c:formatCode>#,##0.00</c:formatCode>
                <c:ptCount val="74"/>
                <c:pt idx="72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CA66-42DC-A13E-FFAFB7E89A2C}"/>
            </c:ext>
          </c:extLst>
        </c:ser>
        <c:ser>
          <c:idx val="10"/>
          <c:order val="10"/>
          <c:tx>
            <c:strRef>
              <c:f>'P2 Presupuesto Aprobado-EJEC.'!$J$7:$J$9</c:f>
              <c:strCache>
                <c:ptCount val="3"/>
                <c:pt idx="0">
                  <c:v> Marzo  </c:v>
                </c:pt>
                <c:pt idx="1">
                  <c:v>Julio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Aprobado-EJEC.'!$J$10:$J$83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CA66-42DC-A13E-FFAFB7E89A2C}"/>
            </c:ext>
          </c:extLst>
        </c:ser>
        <c:ser>
          <c:idx val="11"/>
          <c:order val="11"/>
          <c:tx>
            <c:strRef>
              <c:f>'P2 Presupuesto Aprobado-EJEC.'!$K$7:$K$9</c:f>
              <c:strCache>
                <c:ptCount val="3"/>
                <c:pt idx="0">
                  <c:v> Marzo  </c:v>
                </c:pt>
                <c:pt idx="1">
                  <c:v>Agosto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Aprobado-EJEC.'!$K$10:$K$83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CA66-42DC-A13E-FFAFB7E89A2C}"/>
            </c:ext>
          </c:extLst>
        </c:ser>
        <c:ser>
          <c:idx val="12"/>
          <c:order val="12"/>
          <c:tx>
            <c:strRef>
              <c:f>'P2 Presupuesto Aprobado-EJEC.'!$L$7:$L$9</c:f>
              <c:strCache>
                <c:ptCount val="3"/>
                <c:pt idx="0">
                  <c:v> Marzo  </c:v>
                </c:pt>
                <c:pt idx="1">
                  <c:v>Septiembre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Aprobado-EJEC.'!$L$10:$L$83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C-CA66-42DC-A13E-FFAFB7E89A2C}"/>
            </c:ext>
          </c:extLst>
        </c:ser>
        <c:ser>
          <c:idx val="13"/>
          <c:order val="13"/>
          <c:tx>
            <c:strRef>
              <c:f>'P2 Presupuesto Aprobado-EJEC.'!$M$7:$M$9</c:f>
              <c:strCache>
                <c:ptCount val="3"/>
                <c:pt idx="0">
                  <c:v> Marzo  </c:v>
                </c:pt>
                <c:pt idx="1">
                  <c:v>Octubre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Aprobado-EJEC.'!$M$10:$M$83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D-CA66-42DC-A13E-FFAFB7E89A2C}"/>
            </c:ext>
          </c:extLst>
        </c:ser>
        <c:ser>
          <c:idx val="14"/>
          <c:order val="14"/>
          <c:tx>
            <c:strRef>
              <c:f>'P2 Presupuesto Aprobado-EJEC.'!$N$7:$N$9</c:f>
              <c:strCache>
                <c:ptCount val="3"/>
                <c:pt idx="0">
                  <c:v> Marzo  </c:v>
                </c:pt>
                <c:pt idx="1">
                  <c:v>Noviembre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Aprobado-EJEC.'!$N$10:$N$83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CA66-42DC-A13E-FFAFB7E89A2C}"/>
            </c:ext>
          </c:extLst>
        </c:ser>
        <c:ser>
          <c:idx val="15"/>
          <c:order val="15"/>
          <c:tx>
            <c:strRef>
              <c:f>'P2 Presupuesto Aprobado-EJEC.'!$O$7:$O$9</c:f>
              <c:strCache>
                <c:ptCount val="3"/>
                <c:pt idx="0">
                  <c:v> Marzo  </c:v>
                </c:pt>
                <c:pt idx="1">
                  <c:v>Diciembre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Aprobado-EJEC.'!$O$10:$O$83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CA66-42DC-A13E-FFAFB7E89A2C}"/>
            </c:ext>
          </c:extLst>
        </c:ser>
        <c:ser>
          <c:idx val="16"/>
          <c:order val="16"/>
          <c:tx>
            <c:strRef>
              <c:f>'P2 Presupuesto Aprobado-EJEC.'!$P$7:$P$9</c:f>
              <c:strCache>
                <c:ptCount val="3"/>
                <c:pt idx="0">
                  <c:v>Total 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Aprobado-EJEC.'!$P$10:$P$83</c:f>
              <c:numCache>
                <c:formatCode>#,##0.00</c:formatCode>
                <c:ptCount val="74"/>
                <c:pt idx="0">
                  <c:v>289783858.69</c:v>
                </c:pt>
                <c:pt idx="1">
                  <c:v>248286172.34000003</c:v>
                </c:pt>
                <c:pt idx="2">
                  <c:v>2989087.63</c:v>
                </c:pt>
                <c:pt idx="3">
                  <c:v>0</c:v>
                </c:pt>
                <c:pt idx="4">
                  <c:v>0</c:v>
                </c:pt>
                <c:pt idx="5">
                  <c:v>38508598.719999999</c:v>
                </c:pt>
                <c:pt idx="6">
                  <c:v>71058376.689999998</c:v>
                </c:pt>
                <c:pt idx="7">
                  <c:v>5270913.83</c:v>
                </c:pt>
                <c:pt idx="8">
                  <c:v>1577003.72</c:v>
                </c:pt>
                <c:pt idx="9">
                  <c:v>721100</c:v>
                </c:pt>
                <c:pt idx="10">
                  <c:v>1345318.72</c:v>
                </c:pt>
                <c:pt idx="11">
                  <c:v>8437665.25</c:v>
                </c:pt>
                <c:pt idx="12">
                  <c:v>4822640</c:v>
                </c:pt>
                <c:pt idx="13">
                  <c:v>5053476.53</c:v>
                </c:pt>
                <c:pt idx="14">
                  <c:v>34585235.170000002</c:v>
                </c:pt>
                <c:pt idx="15">
                  <c:v>9245023.4699999988</c:v>
                </c:pt>
                <c:pt idx="16">
                  <c:v>30994076.939999998</c:v>
                </c:pt>
                <c:pt idx="17">
                  <c:v>16632572.209999999</c:v>
                </c:pt>
                <c:pt idx="18">
                  <c:v>156241.44</c:v>
                </c:pt>
                <c:pt idx="19">
                  <c:v>1841876</c:v>
                </c:pt>
                <c:pt idx="20">
                  <c:v>7317</c:v>
                </c:pt>
                <c:pt idx="21">
                  <c:v>179153.5</c:v>
                </c:pt>
                <c:pt idx="22">
                  <c:v>45911.58</c:v>
                </c:pt>
                <c:pt idx="23">
                  <c:v>5707120.2400000002</c:v>
                </c:pt>
                <c:pt idx="24">
                  <c:v>6423884.9699999997</c:v>
                </c:pt>
                <c:pt idx="25">
                  <c:v>38368312.5</c:v>
                </c:pt>
                <c:pt idx="26">
                  <c:v>38368312.5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40298085.689999998</c:v>
                </c:pt>
                <c:pt idx="42">
                  <c:v>37992647.200000003</c:v>
                </c:pt>
                <c:pt idx="43">
                  <c:v>32525</c:v>
                </c:pt>
                <c:pt idx="44">
                  <c:v>0</c:v>
                </c:pt>
                <c:pt idx="45">
                  <c:v>0</c:v>
                </c:pt>
                <c:pt idx="46">
                  <c:v>2190313.4900000002</c:v>
                </c:pt>
                <c:pt idx="47">
                  <c:v>82600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470502710.50999999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0-CA66-42DC-A13E-FFAFB7E89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2948927"/>
        <c:axId val="1269003535"/>
      </c:barChart>
      <c:catAx>
        <c:axId val="13529489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9003535"/>
        <c:crosses val="autoZero"/>
        <c:auto val="1"/>
        <c:lblAlgn val="ctr"/>
        <c:lblOffset val="100"/>
        <c:noMultiLvlLbl val="0"/>
      </c:catAx>
      <c:valAx>
        <c:axId val="1269003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52948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1A0E0CE-36E0-4366-B6FA-042C9F5F4F8D}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4408" cy="629151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49E6098-34B2-9668-A4AA-BB57B2012B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327024</xdr:colOff>
      <xdr:row>1</xdr:row>
      <xdr:rowOff>76200</xdr:rowOff>
    </xdr:from>
    <xdr:ext cx="939797" cy="576000"/>
    <xdr:pic>
      <xdr:nvPicPr>
        <xdr:cNvPr id="2" name="Imagen 1">
          <a:extLst>
            <a:ext uri="{FF2B5EF4-FFF2-40B4-BE49-F238E27FC236}">
              <a16:creationId xmlns:a16="http://schemas.microsoft.com/office/drawing/2014/main" id="{309EAC5A-3517-4357-9EB0-961832414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4" y="438150"/>
          <a:ext cx="939797" cy="576000"/>
        </a:xfrm>
        <a:prstGeom prst="rect">
          <a:avLst/>
        </a:prstGeom>
      </xdr:spPr>
    </xdr:pic>
    <xdr:clientData/>
  </xdr:oneCellAnchor>
  <xdr:oneCellAnchor>
    <xdr:from>
      <xdr:col>15</xdr:col>
      <xdr:colOff>47625</xdr:colOff>
      <xdr:row>0</xdr:row>
      <xdr:rowOff>329045</xdr:rowOff>
    </xdr:from>
    <xdr:ext cx="837911" cy="792000"/>
    <xdr:pic>
      <xdr:nvPicPr>
        <xdr:cNvPr id="3" name="Imagen 37">
          <a:extLst>
            <a:ext uri="{FF2B5EF4-FFF2-40B4-BE49-F238E27FC236}">
              <a16:creationId xmlns:a16="http://schemas.microsoft.com/office/drawing/2014/main" id="{F7D78F7C-75B9-4C35-A705-C60947DD3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156656" y="329045"/>
          <a:ext cx="837911" cy="7920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Relationship Id="rId1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2 Presupuesto Aprobado-Ejec "/>
      <sheetName val="Ejecución indicador mes corresp"/>
      <sheetName val="Plantilla"/>
      <sheetName val="Enero"/>
      <sheetName val="Febrero"/>
      <sheetName val="Marzo"/>
      <sheetName val="Febrero."/>
    </sheetNames>
    <sheetDataSet>
      <sheetData sheetId="0"/>
      <sheetData sheetId="1"/>
      <sheetData sheetId="2">
        <row r="7">
          <cell r="A7" t="str">
            <v>2.1</v>
          </cell>
          <cell r="B7" t="str">
            <v>2.1-REMUNERACIONES Y CONTRIBUCIONES</v>
          </cell>
          <cell r="C7">
            <v>94280835.930000007</v>
          </cell>
        </row>
        <row r="8">
          <cell r="A8" t="str">
            <v>2.1.1</v>
          </cell>
          <cell r="B8" t="str">
            <v>2.1.1-REMUNERACIONES</v>
          </cell>
          <cell r="C8">
            <v>81345980.799999997</v>
          </cell>
        </row>
        <row r="9">
          <cell r="A9" t="str">
            <v>2.1.2</v>
          </cell>
          <cell r="B9" t="str">
            <v>2.1.2-SOBRESUELDOS</v>
          </cell>
          <cell r="C9">
            <v>511815.4</v>
          </cell>
        </row>
        <row r="10">
          <cell r="A10" t="str">
            <v>2.1.4</v>
          </cell>
          <cell r="B10" t="str">
            <v>2.1.4-GRATIFICACIONES Y BONIFICACIONES</v>
          </cell>
          <cell r="C10">
            <v>0</v>
          </cell>
        </row>
        <row r="11">
          <cell r="A11" t="str">
            <v>2.1.5</v>
          </cell>
          <cell r="B11" t="str">
            <v>2.1.5-CONTRIBUCIONES A LA SEGURIDAD SOCIAL</v>
          </cell>
          <cell r="C11">
            <v>12423039.73</v>
          </cell>
        </row>
        <row r="12">
          <cell r="A12" t="str">
            <v>2.2</v>
          </cell>
          <cell r="B12" t="str">
            <v>2.2-CONTRATACIÓN DE SERVICIOS</v>
          </cell>
          <cell r="C12">
            <v>0</v>
          </cell>
        </row>
        <row r="13">
          <cell r="A13" t="str">
            <v>2.2.1</v>
          </cell>
          <cell r="B13" t="str">
            <v>2.2.1-SERVICIOS BÁSICOS</v>
          </cell>
          <cell r="C13">
            <v>2820961.76</v>
          </cell>
        </row>
        <row r="14">
          <cell r="A14" t="str">
            <v>2.2.2</v>
          </cell>
          <cell r="B14" t="str">
            <v>2.2.2-PUBLICIDAD, IMPRESIÓN Y ENCUADERNACIÓN</v>
          </cell>
          <cell r="C14">
            <v>964290.69</v>
          </cell>
        </row>
        <row r="15">
          <cell r="A15" t="str">
            <v>2.2.3</v>
          </cell>
          <cell r="B15" t="str">
            <v>2.2.3-VIÁTICOS</v>
          </cell>
          <cell r="C15">
            <v>708100</v>
          </cell>
        </row>
        <row r="16">
          <cell r="A16" t="str">
            <v>2.2.4</v>
          </cell>
          <cell r="B16" t="str">
            <v>2.2.4-TRANSPORTE Y ALMACENAJE</v>
          </cell>
          <cell r="C16">
            <v>278000</v>
          </cell>
        </row>
        <row r="17">
          <cell r="A17" t="str">
            <v>2.2.5</v>
          </cell>
          <cell r="B17" t="str">
            <v>2.2.5-ALQUILERES Y RENTAS</v>
          </cell>
          <cell r="C17">
            <v>1386459.7</v>
          </cell>
        </row>
        <row r="18">
          <cell r="A18" t="str">
            <v>2.2.6</v>
          </cell>
          <cell r="B18" t="str">
            <v>2.2.6-SEGUROS</v>
          </cell>
          <cell r="C18">
            <v>1539801.67</v>
          </cell>
        </row>
        <row r="19">
          <cell r="A19" t="str">
            <v>2.2.7</v>
          </cell>
          <cell r="B19" t="str">
            <v>2.2.7-SERVICIOS DE CONSERVACIÓN, REPARACIONES MENORES E INSTALACIONES TEMPORALES</v>
          </cell>
          <cell r="C19">
            <v>9983280.8499999996</v>
          </cell>
        </row>
        <row r="20">
          <cell r="A20" t="str">
            <v>2.2.8</v>
          </cell>
          <cell r="B20" t="str">
            <v>2.2.8-OTROS SERVICIOS NO INCLUIDOS EN CONCEPTOS ANTERIORES</v>
          </cell>
          <cell r="C20">
            <v>4431464.24</v>
          </cell>
        </row>
        <row r="21">
          <cell r="A21" t="str">
            <v>2.2.9</v>
          </cell>
          <cell r="B21" t="str">
            <v>2.2.9-OTRAS CONTRATACIONES DE SERVICIOS</v>
          </cell>
          <cell r="C21">
            <v>2274524.06</v>
          </cell>
        </row>
        <row r="22">
          <cell r="A22" t="str">
            <v>2.3</v>
          </cell>
          <cell r="B22" t="str">
            <v>2.3-MATERIALES Y SUMINISTROS</v>
          </cell>
          <cell r="C22">
            <v>0</v>
          </cell>
        </row>
        <row r="23">
          <cell r="A23" t="str">
            <v>2.3.1</v>
          </cell>
          <cell r="B23" t="str">
            <v>2.3.1-ALIMENTOS Y PRODUCTOS AGROFORESTALES</v>
          </cell>
          <cell r="C23">
            <v>5660525.2599999998</v>
          </cell>
        </row>
        <row r="24">
          <cell r="A24" t="str">
            <v>2.3.2</v>
          </cell>
          <cell r="B24" t="str">
            <v>2.3.2-TEXTILES Y VESTUARIOS</v>
          </cell>
          <cell r="C24">
            <v>848561.6</v>
          </cell>
        </row>
        <row r="25">
          <cell r="A25" t="str">
            <v>2.3.3</v>
          </cell>
          <cell r="B25" t="str">
            <v>2.3.3-PRODUCTOS DE PAPEL, CARTÓN E IMPRESOS</v>
          </cell>
          <cell r="C25">
            <v>252992</v>
          </cell>
        </row>
        <row r="26">
          <cell r="A26" t="str">
            <v>2.3.4</v>
          </cell>
          <cell r="B26" t="str">
            <v>2.3.4-PRODUCTOS FARMACÉUTICOS</v>
          </cell>
          <cell r="C26">
            <v>0</v>
          </cell>
        </row>
        <row r="27">
          <cell r="A27" t="str">
            <v>2.3.5</v>
          </cell>
          <cell r="B27" t="str">
            <v>2.3.5-PRODUCTOS DE CUERO, CAUCHO Y PLÁSTICO</v>
          </cell>
          <cell r="C27">
            <v>0</v>
          </cell>
        </row>
        <row r="28">
          <cell r="A28" t="str">
            <v>2.3.6</v>
          </cell>
          <cell r="B28" t="str">
            <v>2.3.6-PRODUCTOS DE MINERALES, METÁLICOS Y NO METÁLICOS</v>
          </cell>
          <cell r="C28">
            <v>103232.3</v>
          </cell>
        </row>
        <row r="29">
          <cell r="A29" t="str">
            <v>2.3.7</v>
          </cell>
          <cell r="B29" t="str">
            <v>2.3.7-COMBUSTIBLES, LUBRICANTES, PRODUCTOS QUÍMICOS Y CONEXOS</v>
          </cell>
          <cell r="C29">
            <v>2066654.97</v>
          </cell>
        </row>
        <row r="30">
          <cell r="A30" t="str">
            <v>2.3.9</v>
          </cell>
          <cell r="B30" t="str">
            <v>2.3.9-PRODUCTOS Y ÚTILES VARIOS</v>
          </cell>
          <cell r="C30">
            <v>1896056.73</v>
          </cell>
        </row>
        <row r="31">
          <cell r="A31" t="str">
            <v>2.4</v>
          </cell>
          <cell r="B31" t="str">
            <v>2.4-TRANSFERENCIAS CORRIENTES</v>
          </cell>
          <cell r="C31">
            <v>0</v>
          </cell>
        </row>
        <row r="32">
          <cell r="A32" t="str">
            <v>2.4.1</v>
          </cell>
          <cell r="B32" t="str">
            <v>2.4.1-TRANSFERENCIAS CORRIENTES AL SECTOR PRIVADO</v>
          </cell>
          <cell r="C32">
            <v>19649000</v>
          </cell>
        </row>
        <row r="33">
          <cell r="A33" t="str">
            <v>2.4.7</v>
          </cell>
          <cell r="B33" t="str">
            <v>2.4.7-TRANSFERENCIAS CORRIENTES AL SECTOR EXTERNO</v>
          </cell>
          <cell r="C33">
            <v>0</v>
          </cell>
        </row>
        <row r="34">
          <cell r="A34" t="str">
            <v>2.6</v>
          </cell>
          <cell r="B34" t="str">
            <v>2.6-BIENES MUEBLES, INMUEBLES E INTANGIBLES</v>
          </cell>
          <cell r="C34">
            <v>0</v>
          </cell>
        </row>
        <row r="35">
          <cell r="A35" t="str">
            <v>2.6.1</v>
          </cell>
          <cell r="B35" t="str">
            <v>2.6.1-MOBILIARIO Y EQUIPO</v>
          </cell>
          <cell r="C35">
            <v>448761.41</v>
          </cell>
        </row>
        <row r="36">
          <cell r="A36" t="str">
            <v>2.6.2</v>
          </cell>
          <cell r="B36" t="str">
            <v>2.6.2-MOBILIARIO Y EQUIPO EDUCACIONAL Y RECREATIVO</v>
          </cell>
          <cell r="C36">
            <v>0</v>
          </cell>
        </row>
        <row r="37">
          <cell r="A37" t="str">
            <v>2.6.3</v>
          </cell>
          <cell r="B37" t="str">
            <v>2.6.3-EQUIPO E INSTRUMENTAL, CIENTÍFICO Y LABORATORIO</v>
          </cell>
          <cell r="C37">
            <v>58500</v>
          </cell>
        </row>
        <row r="38">
          <cell r="A38" t="str">
            <v>2.6.4</v>
          </cell>
          <cell r="B38" t="str">
            <v>2.6.4-VEHÍCULOS Y EQUIPO DE TRANSPORTE, TRACCIÓN Y ELEVACIÓN</v>
          </cell>
          <cell r="C38">
            <v>0</v>
          </cell>
        </row>
        <row r="39">
          <cell r="A39" t="str">
            <v>2.6.5</v>
          </cell>
          <cell r="B39" t="str">
            <v>2.6.5-MAQUINARIA, OTROS EQUIPOS Y HERRAMIENTAS</v>
          </cell>
          <cell r="C39">
            <v>1454260.62</v>
          </cell>
        </row>
        <row r="40">
          <cell r="A40" t="str">
            <v>2.6.6</v>
          </cell>
          <cell r="B40" t="str">
            <v>2.6.6-EQUIPOS DE DEFENSA Y SEGURIDAD</v>
          </cell>
          <cell r="C40">
            <v>211220</v>
          </cell>
        </row>
        <row r="41">
          <cell r="A41" t="str">
            <v>2.6.8</v>
          </cell>
          <cell r="B41" t="str">
            <v>2.6.8-BIENES INTANGIBLES</v>
          </cell>
          <cell r="C41">
            <v>1178920.8500000001</v>
          </cell>
        </row>
        <row r="42">
          <cell r="A42" t="str">
            <v>2.7</v>
          </cell>
          <cell r="B42" t="str">
            <v>2.7-OBRAS</v>
          </cell>
          <cell r="C42">
            <v>0</v>
          </cell>
        </row>
        <row r="43">
          <cell r="A43" t="str">
            <v>2.7.1</v>
          </cell>
          <cell r="B43" t="str">
            <v>2.7.1-OBRAS EN EDIFICACIONES</v>
          </cell>
          <cell r="C43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A2E8-22FD-44D2-AB99-FC2061007DDA}">
  <dimension ref="A1:Q111"/>
  <sheetViews>
    <sheetView showGridLines="0" tabSelected="1" topLeftCell="B71" zoomScaleNormal="100" zoomScaleSheetLayoutView="80" workbookViewId="0">
      <selection activeCell="F115" sqref="F115"/>
    </sheetView>
  </sheetViews>
  <sheetFormatPr baseColWidth="10" defaultColWidth="11.42578125" defaultRowHeight="12.75" x14ac:dyDescent="0.2"/>
  <cols>
    <col min="1" max="1" width="7" style="1" hidden="1" customWidth="1"/>
    <col min="2" max="2" width="43.5703125" style="14" customWidth="1"/>
    <col min="3" max="4" width="13.28515625" style="10" customWidth="1"/>
    <col min="5" max="5" width="13.28515625" style="11" customWidth="1"/>
    <col min="6" max="7" width="13.28515625" style="10" customWidth="1"/>
    <col min="8" max="9" width="0.140625" style="10" customWidth="1"/>
    <col min="10" max="10" width="5.42578125" style="10" hidden="1" customWidth="1"/>
    <col min="11" max="11" width="8.42578125" style="10" hidden="1" customWidth="1"/>
    <col min="12" max="12" width="12.28515625" style="10" hidden="1" customWidth="1"/>
    <col min="13" max="13" width="9" style="10" hidden="1" customWidth="1"/>
    <col min="14" max="14" width="12.42578125" style="10" hidden="1" customWidth="1"/>
    <col min="15" max="15" width="10.85546875" style="10" hidden="1" customWidth="1"/>
    <col min="16" max="16" width="15.140625" style="10" customWidth="1"/>
    <col min="17" max="17" width="15.140625" style="1" bestFit="1" customWidth="1"/>
    <col min="18" max="16384" width="11.42578125" style="1"/>
  </cols>
  <sheetData>
    <row r="1" spans="1:16" ht="18.75" customHeight="1" x14ac:dyDescent="0.2"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ht="18" customHeight="1" x14ac:dyDescent="0.2">
      <c r="B2" s="32" t="s">
        <v>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x14ac:dyDescent="0.2">
      <c r="B3" s="34" t="s">
        <v>101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15.75" customHeight="1" x14ac:dyDescent="0.2">
      <c r="B4" s="32" t="s">
        <v>92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15.75" customHeight="1" x14ac:dyDescent="0.2">
      <c r="B5" s="33" t="s">
        <v>2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15" customHeight="1" x14ac:dyDescent="0.2">
      <c r="B6" s="2"/>
      <c r="C6" s="2"/>
      <c r="D6" s="2"/>
      <c r="G6" s="1" t="s">
        <v>102</v>
      </c>
      <c r="H6" s="1"/>
      <c r="I6" s="1"/>
      <c r="J6" s="1"/>
      <c r="K6" s="1"/>
      <c r="L6" s="1"/>
      <c r="M6" s="1"/>
      <c r="N6" s="1"/>
      <c r="O6" s="1"/>
      <c r="P6" s="1"/>
    </row>
    <row r="7" spans="1:16" s="10" customFormat="1" ht="17.25" customHeight="1" x14ac:dyDescent="0.25">
      <c r="B7" s="35" t="s">
        <v>68</v>
      </c>
      <c r="C7" s="36" t="s">
        <v>69</v>
      </c>
      <c r="D7" s="36" t="s">
        <v>70</v>
      </c>
      <c r="E7" s="36" t="s">
        <v>107</v>
      </c>
      <c r="F7" s="36" t="s">
        <v>108</v>
      </c>
      <c r="G7" s="36" t="s">
        <v>109</v>
      </c>
      <c r="H7" s="3"/>
      <c r="I7" s="4"/>
      <c r="J7" s="4"/>
      <c r="K7" s="4"/>
      <c r="L7" s="4"/>
      <c r="M7" s="4"/>
      <c r="N7" s="4"/>
      <c r="O7" s="4"/>
      <c r="P7" s="30" t="s">
        <v>3</v>
      </c>
    </row>
    <row r="8" spans="1:16" s="10" customFormat="1" ht="27.75" customHeight="1" x14ac:dyDescent="0.25">
      <c r="B8" s="35"/>
      <c r="C8" s="36"/>
      <c r="D8" s="36"/>
      <c r="E8" s="36" t="s">
        <v>71</v>
      </c>
      <c r="F8" s="36" t="s">
        <v>71</v>
      </c>
      <c r="G8" s="36" t="s">
        <v>4</v>
      </c>
      <c r="H8" s="5" t="s">
        <v>5</v>
      </c>
      <c r="I8" s="5" t="s">
        <v>6</v>
      </c>
      <c r="J8" s="5" t="s">
        <v>7</v>
      </c>
      <c r="K8" s="5" t="s">
        <v>72</v>
      </c>
      <c r="L8" s="5" t="s">
        <v>8</v>
      </c>
      <c r="M8" s="5" t="s">
        <v>9</v>
      </c>
      <c r="N8" s="5" t="s">
        <v>73</v>
      </c>
      <c r="O8" s="5" t="s">
        <v>10</v>
      </c>
      <c r="P8" s="31"/>
    </row>
    <row r="9" spans="1:16" x14ac:dyDescent="0.2">
      <c r="B9" s="18" t="s">
        <v>11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spans="1:16" x14ac:dyDescent="0.2">
      <c r="A10" s="1" t="str">
        <f t="shared" ref="A10:A73" si="0">+TRIM(MID(B10,1,FIND("-",B10,1)-1))</f>
        <v>2.1</v>
      </c>
      <c r="B10" s="18" t="s">
        <v>12</v>
      </c>
      <c r="C10" s="19">
        <f>SUM(C11:C15)</f>
        <v>1721122294</v>
      </c>
      <c r="D10" s="19">
        <f>SUM(D11:D15)</f>
        <v>1721122294</v>
      </c>
      <c r="E10" s="19">
        <f>SUM(E11:E15)</f>
        <v>93301275.579999998</v>
      </c>
      <c r="F10" s="19">
        <f>SUM(F11:F15)</f>
        <v>95671812.030000016</v>
      </c>
      <c r="G10" s="19">
        <f>SUM(G11:G15)</f>
        <v>100810771.08</v>
      </c>
      <c r="H10" s="19"/>
      <c r="I10" s="19"/>
      <c r="J10" s="20"/>
      <c r="K10" s="19"/>
      <c r="L10" s="19"/>
      <c r="M10" s="19"/>
      <c r="N10" s="19"/>
      <c r="O10" s="19"/>
      <c r="P10" s="19">
        <f t="shared" ref="P10:P41" si="1">SUM(E10:N10)</f>
        <v>289783858.69</v>
      </c>
    </row>
    <row r="11" spans="1:16" x14ac:dyDescent="0.2">
      <c r="A11" s="1" t="str">
        <f t="shared" si="0"/>
        <v>2.1.1</v>
      </c>
      <c r="B11" s="21" t="s">
        <v>13</v>
      </c>
      <c r="C11" s="22">
        <v>1296397561</v>
      </c>
      <c r="D11" s="22">
        <v>1294397561</v>
      </c>
      <c r="E11" s="22">
        <v>79773757.060000002</v>
      </c>
      <c r="F11" s="22">
        <v>82151507.020000011</v>
      </c>
      <c r="G11" s="22">
        <v>86360908.260000005</v>
      </c>
      <c r="H11" s="22"/>
      <c r="I11" s="22"/>
      <c r="J11" s="22"/>
      <c r="K11" s="23"/>
      <c r="L11" s="22"/>
      <c r="M11" s="22"/>
      <c r="N11" s="22"/>
      <c r="O11" s="22"/>
      <c r="P11" s="19">
        <f t="shared" si="1"/>
        <v>248286172.34000003</v>
      </c>
    </row>
    <row r="12" spans="1:16" x14ac:dyDescent="0.2">
      <c r="A12" s="1" t="str">
        <f t="shared" si="0"/>
        <v>2.1.2</v>
      </c>
      <c r="B12" s="21" t="s">
        <v>14</v>
      </c>
      <c r="C12" s="22">
        <v>237168020</v>
      </c>
      <c r="D12" s="22">
        <v>239102020</v>
      </c>
      <c r="E12" s="22">
        <v>1076610.94</v>
      </c>
      <c r="F12" s="22">
        <v>872664.06</v>
      </c>
      <c r="G12" s="22">
        <v>1039812.63</v>
      </c>
      <c r="H12" s="22"/>
      <c r="I12" s="22"/>
      <c r="J12" s="22"/>
      <c r="K12" s="22"/>
      <c r="L12" s="22"/>
      <c r="M12" s="22"/>
      <c r="N12" s="22"/>
      <c r="O12" s="22"/>
      <c r="P12" s="19">
        <f t="shared" si="1"/>
        <v>2989087.63</v>
      </c>
    </row>
    <row r="13" spans="1:16" x14ac:dyDescent="0.2">
      <c r="A13" s="1" t="str">
        <f t="shared" si="0"/>
        <v>2.1.3</v>
      </c>
      <c r="B13" s="21" t="s">
        <v>15</v>
      </c>
      <c r="C13" s="22">
        <v>200000</v>
      </c>
      <c r="D13" s="22">
        <v>200000</v>
      </c>
      <c r="E13" s="22">
        <v>0</v>
      </c>
      <c r="F13" s="22">
        <v>0</v>
      </c>
      <c r="G13" s="22"/>
      <c r="H13" s="22"/>
      <c r="I13" s="22"/>
      <c r="J13" s="22"/>
      <c r="K13" s="22"/>
      <c r="L13" s="22"/>
      <c r="M13" s="22"/>
      <c r="N13" s="22"/>
      <c r="O13" s="22"/>
      <c r="P13" s="19">
        <f t="shared" si="1"/>
        <v>0</v>
      </c>
    </row>
    <row r="14" spans="1:16" x14ac:dyDescent="0.2">
      <c r="A14" s="1" t="str">
        <f t="shared" si="0"/>
        <v>2.1.4</v>
      </c>
      <c r="B14" s="21" t="s">
        <v>16</v>
      </c>
      <c r="C14" s="22">
        <v>0</v>
      </c>
      <c r="D14" s="22">
        <v>66000</v>
      </c>
      <c r="E14" s="22">
        <v>0</v>
      </c>
      <c r="F14" s="22">
        <v>0</v>
      </c>
      <c r="G14" s="22"/>
      <c r="H14" s="22"/>
      <c r="I14" s="22"/>
      <c r="J14" s="22"/>
      <c r="K14" s="22"/>
      <c r="L14" s="22"/>
      <c r="M14" s="22"/>
      <c r="N14" s="22"/>
      <c r="O14" s="22"/>
      <c r="P14" s="19">
        <f t="shared" si="1"/>
        <v>0</v>
      </c>
    </row>
    <row r="15" spans="1:16" x14ac:dyDescent="0.2">
      <c r="A15" s="1" t="str">
        <f t="shared" si="0"/>
        <v>2.1.5</v>
      </c>
      <c r="B15" s="21" t="s">
        <v>74</v>
      </c>
      <c r="C15" s="22">
        <v>187356713</v>
      </c>
      <c r="D15" s="22">
        <v>187356713</v>
      </c>
      <c r="E15" s="22">
        <v>12450907.58</v>
      </c>
      <c r="F15" s="22">
        <v>12647640.950000001</v>
      </c>
      <c r="G15" s="22">
        <v>13410050.189999999</v>
      </c>
      <c r="H15" s="22"/>
      <c r="I15" s="22"/>
      <c r="J15" s="22"/>
      <c r="K15" s="22"/>
      <c r="L15" s="22"/>
      <c r="M15" s="22"/>
      <c r="N15" s="22"/>
      <c r="O15" s="22"/>
      <c r="P15" s="19">
        <f t="shared" si="1"/>
        <v>38508598.719999999</v>
      </c>
    </row>
    <row r="16" spans="1:16" x14ac:dyDescent="0.2">
      <c r="A16" s="1" t="str">
        <f t="shared" si="0"/>
        <v>2.2</v>
      </c>
      <c r="B16" s="18" t="s">
        <v>17</v>
      </c>
      <c r="C16" s="19">
        <f>SUM(C17:C25)</f>
        <v>572602219</v>
      </c>
      <c r="D16" s="19">
        <f>SUM(D17:D25)</f>
        <v>444839546.20999998</v>
      </c>
      <c r="E16" s="19">
        <f>SUM(E17:E25)</f>
        <v>6357551.9500000002</v>
      </c>
      <c r="F16" s="19">
        <f>SUM(F17:F25)</f>
        <v>37109792.719999999</v>
      </c>
      <c r="G16" s="19">
        <f>SUM(G17:G25)</f>
        <v>27591032.02</v>
      </c>
      <c r="H16" s="19"/>
      <c r="I16" s="19"/>
      <c r="J16" s="19"/>
      <c r="K16" s="19"/>
      <c r="L16" s="19"/>
      <c r="M16" s="19"/>
      <c r="N16" s="19"/>
      <c r="O16" s="19"/>
      <c r="P16" s="19">
        <f t="shared" si="1"/>
        <v>71058376.689999998</v>
      </c>
    </row>
    <row r="17" spans="1:16" x14ac:dyDescent="0.2">
      <c r="A17" s="1" t="str">
        <f t="shared" si="0"/>
        <v>2.2.1</v>
      </c>
      <c r="B17" s="21" t="s">
        <v>18</v>
      </c>
      <c r="C17" s="22">
        <v>36259977</v>
      </c>
      <c r="D17" s="22">
        <v>33769977</v>
      </c>
      <c r="E17" s="22">
        <v>2449146</v>
      </c>
      <c r="F17" s="22">
        <v>105430.85000000009</v>
      </c>
      <c r="G17" s="22">
        <v>2716336.98</v>
      </c>
      <c r="H17" s="22"/>
      <c r="I17" s="22"/>
      <c r="J17" s="22"/>
      <c r="K17" s="22"/>
      <c r="L17" s="22"/>
      <c r="M17" s="22"/>
      <c r="N17" s="22"/>
      <c r="O17" s="22"/>
      <c r="P17" s="19">
        <f t="shared" si="1"/>
        <v>5270913.83</v>
      </c>
    </row>
    <row r="18" spans="1:16" x14ac:dyDescent="0.2">
      <c r="A18" s="1" t="str">
        <f t="shared" si="0"/>
        <v>2.2.2</v>
      </c>
      <c r="B18" s="21" t="s">
        <v>19</v>
      </c>
      <c r="C18" s="22">
        <v>33166850</v>
      </c>
      <c r="D18" s="22">
        <v>24616850</v>
      </c>
      <c r="E18" s="22"/>
      <c r="F18" s="22">
        <v>737651.59</v>
      </c>
      <c r="G18" s="22">
        <v>839352.13</v>
      </c>
      <c r="H18" s="22"/>
      <c r="I18" s="22"/>
      <c r="J18" s="22"/>
      <c r="K18" s="22"/>
      <c r="L18" s="22"/>
      <c r="M18" s="22"/>
      <c r="N18" s="22"/>
      <c r="O18" s="22"/>
      <c r="P18" s="19">
        <f t="shared" si="1"/>
        <v>1577003.72</v>
      </c>
    </row>
    <row r="19" spans="1:16" x14ac:dyDescent="0.2">
      <c r="A19" s="1" t="str">
        <f t="shared" si="0"/>
        <v>2.2.3</v>
      </c>
      <c r="B19" s="21" t="s">
        <v>20</v>
      </c>
      <c r="C19" s="22">
        <v>8059250</v>
      </c>
      <c r="D19" s="22">
        <v>8059250</v>
      </c>
      <c r="E19" s="22">
        <v>0</v>
      </c>
      <c r="F19" s="22">
        <v>588000</v>
      </c>
      <c r="G19" s="22">
        <v>133100</v>
      </c>
      <c r="H19" s="22"/>
      <c r="I19" s="22"/>
      <c r="J19" s="22"/>
      <c r="K19" s="22"/>
      <c r="L19" s="22"/>
      <c r="M19" s="22"/>
      <c r="N19" s="22"/>
      <c r="O19" s="22"/>
      <c r="P19" s="19">
        <f t="shared" si="1"/>
        <v>721100</v>
      </c>
    </row>
    <row r="20" spans="1:16" x14ac:dyDescent="0.2">
      <c r="A20" s="1" t="str">
        <f t="shared" si="0"/>
        <v>2.2.4</v>
      </c>
      <c r="B20" s="21" t="s">
        <v>21</v>
      </c>
      <c r="C20" s="22">
        <v>17001000</v>
      </c>
      <c r="D20" s="22">
        <v>12500000</v>
      </c>
      <c r="E20" s="22"/>
      <c r="F20" s="22">
        <v>1194723.97</v>
      </c>
      <c r="G20" s="22">
        <v>150594.75</v>
      </c>
      <c r="H20" s="22"/>
      <c r="I20" s="22"/>
      <c r="J20" s="22"/>
      <c r="K20" s="22"/>
      <c r="L20" s="22"/>
      <c r="M20" s="22"/>
      <c r="N20" s="22"/>
      <c r="O20" s="22"/>
      <c r="P20" s="19">
        <f t="shared" si="1"/>
        <v>1345318.72</v>
      </c>
    </row>
    <row r="21" spans="1:16" x14ac:dyDescent="0.2">
      <c r="A21" s="1" t="str">
        <f t="shared" si="0"/>
        <v>2.2.5</v>
      </c>
      <c r="B21" s="21" t="s">
        <v>22</v>
      </c>
      <c r="C21" s="22">
        <v>71557372</v>
      </c>
      <c r="D21" s="22">
        <v>62097372</v>
      </c>
      <c r="E21" s="22"/>
      <c r="F21" s="22">
        <v>8437665.25</v>
      </c>
      <c r="G21" s="22"/>
      <c r="H21" s="22"/>
      <c r="I21" s="22"/>
      <c r="J21" s="22"/>
      <c r="K21" s="22"/>
      <c r="L21" s="22"/>
      <c r="M21" s="22"/>
      <c r="N21" s="22"/>
      <c r="O21" s="22"/>
      <c r="P21" s="19">
        <f t="shared" si="1"/>
        <v>8437665.25</v>
      </c>
    </row>
    <row r="22" spans="1:16" x14ac:dyDescent="0.2">
      <c r="A22" s="1" t="str">
        <f t="shared" si="0"/>
        <v>2.2.6</v>
      </c>
      <c r="B22" s="21" t="s">
        <v>23</v>
      </c>
      <c r="C22" s="22">
        <v>36400000</v>
      </c>
      <c r="D22" s="22">
        <v>27109301.440000001</v>
      </c>
      <c r="E22" s="22">
        <v>1593921.58</v>
      </c>
      <c r="F22" s="22">
        <v>1655313.35</v>
      </c>
      <c r="G22" s="22">
        <v>1573405.07</v>
      </c>
      <c r="H22" s="22"/>
      <c r="I22" s="22"/>
      <c r="J22" s="22"/>
      <c r="K22" s="22"/>
      <c r="L22" s="22"/>
      <c r="M22" s="22"/>
      <c r="N22" s="22"/>
      <c r="O22" s="22"/>
      <c r="P22" s="19">
        <f t="shared" si="1"/>
        <v>4822640</v>
      </c>
    </row>
    <row r="23" spans="1:16" ht="24" x14ac:dyDescent="0.2">
      <c r="A23" s="1" t="str">
        <f t="shared" si="0"/>
        <v>2.2.7</v>
      </c>
      <c r="B23" s="21" t="s">
        <v>24</v>
      </c>
      <c r="C23" s="22">
        <v>49600000</v>
      </c>
      <c r="D23" s="22">
        <v>46160000</v>
      </c>
      <c r="E23" s="22"/>
      <c r="F23" s="22">
        <v>2964324.74</v>
      </c>
      <c r="G23" s="22">
        <v>2089151.79</v>
      </c>
      <c r="H23" s="22"/>
      <c r="I23" s="22"/>
      <c r="J23" s="22"/>
      <c r="K23" s="22"/>
      <c r="L23" s="22"/>
      <c r="M23" s="22"/>
      <c r="N23" s="22"/>
      <c r="O23" s="22"/>
      <c r="P23" s="19">
        <f t="shared" si="1"/>
        <v>5053476.53</v>
      </c>
    </row>
    <row r="24" spans="1:16" ht="24" x14ac:dyDescent="0.2">
      <c r="A24" s="1" t="str">
        <f t="shared" si="0"/>
        <v>2.2.8</v>
      </c>
      <c r="B24" s="21" t="s">
        <v>25</v>
      </c>
      <c r="C24" s="23">
        <f>260965043+4424527</f>
        <v>265389570</v>
      </c>
      <c r="D24" s="22">
        <f>179114209.34+4424527</f>
        <v>183538736.34</v>
      </c>
      <c r="E24" s="22">
        <v>722146.61</v>
      </c>
      <c r="F24" s="22">
        <v>19309881.420000002</v>
      </c>
      <c r="G24" s="22">
        <v>14553207.140000001</v>
      </c>
      <c r="H24" s="22"/>
      <c r="I24" s="22"/>
      <c r="J24" s="22"/>
      <c r="K24" s="22"/>
      <c r="L24" s="24"/>
      <c r="M24" s="22"/>
      <c r="N24" s="22"/>
      <c r="O24" s="22"/>
      <c r="P24" s="19">
        <f t="shared" si="1"/>
        <v>34585235.170000002</v>
      </c>
    </row>
    <row r="25" spans="1:16" x14ac:dyDescent="0.2">
      <c r="A25" s="1" t="str">
        <f t="shared" si="0"/>
        <v>2.2.9</v>
      </c>
      <c r="B25" s="21" t="s">
        <v>26</v>
      </c>
      <c r="C25" s="22">
        <f>53648237+1519963</f>
        <v>55168200</v>
      </c>
      <c r="D25" s="22">
        <f>45468096.43+1519963</f>
        <v>46988059.43</v>
      </c>
      <c r="E25" s="22">
        <v>1592337.76</v>
      </c>
      <c r="F25" s="22">
        <v>2116801.5499999998</v>
      </c>
      <c r="G25" s="22">
        <v>5535884.1600000001</v>
      </c>
      <c r="H25" s="22"/>
      <c r="I25" s="22"/>
      <c r="J25" s="22"/>
      <c r="K25" s="22"/>
      <c r="L25" s="22"/>
      <c r="M25" s="22"/>
      <c r="N25" s="22"/>
      <c r="O25" s="22"/>
      <c r="P25" s="19">
        <f t="shared" si="1"/>
        <v>9245023.4699999988</v>
      </c>
    </row>
    <row r="26" spans="1:16" x14ac:dyDescent="0.2">
      <c r="A26" s="1" t="str">
        <f t="shared" si="0"/>
        <v>2.3</v>
      </c>
      <c r="B26" s="18" t="s">
        <v>27</v>
      </c>
      <c r="C26" s="19">
        <f>SUM(C27:C34)</f>
        <v>305475888</v>
      </c>
      <c r="D26" s="19">
        <f>SUM(D27:D34)</f>
        <v>184304895.79999998</v>
      </c>
      <c r="E26" s="19">
        <f>SUM(E27:E34)</f>
        <v>2011321.59</v>
      </c>
      <c r="F26" s="19">
        <f>SUM(F27:F34)</f>
        <v>16921384.43</v>
      </c>
      <c r="G26" s="19">
        <f>SUM(G27:G34)</f>
        <v>12061370.919999998</v>
      </c>
      <c r="H26" s="19"/>
      <c r="I26" s="19"/>
      <c r="J26" s="19"/>
      <c r="K26" s="19"/>
      <c r="L26" s="19"/>
      <c r="M26" s="19"/>
      <c r="N26" s="19"/>
      <c r="O26" s="19"/>
      <c r="P26" s="19">
        <f t="shared" si="1"/>
        <v>30994076.939999998</v>
      </c>
    </row>
    <row r="27" spans="1:16" x14ac:dyDescent="0.2">
      <c r="A27" s="1" t="str">
        <f t="shared" si="0"/>
        <v>2.3.1</v>
      </c>
      <c r="B27" s="21" t="s">
        <v>28</v>
      </c>
      <c r="C27" s="22">
        <v>173616896</v>
      </c>
      <c r="D27" s="22">
        <v>105856896</v>
      </c>
      <c r="E27" s="22">
        <v>622388.15</v>
      </c>
      <c r="F27" s="22">
        <v>9194342.0499999989</v>
      </c>
      <c r="G27" s="22">
        <v>6815842.0099999998</v>
      </c>
      <c r="H27" s="22"/>
      <c r="I27" s="22"/>
      <c r="J27" s="22"/>
      <c r="K27" s="22"/>
      <c r="L27" s="22"/>
      <c r="M27" s="22"/>
      <c r="N27" s="22"/>
      <c r="O27" s="22"/>
      <c r="P27" s="19">
        <f t="shared" si="1"/>
        <v>16632572.209999999</v>
      </c>
    </row>
    <row r="28" spans="1:16" x14ac:dyDescent="0.2">
      <c r="A28" s="1" t="str">
        <f t="shared" si="0"/>
        <v>2.3.2</v>
      </c>
      <c r="B28" s="21" t="s">
        <v>29</v>
      </c>
      <c r="C28" s="22">
        <v>4935000</v>
      </c>
      <c r="D28" s="22">
        <v>1955000</v>
      </c>
      <c r="E28" s="22">
        <v>156241.44</v>
      </c>
      <c r="F28" s="22">
        <v>0</v>
      </c>
      <c r="G28" s="22"/>
      <c r="H28" s="22"/>
      <c r="I28" s="22"/>
      <c r="J28" s="22"/>
      <c r="K28" s="22"/>
      <c r="L28" s="22"/>
      <c r="M28" s="22"/>
      <c r="N28" s="22"/>
      <c r="O28" s="22"/>
      <c r="P28" s="19">
        <f t="shared" si="1"/>
        <v>156241.44</v>
      </c>
    </row>
    <row r="29" spans="1:16" x14ac:dyDescent="0.2">
      <c r="A29" s="1" t="str">
        <f t="shared" si="0"/>
        <v>2.3.3</v>
      </c>
      <c r="B29" s="21" t="s">
        <v>30</v>
      </c>
      <c r="C29" s="22">
        <v>29606605</v>
      </c>
      <c r="D29" s="22">
        <v>14500000.199999999</v>
      </c>
      <c r="E29" s="22"/>
      <c r="F29" s="22">
        <v>1661511</v>
      </c>
      <c r="G29" s="22">
        <v>180365</v>
      </c>
      <c r="H29" s="22"/>
      <c r="I29" s="22"/>
      <c r="J29" s="22"/>
      <c r="K29" s="22"/>
      <c r="L29" s="22"/>
      <c r="M29" s="22"/>
      <c r="N29" s="22"/>
      <c r="O29" s="22"/>
      <c r="P29" s="19">
        <f t="shared" si="1"/>
        <v>1841876</v>
      </c>
    </row>
    <row r="30" spans="1:16" x14ac:dyDescent="0.2">
      <c r="A30" s="1" t="str">
        <f t="shared" si="0"/>
        <v>2.3.4</v>
      </c>
      <c r="B30" s="21" t="s">
        <v>31</v>
      </c>
      <c r="C30" s="22">
        <v>0</v>
      </c>
      <c r="D30" s="22">
        <v>400000</v>
      </c>
      <c r="E30" s="19">
        <v>0</v>
      </c>
      <c r="F30" s="22">
        <v>7317</v>
      </c>
      <c r="G30" s="22"/>
      <c r="H30" s="22"/>
      <c r="I30" s="22"/>
      <c r="J30" s="22"/>
      <c r="K30" s="22"/>
      <c r="L30" s="22"/>
      <c r="M30" s="22"/>
      <c r="N30" s="22"/>
      <c r="O30" s="22"/>
      <c r="P30" s="19">
        <f t="shared" si="1"/>
        <v>7317</v>
      </c>
    </row>
    <row r="31" spans="1:16" x14ac:dyDescent="0.2">
      <c r="A31" s="1" t="str">
        <f t="shared" si="0"/>
        <v>2.3.5</v>
      </c>
      <c r="B31" s="21" t="s">
        <v>32</v>
      </c>
      <c r="C31" s="22">
        <v>1860000</v>
      </c>
      <c r="D31" s="22">
        <v>1500000</v>
      </c>
      <c r="E31" s="22">
        <v>164492</v>
      </c>
      <c r="F31" s="22">
        <v>14661.5</v>
      </c>
      <c r="G31" s="22"/>
      <c r="H31" s="22"/>
      <c r="I31" s="22"/>
      <c r="J31" s="22"/>
      <c r="K31" s="22"/>
      <c r="L31" s="22"/>
      <c r="M31" s="22"/>
      <c r="N31" s="22"/>
      <c r="O31" s="22"/>
      <c r="P31" s="19">
        <f t="shared" si="1"/>
        <v>179153.5</v>
      </c>
    </row>
    <row r="32" spans="1:16" ht="24" x14ac:dyDescent="0.2">
      <c r="A32" s="1" t="str">
        <f t="shared" si="0"/>
        <v>2.3.6</v>
      </c>
      <c r="B32" s="21" t="s">
        <v>33</v>
      </c>
      <c r="C32" s="22">
        <v>845000</v>
      </c>
      <c r="D32" s="22">
        <v>719500</v>
      </c>
      <c r="E32" s="22"/>
      <c r="F32" s="22">
        <v>45911.58</v>
      </c>
      <c r="G32" s="22"/>
      <c r="H32" s="25"/>
      <c r="I32" s="22"/>
      <c r="J32" s="22"/>
      <c r="K32" s="22"/>
      <c r="L32" s="22"/>
      <c r="M32" s="22"/>
      <c r="N32" s="22"/>
      <c r="O32" s="22"/>
      <c r="P32" s="19">
        <f t="shared" si="1"/>
        <v>45911.58</v>
      </c>
    </row>
    <row r="33" spans="1:16" ht="24" x14ac:dyDescent="0.2">
      <c r="A33" s="1" t="str">
        <f t="shared" si="0"/>
        <v>2.3.7</v>
      </c>
      <c r="B33" s="21" t="s">
        <v>34</v>
      </c>
      <c r="C33" s="22">
        <v>38930000</v>
      </c>
      <c r="D33" s="22">
        <v>25590000</v>
      </c>
      <c r="E33" s="22">
        <v>1068200</v>
      </c>
      <c r="F33" s="22">
        <v>1562708.2799999998</v>
      </c>
      <c r="G33" s="22">
        <v>3076211.96</v>
      </c>
      <c r="H33" s="22"/>
      <c r="I33" s="22"/>
      <c r="J33" s="22"/>
      <c r="K33" s="22"/>
      <c r="L33" s="22"/>
      <c r="M33" s="22"/>
      <c r="N33" s="22"/>
      <c r="O33" s="22"/>
      <c r="P33" s="19">
        <f t="shared" si="1"/>
        <v>5707120.2400000002</v>
      </c>
    </row>
    <row r="34" spans="1:16" x14ac:dyDescent="0.2">
      <c r="A34" s="1" t="str">
        <f t="shared" si="0"/>
        <v>2.3.9</v>
      </c>
      <c r="B34" s="21" t="s">
        <v>35</v>
      </c>
      <c r="C34" s="22">
        <v>55682387</v>
      </c>
      <c r="D34" s="22">
        <v>33783499.600000001</v>
      </c>
      <c r="E34" s="22"/>
      <c r="F34" s="22">
        <v>4434933.0199999996</v>
      </c>
      <c r="G34" s="22">
        <v>1988951.95</v>
      </c>
      <c r="H34" s="22"/>
      <c r="I34" s="22"/>
      <c r="J34" s="22"/>
      <c r="K34" s="22"/>
      <c r="L34" s="22"/>
      <c r="M34" s="22"/>
      <c r="N34" s="22"/>
      <c r="O34" s="22"/>
      <c r="P34" s="19">
        <f t="shared" si="1"/>
        <v>6423884.9699999997</v>
      </c>
    </row>
    <row r="35" spans="1:16" x14ac:dyDescent="0.2">
      <c r="A35" s="1" t="str">
        <f t="shared" si="0"/>
        <v>2.4</v>
      </c>
      <c r="B35" s="18" t="s">
        <v>36</v>
      </c>
      <c r="C35" s="19">
        <f>SUM(C36:C43)</f>
        <v>200000000</v>
      </c>
      <c r="D35" s="19">
        <f>SUM(D36:D43)</f>
        <v>200200000</v>
      </c>
      <c r="E35" s="19">
        <f>SUM(E36:E43)</f>
        <v>4809687.5</v>
      </c>
      <c r="F35" s="19">
        <f>SUM(F36:F43)</f>
        <v>19490250</v>
      </c>
      <c r="G35" s="19">
        <f>SUM(G36:G43)</f>
        <v>14068375</v>
      </c>
      <c r="H35" s="19"/>
      <c r="I35" s="19"/>
      <c r="J35" s="19"/>
      <c r="K35" s="19"/>
      <c r="L35" s="19"/>
      <c r="M35" s="19"/>
      <c r="N35" s="19"/>
      <c r="O35" s="19"/>
      <c r="P35" s="19">
        <f t="shared" si="1"/>
        <v>38368312.5</v>
      </c>
    </row>
    <row r="36" spans="1:16" ht="24" x14ac:dyDescent="0.2">
      <c r="A36" s="1" t="str">
        <f t="shared" si="0"/>
        <v>2.4.1</v>
      </c>
      <c r="B36" s="21" t="s">
        <v>75</v>
      </c>
      <c r="C36" s="22">
        <v>200000000</v>
      </c>
      <c r="D36" s="22">
        <v>200200000</v>
      </c>
      <c r="E36" s="22">
        <v>4809687.5</v>
      </c>
      <c r="F36" s="22">
        <v>19490250</v>
      </c>
      <c r="G36" s="22">
        <v>14068375</v>
      </c>
      <c r="H36" s="22"/>
      <c r="I36" s="22"/>
      <c r="J36" s="22"/>
      <c r="K36" s="22"/>
      <c r="L36" s="22"/>
      <c r="M36" s="22"/>
      <c r="N36" s="22"/>
      <c r="O36" s="22"/>
      <c r="P36" s="19">
        <f t="shared" si="1"/>
        <v>38368312.5</v>
      </c>
    </row>
    <row r="37" spans="1:16" ht="24" x14ac:dyDescent="0.2">
      <c r="A37" s="1" t="str">
        <f t="shared" si="0"/>
        <v>2.4.2</v>
      </c>
      <c r="B37" s="21" t="s">
        <v>76</v>
      </c>
      <c r="C37" s="22">
        <v>0</v>
      </c>
      <c r="D37" s="22">
        <v>0</v>
      </c>
      <c r="E37" s="22">
        <v>0</v>
      </c>
      <c r="F37" s="22">
        <v>0</v>
      </c>
      <c r="G37" s="22"/>
      <c r="H37" s="22"/>
      <c r="I37" s="22"/>
      <c r="J37" s="22"/>
      <c r="K37" s="22"/>
      <c r="L37" s="22"/>
      <c r="M37" s="22"/>
      <c r="N37" s="22"/>
      <c r="O37" s="22"/>
      <c r="P37" s="19">
        <f t="shared" si="1"/>
        <v>0</v>
      </c>
    </row>
    <row r="38" spans="1:16" ht="24" x14ac:dyDescent="0.2">
      <c r="A38" s="1" t="str">
        <f t="shared" si="0"/>
        <v>2.4.3</v>
      </c>
      <c r="B38" s="21" t="s">
        <v>77</v>
      </c>
      <c r="C38" s="22">
        <v>0</v>
      </c>
      <c r="D38" s="22">
        <v>0</v>
      </c>
      <c r="E38" s="22">
        <v>0</v>
      </c>
      <c r="F38" s="22">
        <v>0</v>
      </c>
      <c r="G38" s="22"/>
      <c r="H38" s="22"/>
      <c r="I38" s="22"/>
      <c r="J38" s="22"/>
      <c r="K38" s="22"/>
      <c r="L38" s="22"/>
      <c r="M38" s="22"/>
      <c r="N38" s="22"/>
      <c r="O38" s="22"/>
      <c r="P38" s="19">
        <f t="shared" si="1"/>
        <v>0</v>
      </c>
    </row>
    <row r="39" spans="1:16" ht="24" x14ac:dyDescent="0.2">
      <c r="A39" s="1" t="str">
        <f t="shared" si="0"/>
        <v>2.4.4</v>
      </c>
      <c r="B39" s="21" t="s">
        <v>78</v>
      </c>
      <c r="C39" s="22">
        <v>0</v>
      </c>
      <c r="D39" s="22">
        <v>0</v>
      </c>
      <c r="E39" s="22">
        <v>0</v>
      </c>
      <c r="F39" s="22">
        <v>0</v>
      </c>
      <c r="G39" s="22"/>
      <c r="H39" s="22"/>
      <c r="I39" s="22"/>
      <c r="J39" s="22"/>
      <c r="K39" s="22"/>
      <c r="L39" s="22"/>
      <c r="M39" s="22"/>
      <c r="N39" s="22"/>
      <c r="O39" s="22"/>
      <c r="P39" s="19">
        <f t="shared" si="1"/>
        <v>0</v>
      </c>
    </row>
    <row r="40" spans="1:16" ht="24" x14ac:dyDescent="0.2">
      <c r="A40" s="1" t="str">
        <f t="shared" si="0"/>
        <v>2.4.5</v>
      </c>
      <c r="B40" s="21" t="s">
        <v>79</v>
      </c>
      <c r="C40" s="22">
        <v>0</v>
      </c>
      <c r="D40" s="22">
        <v>0</v>
      </c>
      <c r="E40" s="22">
        <v>0</v>
      </c>
      <c r="F40" s="22">
        <v>0</v>
      </c>
      <c r="G40" s="22"/>
      <c r="H40" s="22"/>
      <c r="I40" s="22"/>
      <c r="J40" s="22"/>
      <c r="K40" s="22"/>
      <c r="L40" s="22"/>
      <c r="M40" s="22"/>
      <c r="N40" s="22"/>
      <c r="O40" s="22"/>
      <c r="P40" s="19">
        <f t="shared" si="1"/>
        <v>0</v>
      </c>
    </row>
    <row r="41" spans="1:16" x14ac:dyDescent="0.2">
      <c r="A41" s="1" t="str">
        <f t="shared" si="0"/>
        <v>2.4.6</v>
      </c>
      <c r="B41" s="21" t="s">
        <v>80</v>
      </c>
      <c r="C41" s="22">
        <v>0</v>
      </c>
      <c r="D41" s="22">
        <v>0</v>
      </c>
      <c r="E41" s="22">
        <v>0</v>
      </c>
      <c r="F41" s="22">
        <v>0</v>
      </c>
      <c r="G41" s="22"/>
      <c r="H41" s="22"/>
      <c r="I41" s="22"/>
      <c r="J41" s="22"/>
      <c r="K41" s="22"/>
      <c r="L41" s="22"/>
      <c r="M41" s="22"/>
      <c r="N41" s="22"/>
      <c r="O41" s="22"/>
      <c r="P41" s="19">
        <f t="shared" si="1"/>
        <v>0</v>
      </c>
    </row>
    <row r="42" spans="1:16" ht="24" x14ac:dyDescent="0.2">
      <c r="A42" s="1" t="str">
        <f t="shared" si="0"/>
        <v>2.4.7</v>
      </c>
      <c r="B42" s="21" t="s">
        <v>81</v>
      </c>
      <c r="C42" s="22">
        <v>0</v>
      </c>
      <c r="D42" s="22">
        <v>0</v>
      </c>
      <c r="E42" s="22">
        <v>0</v>
      </c>
      <c r="F42" s="22">
        <v>0</v>
      </c>
      <c r="G42" s="22"/>
      <c r="H42" s="22"/>
      <c r="I42" s="22"/>
      <c r="J42" s="22"/>
      <c r="K42" s="22"/>
      <c r="L42" s="22"/>
      <c r="M42" s="22"/>
      <c r="N42" s="22"/>
      <c r="O42" s="22"/>
      <c r="P42" s="19">
        <f t="shared" ref="P42:P73" si="2">SUM(E42:N42)</f>
        <v>0</v>
      </c>
    </row>
    <row r="43" spans="1:16" ht="24" x14ac:dyDescent="0.2">
      <c r="A43" s="1" t="str">
        <f t="shared" si="0"/>
        <v>2.4.9</v>
      </c>
      <c r="B43" s="21" t="s">
        <v>82</v>
      </c>
      <c r="C43" s="22">
        <v>0</v>
      </c>
      <c r="D43" s="22">
        <v>0</v>
      </c>
      <c r="E43" s="22">
        <v>0</v>
      </c>
      <c r="F43" s="22">
        <v>0</v>
      </c>
      <c r="G43" s="22"/>
      <c r="H43" s="22"/>
      <c r="I43" s="22"/>
      <c r="J43" s="22"/>
      <c r="K43" s="22"/>
      <c r="L43" s="22"/>
      <c r="M43" s="22"/>
      <c r="N43" s="22"/>
      <c r="O43" s="22"/>
      <c r="P43" s="19">
        <f t="shared" si="2"/>
        <v>0</v>
      </c>
    </row>
    <row r="44" spans="1:16" x14ac:dyDescent="0.2">
      <c r="A44" s="1" t="str">
        <f t="shared" si="0"/>
        <v>2.5</v>
      </c>
      <c r="B44" s="18" t="s">
        <v>37</v>
      </c>
      <c r="C44" s="19">
        <v>0</v>
      </c>
      <c r="D44" s="19">
        <v>0</v>
      </c>
      <c r="E44" s="19">
        <v>0</v>
      </c>
      <c r="F44" s="19">
        <v>0</v>
      </c>
      <c r="G44" s="22"/>
      <c r="H44" s="22"/>
      <c r="I44" s="22"/>
      <c r="J44" s="22"/>
      <c r="K44" s="22"/>
      <c r="L44" s="22"/>
      <c r="M44" s="22"/>
      <c r="N44" s="22"/>
      <c r="O44" s="22"/>
      <c r="P44" s="19">
        <f t="shared" si="2"/>
        <v>0</v>
      </c>
    </row>
    <row r="45" spans="1:16" x14ac:dyDescent="0.2">
      <c r="A45" s="1" t="str">
        <f t="shared" si="0"/>
        <v>2.5.1</v>
      </c>
      <c r="B45" s="21" t="s">
        <v>83</v>
      </c>
      <c r="C45" s="22">
        <v>0</v>
      </c>
      <c r="D45" s="22">
        <v>0</v>
      </c>
      <c r="E45" s="22">
        <v>0</v>
      </c>
      <c r="F45" s="22">
        <v>0</v>
      </c>
      <c r="G45" s="22"/>
      <c r="H45" s="22"/>
      <c r="I45" s="22"/>
      <c r="J45" s="22"/>
      <c r="K45" s="22"/>
      <c r="L45" s="22"/>
      <c r="M45" s="22"/>
      <c r="N45" s="22"/>
      <c r="O45" s="22"/>
      <c r="P45" s="19">
        <f t="shared" si="2"/>
        <v>0</v>
      </c>
    </row>
    <row r="46" spans="1:16" ht="24" x14ac:dyDescent="0.2">
      <c r="A46" s="1" t="str">
        <f t="shared" si="0"/>
        <v>2.5.2</v>
      </c>
      <c r="B46" s="21" t="s">
        <v>84</v>
      </c>
      <c r="C46" s="22">
        <v>0</v>
      </c>
      <c r="D46" s="22">
        <v>0</v>
      </c>
      <c r="E46" s="22">
        <v>0</v>
      </c>
      <c r="F46" s="22">
        <v>0</v>
      </c>
      <c r="G46" s="22"/>
      <c r="H46" s="22"/>
      <c r="I46" s="22"/>
      <c r="J46" s="22"/>
      <c r="K46" s="22"/>
      <c r="L46" s="22"/>
      <c r="M46" s="22"/>
      <c r="N46" s="22"/>
      <c r="O46" s="22"/>
      <c r="P46" s="19">
        <f t="shared" si="2"/>
        <v>0</v>
      </c>
    </row>
    <row r="47" spans="1:16" ht="24" x14ac:dyDescent="0.2">
      <c r="A47" s="1" t="str">
        <f t="shared" si="0"/>
        <v>2.5.3</v>
      </c>
      <c r="B47" s="21" t="s">
        <v>85</v>
      </c>
      <c r="C47" s="22">
        <v>0</v>
      </c>
      <c r="D47" s="22">
        <v>0</v>
      </c>
      <c r="E47" s="22">
        <v>0</v>
      </c>
      <c r="F47" s="22">
        <v>0</v>
      </c>
      <c r="G47" s="22"/>
      <c r="H47" s="22"/>
      <c r="I47" s="22"/>
      <c r="J47" s="22"/>
      <c r="K47" s="22"/>
      <c r="L47" s="22"/>
      <c r="M47" s="22"/>
      <c r="N47" s="22"/>
      <c r="O47" s="22"/>
      <c r="P47" s="19">
        <f t="shared" si="2"/>
        <v>0</v>
      </c>
    </row>
    <row r="48" spans="1:16" ht="24" x14ac:dyDescent="0.2">
      <c r="A48" s="1" t="str">
        <f t="shared" si="0"/>
        <v>2.5.4</v>
      </c>
      <c r="B48" s="21" t="s">
        <v>86</v>
      </c>
      <c r="C48" s="22">
        <v>0</v>
      </c>
      <c r="D48" s="22">
        <v>0</v>
      </c>
      <c r="E48" s="22">
        <v>0</v>
      </c>
      <c r="F48" s="22">
        <v>0</v>
      </c>
      <c r="G48" s="22"/>
      <c r="H48" s="22"/>
      <c r="I48" s="22"/>
      <c r="J48" s="22"/>
      <c r="K48" s="22"/>
      <c r="L48" s="22"/>
      <c r="M48" s="22"/>
      <c r="N48" s="22"/>
      <c r="O48" s="22"/>
      <c r="P48" s="19">
        <f t="shared" si="2"/>
        <v>0</v>
      </c>
    </row>
    <row r="49" spans="1:16" x14ac:dyDescent="0.2">
      <c r="A49" s="1" t="str">
        <f t="shared" si="0"/>
        <v>2.5.6</v>
      </c>
      <c r="B49" s="21" t="s">
        <v>87</v>
      </c>
      <c r="C49" s="22">
        <v>0</v>
      </c>
      <c r="D49" s="22">
        <v>0</v>
      </c>
      <c r="E49" s="22">
        <v>0</v>
      </c>
      <c r="F49" s="22">
        <v>0</v>
      </c>
      <c r="G49" s="22"/>
      <c r="H49" s="22"/>
      <c r="I49" s="22"/>
      <c r="J49" s="22"/>
      <c r="K49" s="22"/>
      <c r="L49" s="22"/>
      <c r="M49" s="22"/>
      <c r="N49" s="22"/>
      <c r="O49" s="22"/>
      <c r="P49" s="19">
        <f t="shared" si="2"/>
        <v>0</v>
      </c>
    </row>
    <row r="50" spans="1:16" ht="24" x14ac:dyDescent="0.2">
      <c r="A50" s="1" t="str">
        <f t="shared" si="0"/>
        <v>2.5.9</v>
      </c>
      <c r="B50" s="21" t="s">
        <v>88</v>
      </c>
      <c r="C50" s="22">
        <v>0</v>
      </c>
      <c r="D50" s="22">
        <v>0</v>
      </c>
      <c r="E50" s="22">
        <v>0</v>
      </c>
      <c r="F50" s="22">
        <v>0</v>
      </c>
      <c r="G50" s="22"/>
      <c r="H50" s="22"/>
      <c r="I50" s="22"/>
      <c r="J50" s="22"/>
      <c r="K50" s="22"/>
      <c r="L50" s="22"/>
      <c r="M50" s="22"/>
      <c r="N50" s="22"/>
      <c r="O50" s="22"/>
      <c r="P50" s="19">
        <f t="shared" si="2"/>
        <v>0</v>
      </c>
    </row>
    <row r="51" spans="1:16" x14ac:dyDescent="0.2">
      <c r="A51" s="1" t="str">
        <f t="shared" si="0"/>
        <v>2.6</v>
      </c>
      <c r="B51" s="18" t="s">
        <v>38</v>
      </c>
      <c r="C51" s="19">
        <f>SUM(C52:C60)</f>
        <v>99028558</v>
      </c>
      <c r="D51" s="19">
        <f>SUM(D52:D60)</f>
        <v>203493023</v>
      </c>
      <c r="E51" s="19">
        <f t="shared" ref="E51" si="3">SUM(E52:E60)</f>
        <v>0</v>
      </c>
      <c r="F51" s="19">
        <f>SUM(F52:F60)</f>
        <v>6849647.5800000001</v>
      </c>
      <c r="G51" s="19">
        <f>SUM(G52:G62)</f>
        <v>33448438.109999999</v>
      </c>
      <c r="H51" s="19"/>
      <c r="I51" s="19"/>
      <c r="J51" s="19"/>
      <c r="K51" s="19"/>
      <c r="L51" s="19"/>
      <c r="M51" s="19"/>
      <c r="N51" s="19"/>
      <c r="O51" s="19"/>
      <c r="P51" s="19">
        <f t="shared" si="2"/>
        <v>40298085.689999998</v>
      </c>
    </row>
    <row r="52" spans="1:16" x14ac:dyDescent="0.2">
      <c r="A52" s="1" t="str">
        <f t="shared" si="0"/>
        <v>2.6.1</v>
      </c>
      <c r="B52" s="21" t="s">
        <v>39</v>
      </c>
      <c r="C52" s="22">
        <v>66785232</v>
      </c>
      <c r="D52" s="22">
        <v>186275697</v>
      </c>
      <c r="E52" s="22">
        <v>0</v>
      </c>
      <c r="F52" s="22">
        <v>5527709.1100000003</v>
      </c>
      <c r="G52" s="22">
        <v>32464938.09</v>
      </c>
      <c r="H52" s="22"/>
      <c r="I52" s="22"/>
      <c r="J52" s="22"/>
      <c r="K52" s="22"/>
      <c r="L52" s="22"/>
      <c r="M52" s="22"/>
      <c r="N52" s="22"/>
      <c r="O52" s="22"/>
      <c r="P52" s="19">
        <f t="shared" si="2"/>
        <v>37992647.200000003</v>
      </c>
    </row>
    <row r="53" spans="1:16" ht="24" x14ac:dyDescent="0.2">
      <c r="A53" s="1" t="str">
        <f t="shared" si="0"/>
        <v>2.6.2</v>
      </c>
      <c r="B53" s="21" t="s">
        <v>89</v>
      </c>
      <c r="C53" s="22">
        <v>2012326</v>
      </c>
      <c r="D53" s="22">
        <v>6085326</v>
      </c>
      <c r="E53" s="22">
        <v>0</v>
      </c>
      <c r="F53" s="22">
        <v>32525</v>
      </c>
      <c r="G53" s="22"/>
      <c r="H53" s="22"/>
      <c r="I53" s="22"/>
      <c r="J53" s="22"/>
      <c r="K53" s="22"/>
      <c r="L53" s="22"/>
      <c r="M53" s="22"/>
      <c r="N53" s="22"/>
      <c r="O53" s="22"/>
      <c r="P53" s="19">
        <f t="shared" si="2"/>
        <v>32525</v>
      </c>
    </row>
    <row r="54" spans="1:16" ht="24" x14ac:dyDescent="0.2">
      <c r="A54" s="1" t="str">
        <f t="shared" si="0"/>
        <v>2.6.3</v>
      </c>
      <c r="B54" s="21" t="s">
        <v>40</v>
      </c>
      <c r="C54" s="22">
        <v>5100000</v>
      </c>
      <c r="D54" s="22">
        <v>1100000</v>
      </c>
      <c r="E54" s="22">
        <v>0</v>
      </c>
      <c r="F54" s="22">
        <v>0</v>
      </c>
      <c r="G54" s="22"/>
      <c r="H54" s="22"/>
      <c r="I54" s="22"/>
      <c r="J54" s="22"/>
      <c r="K54" s="22"/>
      <c r="L54" s="22"/>
      <c r="M54" s="22"/>
      <c r="N54" s="22"/>
      <c r="O54" s="22"/>
      <c r="P54" s="19">
        <f t="shared" si="2"/>
        <v>0</v>
      </c>
    </row>
    <row r="55" spans="1:16" ht="24" x14ac:dyDescent="0.2">
      <c r="A55" s="1" t="str">
        <f t="shared" si="0"/>
        <v>2.6.4</v>
      </c>
      <c r="B55" s="21" t="s">
        <v>41</v>
      </c>
      <c r="C55" s="22">
        <v>14850000</v>
      </c>
      <c r="D55" s="22">
        <v>3001000</v>
      </c>
      <c r="E55" s="22">
        <v>0</v>
      </c>
      <c r="F55" s="22">
        <v>0</v>
      </c>
      <c r="G55" s="22"/>
      <c r="H55" s="22"/>
      <c r="I55" s="22"/>
      <c r="J55" s="22"/>
      <c r="K55" s="22"/>
      <c r="L55" s="22"/>
      <c r="M55" s="22"/>
      <c r="N55" s="22"/>
      <c r="O55" s="22"/>
      <c r="P55" s="19">
        <f t="shared" si="2"/>
        <v>0</v>
      </c>
    </row>
    <row r="56" spans="1:16" x14ac:dyDescent="0.2">
      <c r="A56" s="1" t="str">
        <f t="shared" si="0"/>
        <v>2.6.5</v>
      </c>
      <c r="B56" s="21" t="s">
        <v>42</v>
      </c>
      <c r="C56" s="22">
        <v>7531000</v>
      </c>
      <c r="D56" s="22">
        <v>5531000</v>
      </c>
      <c r="E56" s="22">
        <v>0</v>
      </c>
      <c r="F56" s="22">
        <v>1206813.47</v>
      </c>
      <c r="G56" s="22">
        <v>983500.02</v>
      </c>
      <c r="H56" s="22"/>
      <c r="I56" s="22"/>
      <c r="J56" s="22"/>
      <c r="K56" s="22"/>
      <c r="L56" s="26"/>
      <c r="M56" s="22"/>
      <c r="N56" s="22"/>
      <c r="O56" s="22"/>
      <c r="P56" s="19">
        <f t="shared" si="2"/>
        <v>2190313.4900000002</v>
      </c>
    </row>
    <row r="57" spans="1:16" x14ac:dyDescent="0.2">
      <c r="A57" s="1" t="str">
        <f t="shared" si="0"/>
        <v>2.6.6</v>
      </c>
      <c r="B57" s="21" t="s">
        <v>43</v>
      </c>
      <c r="C57" s="22">
        <v>500000</v>
      </c>
      <c r="D57" s="22">
        <v>500000</v>
      </c>
      <c r="E57" s="22">
        <v>0</v>
      </c>
      <c r="F57" s="22">
        <v>82600</v>
      </c>
      <c r="G57" s="22"/>
      <c r="H57" s="22"/>
      <c r="I57" s="22"/>
      <c r="J57" s="22"/>
      <c r="K57" s="22"/>
      <c r="L57" s="22"/>
      <c r="M57" s="22"/>
      <c r="N57" s="22"/>
      <c r="O57" s="22"/>
      <c r="P57" s="19">
        <f t="shared" si="2"/>
        <v>82600</v>
      </c>
    </row>
    <row r="58" spans="1:16" x14ac:dyDescent="0.2">
      <c r="A58" s="1" t="str">
        <f t="shared" si="0"/>
        <v>2.6.7</v>
      </c>
      <c r="B58" s="21" t="s">
        <v>90</v>
      </c>
      <c r="C58" s="22">
        <v>0</v>
      </c>
      <c r="D58" s="22">
        <v>0</v>
      </c>
      <c r="E58" s="22">
        <v>0</v>
      </c>
      <c r="F58" s="22">
        <v>0</v>
      </c>
      <c r="G58" s="22"/>
      <c r="H58" s="22"/>
      <c r="I58" s="22"/>
      <c r="J58" s="22"/>
      <c r="K58" s="22"/>
      <c r="L58" s="22"/>
      <c r="M58" s="22"/>
      <c r="N58" s="22"/>
      <c r="O58" s="22"/>
      <c r="P58" s="19">
        <f t="shared" si="2"/>
        <v>0</v>
      </c>
    </row>
    <row r="59" spans="1:16" x14ac:dyDescent="0.2">
      <c r="A59" s="1" t="str">
        <f t="shared" si="0"/>
        <v>2.6.8</v>
      </c>
      <c r="B59" s="21" t="s">
        <v>44</v>
      </c>
      <c r="C59" s="22">
        <v>2250000</v>
      </c>
      <c r="D59" s="22">
        <v>1000000</v>
      </c>
      <c r="E59" s="22">
        <v>0</v>
      </c>
      <c r="F59" s="22">
        <v>0</v>
      </c>
      <c r="G59" s="22"/>
      <c r="H59" s="22"/>
      <c r="I59" s="22"/>
      <c r="J59" s="22"/>
      <c r="K59" s="22"/>
      <c r="L59" s="22"/>
      <c r="M59" s="22"/>
      <c r="N59" s="22"/>
      <c r="O59" s="22"/>
      <c r="P59" s="19">
        <f t="shared" si="2"/>
        <v>0</v>
      </c>
    </row>
    <row r="60" spans="1:16" ht="24" x14ac:dyDescent="0.2">
      <c r="A60" s="1" t="str">
        <f t="shared" si="0"/>
        <v>2.6.9</v>
      </c>
      <c r="B60" s="21" t="s">
        <v>45</v>
      </c>
      <c r="C60" s="22">
        <v>0</v>
      </c>
      <c r="D60" s="22">
        <v>0</v>
      </c>
      <c r="E60" s="22">
        <v>0</v>
      </c>
      <c r="F60" s="22">
        <v>0</v>
      </c>
      <c r="G60" s="22"/>
      <c r="H60" s="22"/>
      <c r="I60" s="22"/>
      <c r="J60" s="22"/>
      <c r="K60" s="22"/>
      <c r="L60" s="22"/>
      <c r="M60" s="22"/>
      <c r="N60" s="22"/>
      <c r="O60" s="22"/>
      <c r="P60" s="19">
        <f t="shared" si="2"/>
        <v>0</v>
      </c>
    </row>
    <row r="61" spans="1:16" x14ac:dyDescent="0.2">
      <c r="A61" s="1" t="str">
        <f t="shared" si="0"/>
        <v>2.7</v>
      </c>
      <c r="B61" s="18" t="s">
        <v>46</v>
      </c>
      <c r="C61" s="19">
        <f>SUM(C62:C65)</f>
        <v>50000000</v>
      </c>
      <c r="D61" s="19">
        <f>SUM(D62:D65)</f>
        <v>194269199.99000001</v>
      </c>
      <c r="E61" s="19">
        <f t="shared" ref="E61:F61" si="4">SUM(E62:E65)</f>
        <v>0</v>
      </c>
      <c r="F61" s="19">
        <f t="shared" si="4"/>
        <v>0</v>
      </c>
      <c r="G61" s="19"/>
      <c r="H61" s="19"/>
      <c r="I61" s="19"/>
      <c r="J61" s="19"/>
      <c r="K61" s="19"/>
      <c r="L61" s="19"/>
      <c r="M61" s="19"/>
      <c r="N61" s="19"/>
      <c r="O61" s="19"/>
      <c r="P61" s="19">
        <f t="shared" si="2"/>
        <v>0</v>
      </c>
    </row>
    <row r="62" spans="1:16" x14ac:dyDescent="0.2">
      <c r="A62" s="1" t="str">
        <f t="shared" si="0"/>
        <v>2.7.1</v>
      </c>
      <c r="B62" s="21" t="s">
        <v>47</v>
      </c>
      <c r="C62" s="22">
        <v>50000000</v>
      </c>
      <c r="D62" s="22">
        <v>194269199.99000001</v>
      </c>
      <c r="E62" s="22">
        <v>0</v>
      </c>
      <c r="F62" s="22">
        <v>0</v>
      </c>
      <c r="G62" s="22"/>
      <c r="H62" s="22"/>
      <c r="I62" s="22"/>
      <c r="J62" s="22"/>
      <c r="K62" s="22"/>
      <c r="L62" s="22"/>
      <c r="M62" s="22"/>
      <c r="N62" s="22"/>
      <c r="O62" s="22"/>
      <c r="P62" s="19">
        <f t="shared" si="2"/>
        <v>0</v>
      </c>
    </row>
    <row r="63" spans="1:16" x14ac:dyDescent="0.2">
      <c r="A63" s="1" t="str">
        <f t="shared" si="0"/>
        <v>2.7.2</v>
      </c>
      <c r="B63" s="21" t="s">
        <v>48</v>
      </c>
      <c r="C63" s="22">
        <v>0</v>
      </c>
      <c r="D63" s="22">
        <v>0</v>
      </c>
      <c r="E63" s="22">
        <v>0</v>
      </c>
      <c r="F63" s="22">
        <v>0</v>
      </c>
      <c r="G63" s="22"/>
      <c r="H63" s="22"/>
      <c r="I63" s="22"/>
      <c r="J63" s="22"/>
      <c r="K63" s="22"/>
      <c r="L63" s="22"/>
      <c r="M63" s="22"/>
      <c r="N63" s="22"/>
      <c r="O63" s="22"/>
      <c r="P63" s="19">
        <f t="shared" si="2"/>
        <v>0</v>
      </c>
    </row>
    <row r="64" spans="1:16" x14ac:dyDescent="0.2">
      <c r="A64" s="1" t="str">
        <f t="shared" si="0"/>
        <v>2.7.3</v>
      </c>
      <c r="B64" s="21" t="s">
        <v>49</v>
      </c>
      <c r="C64" s="22">
        <v>0</v>
      </c>
      <c r="D64" s="22">
        <v>0</v>
      </c>
      <c r="E64" s="22">
        <v>0</v>
      </c>
      <c r="F64" s="22">
        <v>0</v>
      </c>
      <c r="G64" s="22"/>
      <c r="H64" s="22"/>
      <c r="I64" s="22"/>
      <c r="J64" s="22"/>
      <c r="K64" s="22"/>
      <c r="L64" s="22"/>
      <c r="M64" s="22"/>
      <c r="N64" s="22"/>
      <c r="O64" s="22"/>
      <c r="P64" s="19">
        <f t="shared" si="2"/>
        <v>0</v>
      </c>
    </row>
    <row r="65" spans="1:16" ht="24" x14ac:dyDescent="0.2">
      <c r="A65" s="1" t="str">
        <f t="shared" si="0"/>
        <v>2.7.4</v>
      </c>
      <c r="B65" s="21" t="s">
        <v>50</v>
      </c>
      <c r="C65" s="22">
        <v>0</v>
      </c>
      <c r="D65" s="22">
        <v>0</v>
      </c>
      <c r="E65" s="22">
        <v>0</v>
      </c>
      <c r="F65" s="22">
        <v>0</v>
      </c>
      <c r="G65" s="22"/>
      <c r="H65" s="22"/>
      <c r="I65" s="22"/>
      <c r="J65" s="22"/>
      <c r="K65" s="22"/>
      <c r="L65" s="22"/>
      <c r="M65" s="22"/>
      <c r="N65" s="22"/>
      <c r="O65" s="22"/>
      <c r="P65" s="19">
        <f t="shared" si="2"/>
        <v>0</v>
      </c>
    </row>
    <row r="66" spans="1:16" ht="24" x14ac:dyDescent="0.2">
      <c r="A66" s="1" t="str">
        <f t="shared" si="0"/>
        <v>2.8</v>
      </c>
      <c r="B66" s="18" t="s">
        <v>51</v>
      </c>
      <c r="C66" s="19">
        <f>SUM(C67:C68)</f>
        <v>0</v>
      </c>
      <c r="D66" s="19">
        <v>0</v>
      </c>
      <c r="E66" s="19">
        <v>0</v>
      </c>
      <c r="F66" s="19">
        <v>0</v>
      </c>
      <c r="G66" s="22"/>
      <c r="H66" s="22"/>
      <c r="I66" s="22"/>
      <c r="J66" s="22"/>
      <c r="K66" s="22"/>
      <c r="L66" s="22"/>
      <c r="M66" s="22"/>
      <c r="N66" s="22"/>
      <c r="O66" s="22"/>
      <c r="P66" s="19">
        <f t="shared" si="2"/>
        <v>0</v>
      </c>
    </row>
    <row r="67" spans="1:16" x14ac:dyDescent="0.2">
      <c r="A67" s="1" t="str">
        <f t="shared" si="0"/>
        <v>2.8.1</v>
      </c>
      <c r="B67" s="21" t="s">
        <v>52</v>
      </c>
      <c r="C67" s="22">
        <v>0</v>
      </c>
      <c r="D67" s="22">
        <v>0</v>
      </c>
      <c r="E67" s="22">
        <v>0</v>
      </c>
      <c r="F67" s="22">
        <v>0</v>
      </c>
      <c r="G67" s="22"/>
      <c r="H67" s="22"/>
      <c r="I67" s="22"/>
      <c r="J67" s="22"/>
      <c r="K67" s="22"/>
      <c r="L67" s="22"/>
      <c r="M67" s="22"/>
      <c r="N67" s="22"/>
      <c r="O67" s="22"/>
      <c r="P67" s="19">
        <f t="shared" si="2"/>
        <v>0</v>
      </c>
    </row>
    <row r="68" spans="1:16" ht="24" x14ac:dyDescent="0.2">
      <c r="A68" s="1" t="str">
        <f t="shared" si="0"/>
        <v>2.8.2</v>
      </c>
      <c r="B68" s="21" t="s">
        <v>53</v>
      </c>
      <c r="C68" s="22">
        <v>0</v>
      </c>
      <c r="D68" s="22">
        <v>0</v>
      </c>
      <c r="E68" s="22">
        <v>0</v>
      </c>
      <c r="F68" s="22">
        <v>0</v>
      </c>
      <c r="G68" s="22"/>
      <c r="H68" s="22"/>
      <c r="I68" s="22"/>
      <c r="J68" s="22"/>
      <c r="K68" s="22"/>
      <c r="L68" s="22"/>
      <c r="M68" s="22"/>
      <c r="N68" s="22"/>
      <c r="O68" s="22"/>
      <c r="P68" s="19">
        <f t="shared" si="2"/>
        <v>0</v>
      </c>
    </row>
    <row r="69" spans="1:16" x14ac:dyDescent="0.2">
      <c r="A69" s="1" t="str">
        <f t="shared" si="0"/>
        <v>2.9</v>
      </c>
      <c r="B69" s="18" t="s">
        <v>54</v>
      </c>
      <c r="C69" s="19">
        <f>SUM(C70:C72)</f>
        <v>0</v>
      </c>
      <c r="D69" s="19">
        <v>0</v>
      </c>
      <c r="E69" s="19">
        <v>0</v>
      </c>
      <c r="F69" s="19">
        <v>0</v>
      </c>
      <c r="G69" s="22"/>
      <c r="H69" s="22"/>
      <c r="I69" s="22"/>
      <c r="J69" s="22"/>
      <c r="K69" s="22"/>
      <c r="L69" s="22"/>
      <c r="M69" s="22"/>
      <c r="N69" s="22"/>
      <c r="O69" s="22"/>
      <c r="P69" s="19">
        <f t="shared" si="2"/>
        <v>0</v>
      </c>
    </row>
    <row r="70" spans="1:16" x14ac:dyDescent="0.2">
      <c r="A70" s="1" t="str">
        <f t="shared" si="0"/>
        <v>2.9.1</v>
      </c>
      <c r="B70" s="21" t="s">
        <v>55</v>
      </c>
      <c r="C70" s="22">
        <v>0</v>
      </c>
      <c r="D70" s="22">
        <v>0</v>
      </c>
      <c r="E70" s="22">
        <v>0</v>
      </c>
      <c r="F70" s="22">
        <v>0</v>
      </c>
      <c r="G70" s="22"/>
      <c r="H70" s="22"/>
      <c r="I70" s="22"/>
      <c r="J70" s="22"/>
      <c r="K70" s="22"/>
      <c r="L70" s="22"/>
      <c r="M70" s="22"/>
      <c r="N70" s="22"/>
      <c r="O70" s="22"/>
      <c r="P70" s="19">
        <f t="shared" si="2"/>
        <v>0</v>
      </c>
    </row>
    <row r="71" spans="1:16" x14ac:dyDescent="0.2">
      <c r="A71" s="1" t="str">
        <f t="shared" si="0"/>
        <v>2.9.2</v>
      </c>
      <c r="B71" s="21" t="s">
        <v>56</v>
      </c>
      <c r="C71" s="22">
        <v>0</v>
      </c>
      <c r="D71" s="22">
        <v>0</v>
      </c>
      <c r="E71" s="22">
        <v>0</v>
      </c>
      <c r="F71" s="22">
        <v>0</v>
      </c>
      <c r="G71" s="22"/>
      <c r="H71" s="22"/>
      <c r="I71" s="22"/>
      <c r="J71" s="22"/>
      <c r="K71" s="22"/>
      <c r="L71" s="22"/>
      <c r="M71" s="22"/>
      <c r="N71" s="22"/>
      <c r="O71" s="22"/>
      <c r="P71" s="19">
        <f t="shared" si="2"/>
        <v>0</v>
      </c>
    </row>
    <row r="72" spans="1:16" ht="24" x14ac:dyDescent="0.2">
      <c r="A72" s="1" t="str">
        <f t="shared" si="0"/>
        <v>2.9.4</v>
      </c>
      <c r="B72" s="21" t="s">
        <v>57</v>
      </c>
      <c r="C72" s="22">
        <v>0</v>
      </c>
      <c r="D72" s="22">
        <v>0</v>
      </c>
      <c r="E72" s="22">
        <v>0</v>
      </c>
      <c r="F72" s="22">
        <v>0</v>
      </c>
      <c r="G72" s="22"/>
      <c r="H72" s="22"/>
      <c r="I72" s="22"/>
      <c r="J72" s="22"/>
      <c r="K72" s="22"/>
      <c r="L72" s="22"/>
      <c r="M72" s="22"/>
      <c r="N72" s="22"/>
      <c r="O72" s="22"/>
      <c r="P72" s="19">
        <f t="shared" si="2"/>
        <v>0</v>
      </c>
    </row>
    <row r="73" spans="1:16" x14ac:dyDescent="0.2">
      <c r="A73" s="1" t="str">
        <f t="shared" si="0"/>
        <v>4</v>
      </c>
      <c r="B73" s="18" t="s">
        <v>58</v>
      </c>
      <c r="C73" s="19">
        <v>0</v>
      </c>
      <c r="D73" s="19">
        <v>0</v>
      </c>
      <c r="E73" s="19">
        <v>0</v>
      </c>
      <c r="F73" s="19">
        <v>0</v>
      </c>
      <c r="G73" s="22"/>
      <c r="H73" s="22"/>
      <c r="I73" s="22"/>
      <c r="J73" s="22"/>
      <c r="K73" s="22"/>
      <c r="L73" s="22"/>
      <c r="M73" s="22"/>
      <c r="N73" s="22"/>
      <c r="O73" s="22"/>
      <c r="P73" s="19">
        <f t="shared" si="2"/>
        <v>0</v>
      </c>
    </row>
    <row r="74" spans="1:16" x14ac:dyDescent="0.2">
      <c r="A74" s="1" t="str">
        <f t="shared" ref="A74:A81" si="5">+TRIM(MID(B74,1,FIND("-",B74,1)-1))</f>
        <v>4.1</v>
      </c>
      <c r="B74" s="18" t="s">
        <v>59</v>
      </c>
      <c r="C74" s="19">
        <v>0</v>
      </c>
      <c r="D74" s="19">
        <v>0</v>
      </c>
      <c r="E74" s="19">
        <v>0</v>
      </c>
      <c r="F74" s="19">
        <v>0</v>
      </c>
      <c r="G74" s="22"/>
      <c r="H74" s="22"/>
      <c r="I74" s="22"/>
      <c r="J74" s="22"/>
      <c r="K74" s="22"/>
      <c r="L74" s="22"/>
      <c r="M74" s="22"/>
      <c r="N74" s="22"/>
      <c r="O74" s="22"/>
      <c r="P74" s="19">
        <f t="shared" ref="P74:P81" si="6">SUM(E74:N74)</f>
        <v>0</v>
      </c>
    </row>
    <row r="75" spans="1:16" ht="24" x14ac:dyDescent="0.2">
      <c r="A75" s="1" t="str">
        <f t="shared" si="5"/>
        <v>4.1.1</v>
      </c>
      <c r="B75" s="21" t="s">
        <v>60</v>
      </c>
      <c r="C75" s="22">
        <v>0</v>
      </c>
      <c r="D75" s="22">
        <v>0</v>
      </c>
      <c r="E75" s="22">
        <v>0</v>
      </c>
      <c r="F75" s="22">
        <v>0</v>
      </c>
      <c r="G75" s="22"/>
      <c r="H75" s="22"/>
      <c r="I75" s="22"/>
      <c r="J75" s="22"/>
      <c r="K75" s="22"/>
      <c r="L75" s="22"/>
      <c r="M75" s="22"/>
      <c r="N75" s="22"/>
      <c r="O75" s="22"/>
      <c r="P75" s="19">
        <f t="shared" si="6"/>
        <v>0</v>
      </c>
    </row>
    <row r="76" spans="1:16" ht="24" x14ac:dyDescent="0.2">
      <c r="A76" s="1" t="str">
        <f t="shared" si="5"/>
        <v>4.1.2</v>
      </c>
      <c r="B76" s="21" t="s">
        <v>61</v>
      </c>
      <c r="C76" s="22">
        <v>0</v>
      </c>
      <c r="D76" s="22">
        <v>0</v>
      </c>
      <c r="E76" s="22">
        <v>0</v>
      </c>
      <c r="F76" s="22">
        <v>0</v>
      </c>
      <c r="G76" s="22"/>
      <c r="H76" s="22"/>
      <c r="I76" s="22"/>
      <c r="J76" s="22"/>
      <c r="K76" s="22"/>
      <c r="L76" s="22"/>
      <c r="M76" s="22"/>
      <c r="N76" s="22"/>
      <c r="O76" s="22"/>
      <c r="P76" s="19">
        <f t="shared" si="6"/>
        <v>0</v>
      </c>
    </row>
    <row r="77" spans="1:16" x14ac:dyDescent="0.2">
      <c r="A77" s="1" t="str">
        <f t="shared" si="5"/>
        <v>4.2</v>
      </c>
      <c r="B77" s="18" t="s">
        <v>62</v>
      </c>
      <c r="C77" s="19">
        <v>0</v>
      </c>
      <c r="D77" s="19">
        <v>0</v>
      </c>
      <c r="E77" s="19">
        <v>0</v>
      </c>
      <c r="F77" s="19">
        <v>0</v>
      </c>
      <c r="G77" s="22"/>
      <c r="H77" s="22"/>
      <c r="I77" s="22"/>
      <c r="J77" s="22"/>
      <c r="K77" s="22"/>
      <c r="L77" s="22"/>
      <c r="M77" s="22"/>
      <c r="N77" s="22"/>
      <c r="O77" s="22"/>
      <c r="P77" s="19">
        <f t="shared" si="6"/>
        <v>0</v>
      </c>
    </row>
    <row r="78" spans="1:16" x14ac:dyDescent="0.2">
      <c r="A78" s="1" t="str">
        <f t="shared" si="5"/>
        <v>4.2.1</v>
      </c>
      <c r="B78" s="21" t="s">
        <v>63</v>
      </c>
      <c r="C78" s="22">
        <v>0</v>
      </c>
      <c r="D78" s="22">
        <v>0</v>
      </c>
      <c r="E78" s="22">
        <v>0</v>
      </c>
      <c r="F78" s="22">
        <v>0</v>
      </c>
      <c r="G78" s="22"/>
      <c r="H78" s="22"/>
      <c r="I78" s="22"/>
      <c r="J78" s="22"/>
      <c r="K78" s="22"/>
      <c r="L78" s="22"/>
      <c r="M78" s="22"/>
      <c r="N78" s="22"/>
      <c r="O78" s="22"/>
      <c r="P78" s="19">
        <f t="shared" si="6"/>
        <v>0</v>
      </c>
    </row>
    <row r="79" spans="1:16" x14ac:dyDescent="0.2">
      <c r="A79" s="1" t="str">
        <f t="shared" si="5"/>
        <v>4.2.2</v>
      </c>
      <c r="B79" s="21" t="s">
        <v>64</v>
      </c>
      <c r="C79" s="22">
        <v>0</v>
      </c>
      <c r="D79" s="22">
        <v>0</v>
      </c>
      <c r="E79" s="22">
        <v>0</v>
      </c>
      <c r="F79" s="22">
        <v>0</v>
      </c>
      <c r="G79" s="22"/>
      <c r="H79" s="22"/>
      <c r="I79" s="22"/>
      <c r="J79" s="22"/>
      <c r="K79" s="22"/>
      <c r="L79" s="22"/>
      <c r="M79" s="22"/>
      <c r="N79" s="22"/>
      <c r="O79" s="22"/>
      <c r="P79" s="19">
        <f t="shared" si="6"/>
        <v>0</v>
      </c>
    </row>
    <row r="80" spans="1:16" x14ac:dyDescent="0.2">
      <c r="A80" s="1" t="str">
        <f t="shared" si="5"/>
        <v>4.3</v>
      </c>
      <c r="B80" s="18" t="s">
        <v>65</v>
      </c>
      <c r="C80" s="19">
        <v>0</v>
      </c>
      <c r="D80" s="19">
        <v>0</v>
      </c>
      <c r="E80" s="19">
        <v>0</v>
      </c>
      <c r="F80" s="19">
        <v>0</v>
      </c>
      <c r="G80" s="22"/>
      <c r="H80" s="22"/>
      <c r="I80" s="22"/>
      <c r="J80" s="22"/>
      <c r="K80" s="22"/>
      <c r="L80" s="22"/>
      <c r="M80" s="22"/>
      <c r="N80" s="22"/>
      <c r="O80" s="22"/>
      <c r="P80" s="19">
        <f t="shared" si="6"/>
        <v>0</v>
      </c>
    </row>
    <row r="81" spans="1:16" x14ac:dyDescent="0.2">
      <c r="A81" s="1" t="str">
        <f t="shared" si="5"/>
        <v>4.3.5</v>
      </c>
      <c r="B81" s="21" t="s">
        <v>66</v>
      </c>
      <c r="C81" s="22">
        <v>0</v>
      </c>
      <c r="D81" s="22">
        <v>0</v>
      </c>
      <c r="E81" s="22">
        <v>0</v>
      </c>
      <c r="F81" s="22">
        <v>0</v>
      </c>
      <c r="G81" s="22"/>
      <c r="H81" s="22"/>
      <c r="I81" s="22"/>
      <c r="J81" s="22"/>
      <c r="K81" s="22"/>
      <c r="L81" s="22"/>
      <c r="M81" s="22"/>
      <c r="N81" s="22"/>
      <c r="O81" s="22"/>
      <c r="P81" s="19">
        <f t="shared" si="6"/>
        <v>0</v>
      </c>
    </row>
    <row r="82" spans="1:16" x14ac:dyDescent="0.2">
      <c r="B82" s="27" t="s">
        <v>91</v>
      </c>
      <c r="C82" s="28">
        <f>+C10+C16+C26+C35+C51+C61</f>
        <v>2948228959</v>
      </c>
      <c r="D82" s="28">
        <f t="shared" ref="D82" si="7">+D10+D16+D26+D35+D51+D61</f>
        <v>2948228959</v>
      </c>
      <c r="E82" s="28">
        <f>E29+E10+E16+E26+E35+E51+E61</f>
        <v>106479836.62</v>
      </c>
      <c r="F82" s="28">
        <f t="shared" ref="F82:O82" si="8">+F10+F16+F26+F35+F51+F61</f>
        <v>176042886.76000002</v>
      </c>
      <c r="G82" s="28">
        <f t="shared" si="8"/>
        <v>187979987.13</v>
      </c>
      <c r="H82" s="28">
        <f t="shared" si="8"/>
        <v>0</v>
      </c>
      <c r="I82" s="28">
        <f t="shared" si="8"/>
        <v>0</v>
      </c>
      <c r="J82" s="28">
        <f t="shared" si="8"/>
        <v>0</v>
      </c>
      <c r="K82" s="28">
        <f t="shared" si="8"/>
        <v>0</v>
      </c>
      <c r="L82" s="28">
        <f t="shared" si="8"/>
        <v>0</v>
      </c>
      <c r="M82" s="28">
        <f t="shared" si="8"/>
        <v>0</v>
      </c>
      <c r="N82" s="28">
        <f t="shared" si="8"/>
        <v>0</v>
      </c>
      <c r="O82" s="28">
        <f t="shared" si="8"/>
        <v>0</v>
      </c>
      <c r="P82" s="28">
        <f>+P10+P16+P26+P35+P51+P61</f>
        <v>470502710.50999999</v>
      </c>
    </row>
    <row r="83" spans="1:16" ht="13.5" customHeight="1" x14ac:dyDescent="0.2">
      <c r="B83" s="9"/>
      <c r="G83" s="11"/>
      <c r="H83" s="11"/>
      <c r="I83" s="11"/>
      <c r="J83" s="11"/>
      <c r="K83" s="11"/>
      <c r="L83" s="11"/>
      <c r="M83" s="11"/>
      <c r="N83" s="11"/>
      <c r="O83" s="11"/>
      <c r="P83" s="11"/>
    </row>
    <row r="84" spans="1:16" ht="13.5" customHeight="1" x14ac:dyDescent="0.2">
      <c r="B84" s="12" t="s">
        <v>95</v>
      </c>
      <c r="D84" s="6"/>
      <c r="H84" s="13"/>
      <c r="P84" s="13"/>
    </row>
    <row r="85" spans="1:16" ht="13.5" customHeight="1" x14ac:dyDescent="0.2">
      <c r="B85" s="10" t="s">
        <v>96</v>
      </c>
      <c r="D85" s="6"/>
      <c r="H85" s="13"/>
      <c r="P85" s="13"/>
    </row>
    <row r="86" spans="1:16" ht="13.5" customHeight="1" x14ac:dyDescent="0.2">
      <c r="B86" s="10" t="s">
        <v>100</v>
      </c>
      <c r="D86" s="6"/>
      <c r="H86" s="13"/>
      <c r="P86" s="13"/>
    </row>
    <row r="87" spans="1:16" ht="13.5" customHeight="1" x14ac:dyDescent="0.2">
      <c r="B87" s="10" t="s">
        <v>99</v>
      </c>
      <c r="D87" s="6"/>
      <c r="H87" s="13"/>
      <c r="P87" s="13"/>
    </row>
    <row r="88" spans="1:16" ht="13.5" customHeight="1" x14ac:dyDescent="0.2">
      <c r="B88" s="10" t="s">
        <v>103</v>
      </c>
      <c r="D88" s="6"/>
      <c r="H88" s="13"/>
      <c r="J88" s="1"/>
      <c r="K88" s="1"/>
      <c r="P88" s="13"/>
    </row>
    <row r="89" spans="1:16" ht="13.5" customHeight="1" x14ac:dyDescent="0.2">
      <c r="B89" s="10" t="s">
        <v>97</v>
      </c>
      <c r="D89" s="6"/>
      <c r="H89" s="1"/>
      <c r="P89" s="13"/>
    </row>
    <row r="90" spans="1:16" ht="13.5" customHeight="1" x14ac:dyDescent="0.2">
      <c r="B90" s="10" t="s">
        <v>98</v>
      </c>
      <c r="D90" s="6"/>
      <c r="H90" s="1"/>
      <c r="P90" s="13"/>
    </row>
    <row r="91" spans="1:16" ht="13.5" customHeight="1" x14ac:dyDescent="0.2">
      <c r="B91" s="16" t="s">
        <v>104</v>
      </c>
      <c r="D91" s="6"/>
      <c r="H91" s="1"/>
      <c r="P91" s="13"/>
    </row>
    <row r="92" spans="1:16" ht="13.5" customHeight="1" x14ac:dyDescent="0.2">
      <c r="B92" s="17" t="s">
        <v>105</v>
      </c>
      <c r="D92" s="6"/>
      <c r="H92" s="1"/>
      <c r="P92" s="13"/>
    </row>
    <row r="93" spans="1:16" ht="30.75" customHeight="1" x14ac:dyDescent="0.2">
      <c r="B93" s="29" t="s">
        <v>106</v>
      </c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</row>
    <row r="94" spans="1:16" ht="13.5" customHeight="1" x14ac:dyDescent="0.2">
      <c r="B94" s="10"/>
      <c r="D94" s="6"/>
      <c r="H94" s="1"/>
      <c r="P94" s="13"/>
    </row>
    <row r="95" spans="1:16" ht="13.5" customHeight="1" x14ac:dyDescent="0.2">
      <c r="B95" s="10"/>
      <c r="D95" s="6"/>
      <c r="H95" s="1"/>
      <c r="P95" s="13"/>
    </row>
    <row r="96" spans="1:16" ht="13.5" customHeight="1" x14ac:dyDescent="0.2">
      <c r="B96" s="10"/>
      <c r="D96" s="6"/>
      <c r="H96" s="1"/>
      <c r="P96" s="13"/>
    </row>
    <row r="97" spans="2:17" ht="13.5" customHeight="1" x14ac:dyDescent="0.2">
      <c r="B97" s="10"/>
      <c r="D97" s="6"/>
      <c r="H97" s="1"/>
      <c r="P97" s="13"/>
    </row>
    <row r="98" spans="2:17" ht="15" customHeight="1" x14ac:dyDescent="0.2">
      <c r="B98" s="10"/>
      <c r="D98" s="6"/>
      <c r="H98" s="13"/>
      <c r="P98" s="13"/>
    </row>
    <row r="99" spans="2:17" ht="12.75" customHeight="1" x14ac:dyDescent="0.2">
      <c r="B99" s="32" t="s">
        <v>93</v>
      </c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</row>
    <row r="100" spans="2:17" x14ac:dyDescent="0.2">
      <c r="B100" s="33" t="s">
        <v>94</v>
      </c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</row>
    <row r="101" spans="2:17" x14ac:dyDescent="0.2">
      <c r="B101" s="33" t="s">
        <v>67</v>
      </c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</row>
    <row r="102" spans="2:17" x14ac:dyDescent="0.2">
      <c r="B102" s="10"/>
      <c r="P102" s="11"/>
      <c r="Q102" s="7"/>
    </row>
    <row r="104" spans="2:17" x14ac:dyDescent="0.2">
      <c r="P104" s="13"/>
    </row>
    <row r="106" spans="2:17" x14ac:dyDescent="0.2">
      <c r="B106" s="15"/>
      <c r="C106" s="1"/>
      <c r="D106" s="1"/>
      <c r="E106" s="7"/>
      <c r="P106" s="13"/>
    </row>
    <row r="107" spans="2:17" x14ac:dyDescent="0.2">
      <c r="B107" s="15"/>
      <c r="C107" s="1"/>
      <c r="D107" s="1"/>
      <c r="E107" s="8"/>
    </row>
    <row r="108" spans="2:17" x14ac:dyDescent="0.2">
      <c r="B108" s="15"/>
      <c r="C108" s="1"/>
      <c r="D108" s="1"/>
      <c r="E108" s="1"/>
    </row>
    <row r="109" spans="2:17" x14ac:dyDescent="0.2">
      <c r="B109" s="15"/>
      <c r="C109" s="1"/>
      <c r="D109" s="1"/>
      <c r="E109" s="1"/>
    </row>
    <row r="110" spans="2:17" x14ac:dyDescent="0.2">
      <c r="B110" s="15"/>
      <c r="C110" s="1"/>
      <c r="D110" s="1"/>
      <c r="E110" s="1"/>
    </row>
    <row r="111" spans="2:17" x14ac:dyDescent="0.2">
      <c r="B111" s="15"/>
      <c r="C111" s="1"/>
      <c r="D111" s="1"/>
      <c r="E111" s="1"/>
    </row>
  </sheetData>
  <mergeCells count="16">
    <mergeCell ref="B1:P1"/>
    <mergeCell ref="B2:P2"/>
    <mergeCell ref="B3:P3"/>
    <mergeCell ref="B4:P4"/>
    <mergeCell ref="B5:P5"/>
    <mergeCell ref="B93:P93"/>
    <mergeCell ref="P7:P8"/>
    <mergeCell ref="B99:P99"/>
    <mergeCell ref="B100:P100"/>
    <mergeCell ref="B101:P101"/>
    <mergeCell ref="B7:B8"/>
    <mergeCell ref="C7:C8"/>
    <mergeCell ref="D7:D8"/>
    <mergeCell ref="E7:E8"/>
    <mergeCell ref="F7:F8"/>
    <mergeCell ref="G7:G8"/>
  </mergeCells>
  <pageMargins left="0.39370078740157483" right="0.39370078740157483" top="0.15748031496062992" bottom="0.19685039370078741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P2 Presupuesto Aprobado-EJEC.</vt:lpstr>
      <vt:lpstr>Gráfico1</vt:lpstr>
      <vt:lpstr>'P2 Presupuesto Aprobado-EJEC.'!Títulos_a_imprimir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 Daliza Lopez</dc:creator>
  <cp:lastModifiedBy>Quirsa Marisol Baez Soto</cp:lastModifiedBy>
  <cp:lastPrinted>2024-04-25T18:59:49Z</cp:lastPrinted>
  <dcterms:created xsi:type="dcterms:W3CDTF">2023-02-06T18:56:24Z</dcterms:created>
  <dcterms:modified xsi:type="dcterms:W3CDTF">2024-04-25T19:07:28Z</dcterms:modified>
</cp:coreProperties>
</file>