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rsa.baez\Documents\TRANSPARENCIA 2024\ENERO 2024\"/>
    </mc:Choice>
  </mc:AlternateContent>
  <xr:revisionPtr revIDLastSave="0" documentId="13_ncr:1_{1C36A534-0D6F-4053-B5BA-F00470ED984F}" xr6:coauthVersionLast="47" xr6:coauthVersionMax="47" xr10:uidLastSave="{00000000-0000-0000-0000-000000000000}"/>
  <bookViews>
    <workbookView xWindow="-120" yWindow="-120" windowWidth="29040" windowHeight="1584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6" i="9" l="1"/>
  <c r="D61" i="9"/>
  <c r="C61" i="9"/>
  <c r="D51" i="9"/>
  <c r="C51" i="9"/>
  <c r="D44" i="9"/>
  <c r="D35" i="9"/>
  <c r="C35" i="9"/>
  <c r="D26" i="9"/>
  <c r="C26" i="9"/>
  <c r="D16" i="9"/>
  <c r="D10" i="9"/>
  <c r="C10" i="9"/>
  <c r="C69" i="9"/>
  <c r="C66" i="9"/>
  <c r="C25" i="9"/>
  <c r="C24" i="9"/>
  <c r="C16" i="9" s="1"/>
  <c r="C82" i="9" l="1"/>
  <c r="Q12" i="9"/>
  <c r="Q13" i="9"/>
  <c r="Q14" i="9"/>
  <c r="Q15" i="9"/>
  <c r="Q17" i="9"/>
  <c r="Q18" i="9"/>
  <c r="Q19" i="9"/>
  <c r="Q20" i="9"/>
  <c r="Q21" i="9"/>
  <c r="Q22" i="9"/>
  <c r="Q23" i="9"/>
  <c r="Q24" i="9"/>
  <c r="Q25" i="9"/>
  <c r="Q27" i="9"/>
  <c r="Q28" i="9"/>
  <c r="Q29" i="9"/>
  <c r="Q30" i="9"/>
  <c r="Q31" i="9"/>
  <c r="Q32" i="9"/>
  <c r="Q33" i="9"/>
  <c r="Q34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2" i="9"/>
  <c r="Q53" i="9"/>
  <c r="Q54" i="9"/>
  <c r="Q55" i="9"/>
  <c r="Q56" i="9"/>
  <c r="Q57" i="9"/>
  <c r="Q58" i="9"/>
  <c r="Q59" i="9"/>
  <c r="Q60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11" i="9"/>
  <c r="E10" i="9"/>
  <c r="E26" i="9"/>
  <c r="Q26" i="9" s="1"/>
  <c r="Q10" i="9" l="1"/>
  <c r="G82" i="9"/>
  <c r="F82" i="9"/>
  <c r="E51" i="9"/>
  <c r="Q51" i="9" s="1"/>
  <c r="E35" i="9"/>
  <c r="Q35" i="9" s="1"/>
  <c r="E16" i="9"/>
  <c r="Q16" i="9" s="1"/>
  <c r="A81" i="9" l="1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Q61" i="9" s="1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E82" i="9" l="1"/>
  <c r="I82" i="9"/>
  <c r="K82" i="9"/>
  <c r="D82" i="9"/>
  <c r="L82" i="9" l="1"/>
  <c r="J82" i="9"/>
  <c r="O82" i="9"/>
  <c r="M82" i="9"/>
  <c r="N82" i="9"/>
  <c r="H82" i="9"/>
  <c r="P82" i="9" l="1"/>
  <c r="Q82" i="9" l="1"/>
</calcChain>
</file>

<file path=xl/sharedStrings.xml><?xml version="1.0" encoding="utf-8"?>
<sst xmlns="http://schemas.openxmlformats.org/spreadsheetml/2006/main" count="110" uniqueCount="110">
  <si>
    <t>Ministerio de Educación</t>
  </si>
  <si>
    <t>Instituto Superior de Formación Docente Salome Ureña (ISFODOSU)</t>
  </si>
  <si>
    <t>En RD$</t>
  </si>
  <si>
    <t xml:space="preserve">Total </t>
  </si>
  <si>
    <t>Febrero</t>
  </si>
  <si>
    <t>Marzo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</si>
  <si>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</si>
  <si>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</si>
  <si>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</si>
  <si>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</si>
  <si>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</si>
  <si>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</si>
  <si>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</si>
  <si>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</si>
  <si>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</si>
  <si>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</si>
  <si>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</si>
  <si>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</si>
  <si>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</si>
  <si>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</si>
  <si>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</si>
  <si>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</si>
  <si>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</si>
  <si>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</si>
  <si>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</si>
  <si>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</si>
  <si>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</si>
  <si>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</si>
  <si>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</si>
  <si>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</si>
  <si>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</si>
  <si>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</si>
  <si>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</si>
  <si>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</si>
  <si>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</si>
  <si>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</si>
  <si>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</si>
  <si>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</si>
  <si>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</si>
  <si>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</si>
  <si>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</si>
  <si>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</si>
  <si>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</si>
  <si>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</si>
  <si>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</si>
  <si>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</si>
  <si>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</si>
  <si>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</si>
  <si>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</si>
  <si>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</si>
  <si>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</si>
  <si>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</si>
  <si>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</si>
  <si>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</si>
  <si>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</si>
  <si>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</si>
  <si>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</si>
  <si>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</si>
  <si>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</si>
  <si>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</si>
  <si>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</si>
  <si>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</si>
  <si>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</si>
  <si>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</si>
  <si>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</si>
  <si>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</si>
  <si>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</si>
  <si>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</si>
  <si>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</si>
  <si>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</si>
  <si>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</si>
  <si>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</si>
  <si>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</si>
  <si>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</si>
  <si>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</si>
  <si>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</si>
  <si>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</si>
  <si>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</si>
  <si>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</si>
  <si>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</si>
  <si>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</si>
  <si>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</si>
  <si>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</si>
  <si>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</si>
  <si>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</si>
  <si>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</si>
  <si>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</si>
  <si>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</si>
  <si>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</si>
  <si>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</si>
  <si>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</si>
  <si>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</si>
  <si>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</si>
  <si>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</si>
  <si>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</si>
  <si>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Quirsa Marisol Báez Soto</t>
  </si>
  <si>
    <t>Encargada de la División de Presupuesto del Departamento Financiero</t>
  </si>
  <si>
    <t>NOTAS:</t>
  </si>
  <si>
    <t>1. Gastos devengado.</t>
  </si>
  <si>
    <t>3. Se presenta la clasificación objetal del gasto a nivel de cuenta.</t>
  </si>
  <si>
    <t>Fecha de Creación 09-02-2024</t>
  </si>
  <si>
    <t>Del 1 al 31 de enero 2024</t>
  </si>
  <si>
    <t>Enero</t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</si>
  <si>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</si>
  <si>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</si>
  <si>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4. Fecha de imputación: último día del mes analizado.</t>
  </si>
  <si>
    <t>6. Fuente: Reporte del SIGEF</t>
  </si>
  <si>
    <t>5. Fecha de registro: el día 10 del mes siguiente al mes analizado</t>
  </si>
  <si>
    <t>2. Se presenta el gasto por mes, cada mes se debe actualizar el gasto devengado de los meses anteriores.</t>
  </si>
  <si>
    <r>
      <rPr>
        <sz val="9"/>
        <color rgb="FF000000"/>
        <rFont val="Calibri"/>
        <family val="2"/>
      </rPr>
      <t>7.</t>
    </r>
    <r>
      <rPr>
        <b/>
        <sz val="9"/>
        <color rgb="FF000000"/>
        <rFont val="Calibri"/>
        <family val="2"/>
      </rPr>
      <t xml:space="preserve"> </t>
    </r>
    <r>
      <rPr>
        <sz val="9"/>
        <color rgb="FF000000"/>
        <rFont val="Calibri"/>
        <family val="2"/>
      </rPr>
      <t>Presupuesto Aprobado: Se refiere al presupuesto aprobado en Ley de Presupuesto General del Estado.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</si>
</sst>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6" fillId="3" borderId="1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" fontId="8" fillId="0" borderId="1" xfId="1" applyNumberFormat="1" applyFont="1" applyBorder="1" applyAlignment="1">
      <alignment vertical="center"/>
    </xf>
    <xf numFmtId="4" fontId="9" fillId="0" borderId="1" xfId="1" applyNumberFormat="1" applyFont="1" applyBorder="1" applyAlignment="1">
      <alignment vertical="center"/>
    </xf>
    <xf numFmtId="4" fontId="9" fillId="0" borderId="0" xfId="1" applyNumberFormat="1" applyFont="1" applyAlignment="1">
      <alignment vertical="center"/>
    </xf>
    <xf numFmtId="4" fontId="5" fillId="0" borderId="1" xfId="0" applyNumberFormat="1" applyFont="1" applyBorder="1" applyAlignment="1">
      <alignment vertical="center"/>
    </xf>
    <xf numFmtId="4" fontId="8" fillId="0" borderId="1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9" fillId="0" borderId="1" xfId="0" applyNumberFormat="1" applyFont="1" applyBorder="1" applyAlignment="1">
      <alignment vertical="center"/>
    </xf>
    <xf numFmtId="4" fontId="9" fillId="0" borderId="0" xfId="0" applyNumberFormat="1" applyFont="1" applyAlignment="1">
      <alignment vertical="center"/>
    </xf>
    <xf numFmtId="4" fontId="9" fillId="4" borderId="0" xfId="0" applyNumberFormat="1" applyFont="1" applyFill="1" applyAlignment="1">
      <alignment horizontal="center" vertical="center"/>
    </xf>
    <xf numFmtId="4" fontId="9" fillId="0" borderId="0" xfId="0" applyNumberFormat="1" applyFont="1"/>
    <xf numFmtId="4" fontId="9" fillId="4" borderId="1" xfId="1" applyNumberFormat="1" applyFont="1" applyFill="1" applyBorder="1" applyAlignment="1">
      <alignment vertical="center"/>
    </xf>
    <xf numFmtId="43" fontId="11" fillId="3" borderId="1" xfId="0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3" fontId="9" fillId="0" borderId="0" xfId="1" applyFont="1" applyAlignment="1">
      <alignment vertical="center"/>
    </xf>
    <xf numFmtId="43" fontId="9" fillId="0" borderId="0" xfId="0" applyNumberFormat="1" applyFont="1" applyAlignment="1">
      <alignment vertical="center"/>
    </xf>
    <xf numFmtId="0" fontId="9" fillId="0" borderId="0" xfId="0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top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1721122294</c:v>
                </c:pt>
                <c:pt idx="1">
                  <c:v>1296397561</c:v>
                </c:pt>
                <c:pt idx="2">
                  <c:v>237168020</c:v>
                </c:pt>
                <c:pt idx="3">
                  <c:v>200000</c:v>
                </c:pt>
                <c:pt idx="4">
                  <c:v>0</c:v>
                </c:pt>
                <c:pt idx="5">
                  <c:v>187356713</c:v>
                </c:pt>
                <c:pt idx="6">
                  <c:v>572602219</c:v>
                </c:pt>
                <c:pt idx="7">
                  <c:v>36259977</c:v>
                </c:pt>
                <c:pt idx="8">
                  <c:v>33166850</c:v>
                </c:pt>
                <c:pt idx="9">
                  <c:v>8059250</c:v>
                </c:pt>
                <c:pt idx="10">
                  <c:v>17001000</c:v>
                </c:pt>
                <c:pt idx="11">
                  <c:v>71557372</c:v>
                </c:pt>
                <c:pt idx="12">
                  <c:v>36400000</c:v>
                </c:pt>
                <c:pt idx="13">
                  <c:v>49600000</c:v>
                </c:pt>
                <c:pt idx="14">
                  <c:v>265389570</c:v>
                </c:pt>
                <c:pt idx="15">
                  <c:v>55168200</c:v>
                </c:pt>
                <c:pt idx="16">
                  <c:v>305475888</c:v>
                </c:pt>
                <c:pt idx="17">
                  <c:v>173616896</c:v>
                </c:pt>
                <c:pt idx="18">
                  <c:v>4935000</c:v>
                </c:pt>
                <c:pt idx="19">
                  <c:v>29606605</c:v>
                </c:pt>
                <c:pt idx="20">
                  <c:v>0</c:v>
                </c:pt>
                <c:pt idx="21">
                  <c:v>1860000</c:v>
                </c:pt>
                <c:pt idx="22">
                  <c:v>845000</c:v>
                </c:pt>
                <c:pt idx="23">
                  <c:v>38930000</c:v>
                </c:pt>
                <c:pt idx="24">
                  <c:v>55682387</c:v>
                </c:pt>
                <c:pt idx="25">
                  <c:v>200000000</c:v>
                </c:pt>
                <c:pt idx="26">
                  <c:v>200000000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99028558</c:v>
                </c:pt>
                <c:pt idx="42">
                  <c:v>66785232</c:v>
                </c:pt>
                <c:pt idx="43">
                  <c:v>2012326</c:v>
                </c:pt>
                <c:pt idx="44">
                  <c:v>5100000</c:v>
                </c:pt>
                <c:pt idx="45">
                  <c:v>14850000</c:v>
                </c:pt>
                <c:pt idx="46">
                  <c:v>7531000</c:v>
                </c:pt>
                <c:pt idx="47">
                  <c:v>500000</c:v>
                </c:pt>
                <c:pt idx="48">
                  <c:v>0</c:v>
                </c:pt>
                <c:pt idx="49">
                  <c:v>2250000</c:v>
                </c:pt>
                <c:pt idx="50">
                  <c:v>0</c:v>
                </c:pt>
                <c:pt idx="51">
                  <c:v>50000000</c:v>
                </c:pt>
                <c:pt idx="52">
                  <c:v>50000000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 formatCode="_(* #,##0.00_);_(* \(#,##0.00\);_(* &quot;-&quot;??_);_(@_)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1721122294</c:v>
                </c:pt>
                <c:pt idx="1">
                  <c:v>1294397561</c:v>
                </c:pt>
                <c:pt idx="2">
                  <c:v>239168020</c:v>
                </c:pt>
                <c:pt idx="3">
                  <c:v>200000</c:v>
                </c:pt>
                <c:pt idx="4">
                  <c:v>0</c:v>
                </c:pt>
                <c:pt idx="5">
                  <c:v>187356713</c:v>
                </c:pt>
                <c:pt idx="6">
                  <c:v>444839546.20999998</c:v>
                </c:pt>
                <c:pt idx="7">
                  <c:v>33769977</c:v>
                </c:pt>
                <c:pt idx="8">
                  <c:v>24616850</c:v>
                </c:pt>
                <c:pt idx="9">
                  <c:v>8059250</c:v>
                </c:pt>
                <c:pt idx="10">
                  <c:v>12500000</c:v>
                </c:pt>
                <c:pt idx="11">
                  <c:v>62097372</c:v>
                </c:pt>
                <c:pt idx="12">
                  <c:v>27109301.440000001</c:v>
                </c:pt>
                <c:pt idx="13">
                  <c:v>46160000</c:v>
                </c:pt>
                <c:pt idx="14">
                  <c:v>183538736.34</c:v>
                </c:pt>
                <c:pt idx="15">
                  <c:v>46988059.43</c:v>
                </c:pt>
                <c:pt idx="16">
                  <c:v>184304895.79999998</c:v>
                </c:pt>
                <c:pt idx="17">
                  <c:v>105856896</c:v>
                </c:pt>
                <c:pt idx="18">
                  <c:v>1955000</c:v>
                </c:pt>
                <c:pt idx="19">
                  <c:v>14500000.199999999</c:v>
                </c:pt>
                <c:pt idx="20">
                  <c:v>400000</c:v>
                </c:pt>
                <c:pt idx="21">
                  <c:v>1500000</c:v>
                </c:pt>
                <c:pt idx="22">
                  <c:v>719500</c:v>
                </c:pt>
                <c:pt idx="23">
                  <c:v>25590000</c:v>
                </c:pt>
                <c:pt idx="24">
                  <c:v>33783499.600000001</c:v>
                </c:pt>
                <c:pt idx="25">
                  <c:v>200200000</c:v>
                </c:pt>
                <c:pt idx="26">
                  <c:v>200200000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203493023</c:v>
                </c:pt>
                <c:pt idx="42">
                  <c:v>186275697</c:v>
                </c:pt>
                <c:pt idx="43">
                  <c:v>6085326</c:v>
                </c:pt>
                <c:pt idx="44">
                  <c:v>1100000</c:v>
                </c:pt>
                <c:pt idx="45">
                  <c:v>3001000</c:v>
                </c:pt>
                <c:pt idx="46">
                  <c:v>5531000</c:v>
                </c:pt>
                <c:pt idx="47">
                  <c:v>500000</c:v>
                </c:pt>
                <c:pt idx="48">
                  <c:v>0</c:v>
                </c:pt>
                <c:pt idx="49">
                  <c:v>1000000</c:v>
                </c:pt>
                <c:pt idx="50">
                  <c:v>0</c:v>
                </c:pt>
                <c:pt idx="51">
                  <c:v>194269199.99000001</c:v>
                </c:pt>
                <c:pt idx="52">
                  <c:v>194269199.99000001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 formatCode="_(* #,##0.00_);_(* \(#,##0.00\);_(* &quot;-&quot;??_);_(@_)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_(* #,##0.0_);_(* \(#,##0.0\);_(* "-"??_);_(@_)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 formatCode="_(* #,##0.00_);_(* \(#,##0.00\);_(* &quot;-&quot;??_);_(@_)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 formatCode="_(* #,##0.00_);_(* \(#,##0.00\);_(* &quot;-&quot;??_);_(@_)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 formatCode="_(* #,##0.00_);_(* \(#,##0.00\);_(* &quot;-&quot;??_);_(@_)">
                  <c:v>0</c:v>
                </c:pt>
                <c:pt idx="26">
                  <c:v>0</c:v>
                </c:pt>
                <c:pt idx="27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 formatCode="_(* #,##0.00_);_(* \(#,##0.00\);_(* &quot;-&quot;??_);_(@_)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 formatCode="_(* #,##0.00_);_(* \(#,##0.00\);_(* &quot;-&quot;??_);_(@_)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 formatCode="_(* #,##0.00_);_(* \(#,##0.00\);_(* &quot;-&quot;??_);_(@_)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80850368</c:v>
                </c:pt>
                <c:pt idx="1">
                  <c:v>79773757.060000002</c:v>
                </c:pt>
                <c:pt idx="2">
                  <c:v>1076610.94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18808459.530000001</c:v>
                </c:pt>
                <c:pt idx="7">
                  <c:v>12450907.58</c:v>
                </c:pt>
                <c:pt idx="8">
                  <c:v>2449146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1593921.58</c:v>
                </c:pt>
                <c:pt idx="13">
                  <c:v>0</c:v>
                </c:pt>
                <c:pt idx="14">
                  <c:v>722146.61</c:v>
                </c:pt>
                <c:pt idx="15">
                  <c:v>1592337.76</c:v>
                </c:pt>
                <c:pt idx="16">
                  <c:v>2011321.59</c:v>
                </c:pt>
                <c:pt idx="17">
                  <c:v>622388.15</c:v>
                </c:pt>
                <c:pt idx="18">
                  <c:v>156241.44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164492</c:v>
                </c:pt>
                <c:pt idx="23">
                  <c:v>1068200</c:v>
                </c:pt>
                <c:pt idx="24">
                  <c:v>0</c:v>
                </c:pt>
                <c:pt idx="25">
                  <c:v>4809687.5</c:v>
                </c:pt>
                <c:pt idx="26">
                  <c:v>4809687.5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 formatCode="_(* #,##0.00_);_(* \(#,##0.00\);_(* &quot;-&quot;??_);_(@_)">
                  <c:v>106479836.62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Enero </c:v>
                </c:pt>
                <c:pt idx="1">
                  <c:v>Febrero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Aprobado-EJEC.'!$G$7:$G$9</c:f>
              <c:strCache>
                <c:ptCount val="3"/>
                <c:pt idx="0">
                  <c:v> Enero </c:v>
                </c:pt>
                <c:pt idx="1">
                  <c:v>Marzo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Aprobado-EJEC.'!$H$7:$H$9</c:f>
              <c:strCache>
                <c:ptCount val="3"/>
                <c:pt idx="0">
                  <c:v> Enero </c:v>
                </c:pt>
                <c:pt idx="1">
                  <c:v>Abril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Aprobado-EJEC.'!$H$10:$H$83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 Enero </c:v>
                </c:pt>
                <c:pt idx="1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 Enero </c:v>
                </c:pt>
                <c:pt idx="1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 Enero </c:v>
                </c:pt>
                <c:pt idx="1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 Enero </c:v>
                </c:pt>
                <c:pt idx="1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 Enero </c:v>
                </c:pt>
                <c:pt idx="1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 Enero </c:v>
                </c:pt>
                <c:pt idx="1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 Enero </c:v>
                </c:pt>
                <c:pt idx="1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  <c:numCache>
                <c:formatCode>#,##0.00</c:formatCode>
                <c:ptCount val="74"/>
                <c:pt idx="72" formatCode="_(* #,##0.00_);_(* \(#,##0.00\);_(* &quot;-&quot;??_);_(@_)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 Enero </c:v>
                </c:pt>
                <c:pt idx="1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80850368</c:v>
                </c:pt>
                <c:pt idx="1">
                  <c:v>79773757.060000002</c:v>
                </c:pt>
                <c:pt idx="2">
                  <c:v>1076610.94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18808459.530000001</c:v>
                </c:pt>
                <c:pt idx="7">
                  <c:v>12450907.58</c:v>
                </c:pt>
                <c:pt idx="8">
                  <c:v>2449146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1593921.58</c:v>
                </c:pt>
                <c:pt idx="13">
                  <c:v>0</c:v>
                </c:pt>
                <c:pt idx="14">
                  <c:v>722146.61</c:v>
                </c:pt>
                <c:pt idx="15">
                  <c:v>1592337.76</c:v>
                </c:pt>
                <c:pt idx="16">
                  <c:v>2011321.59</c:v>
                </c:pt>
                <c:pt idx="17">
                  <c:v>622388.15</c:v>
                </c:pt>
                <c:pt idx="18">
                  <c:v>156241.44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164492</c:v>
                </c:pt>
                <c:pt idx="23">
                  <c:v>1068200</c:v>
                </c:pt>
                <c:pt idx="24">
                  <c:v>0</c:v>
                </c:pt>
                <c:pt idx="25">
                  <c:v>4809687.5</c:v>
                </c:pt>
                <c:pt idx="26">
                  <c:v>4809687.5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 formatCode="_(* #,##0.00_);_(* \(#,##0.00\);_(* &quot;-&quot;??_);_(@_)">
                  <c:v>106479836.62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174624</xdr:colOff>
      <xdr:row>0</xdr:row>
      <xdr:rowOff>161925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624" y="161925"/>
          <a:ext cx="939797" cy="576000"/>
        </a:xfrm>
        <a:prstGeom prst="rect">
          <a:avLst/>
        </a:prstGeom>
      </xdr:spPr>
    </xdr:pic>
    <xdr:clientData/>
  </xdr:oneCellAnchor>
  <xdr:oneCellAnchor>
    <xdr:from>
      <xdr:col>16</xdr:col>
      <xdr:colOff>47625</xdr:colOff>
      <xdr:row>0</xdr:row>
      <xdr:rowOff>62345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0" y="62345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R114"/>
  <sheetViews>
    <sheetView showGridLines="0" tabSelected="1" topLeftCell="B76" zoomScaleNormal="100" zoomScaleSheetLayoutView="80" workbookViewId="0">
      <selection activeCell="T95" sqref="T95"/>
    </sheetView>
  </sheetViews>
  <sheetFormatPr baseColWidth="10" defaultColWidth="11.42578125" defaultRowHeight="15.75" x14ac:dyDescent="0.25"/>
  <cols>
    <col min="1" max="1" width="7" style="1" hidden="1" customWidth="1"/>
    <col min="2" max="2" width="42" style="14" customWidth="1"/>
    <col min="3" max="4" width="16" style="11" customWidth="1"/>
    <col min="5" max="5" width="14.42578125" style="12" customWidth="1"/>
    <col min="6" max="8" width="0.140625" style="11" hidden="1" customWidth="1"/>
    <col min="9" max="9" width="0.85546875" style="11" hidden="1" customWidth="1"/>
    <col min="10" max="10" width="14.42578125" style="11" hidden="1" customWidth="1"/>
    <col min="11" max="11" width="0.140625" style="11" hidden="1" customWidth="1"/>
    <col min="12" max="12" width="14.42578125" style="11" hidden="1" customWidth="1"/>
    <col min="13" max="14" width="14.140625" style="11" hidden="1" customWidth="1"/>
    <col min="15" max="15" width="0.140625" style="11" customWidth="1"/>
    <col min="16" max="16" width="14.140625" style="11" hidden="1" customWidth="1"/>
    <col min="17" max="17" width="14.7109375" style="11" customWidth="1"/>
    <col min="18" max="18" width="15.140625" style="1" bestFit="1" customWidth="1"/>
    <col min="19" max="16384" width="11.42578125" style="1"/>
  </cols>
  <sheetData>
    <row r="1" spans="1:17" x14ac:dyDescent="0.25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x14ac:dyDescent="0.25"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7" x14ac:dyDescent="0.25">
      <c r="B3" s="20" t="s">
        <v>101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</row>
    <row r="4" spans="1:17" x14ac:dyDescent="0.25">
      <c r="B4" s="18" t="s">
        <v>94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7" x14ac:dyDescent="0.25">
      <c r="B5" s="19" t="s">
        <v>2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 x14ac:dyDescent="0.25">
      <c r="B6" s="2"/>
      <c r="C6" s="2"/>
      <c r="D6" s="2"/>
      <c r="E6" s="1" t="s">
        <v>100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11" customFormat="1" x14ac:dyDescent="0.25">
      <c r="B7" s="21" t="s">
        <v>70</v>
      </c>
      <c r="C7" s="22" t="s">
        <v>71</v>
      </c>
      <c r="D7" s="22" t="s">
        <v>72</v>
      </c>
      <c r="E7" s="22" t="s">
        <v>102</v>
      </c>
      <c r="F7" s="3"/>
      <c r="G7" s="3"/>
      <c r="H7" s="3"/>
      <c r="I7" s="3"/>
      <c r="J7" s="4"/>
      <c r="K7" s="4"/>
      <c r="L7" s="4"/>
      <c r="M7" s="4"/>
      <c r="N7" s="4"/>
      <c r="O7" s="4"/>
      <c r="P7" s="4"/>
      <c r="Q7" s="16" t="s">
        <v>3</v>
      </c>
    </row>
    <row r="8" spans="1:17" s="11" customFormat="1" x14ac:dyDescent="0.25">
      <c r="B8" s="21"/>
      <c r="C8" s="22"/>
      <c r="D8" s="22"/>
      <c r="E8" s="22" t="s">
        <v>73</v>
      </c>
      <c r="F8" s="5" t="s">
        <v>4</v>
      </c>
      <c r="G8" s="5" t="s">
        <v>5</v>
      </c>
      <c r="H8" s="5" t="s">
        <v>6</v>
      </c>
      <c r="I8" s="5" t="s">
        <v>7</v>
      </c>
      <c r="J8" s="5" t="s">
        <v>8</v>
      </c>
      <c r="K8" s="5" t="s">
        <v>9</v>
      </c>
      <c r="L8" s="5" t="s">
        <v>74</v>
      </c>
      <c r="M8" s="5" t="s">
        <v>10</v>
      </c>
      <c r="N8" s="5" t="s">
        <v>11</v>
      </c>
      <c r="O8" s="5" t="s">
        <v>75</v>
      </c>
      <c r="P8" s="5" t="s">
        <v>12</v>
      </c>
      <c r="Q8" s="17"/>
    </row>
    <row r="9" spans="1:17" x14ac:dyDescent="0.25">
      <c r="B9" s="35" t="s">
        <v>13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</row>
    <row r="10" spans="1:17" x14ac:dyDescent="0.25">
      <c r="A10" s="1" t="str">
        <f t="shared" ref="A10:A73" si="0">+TRIM(MID(B10,1,FIND("-",B10,1)-1))</f>
        <v>2.1</v>
      </c>
      <c r="B10" s="35" t="s">
        <v>14</v>
      </c>
      <c r="C10" s="23">
        <f>SUM(C11:C15)</f>
        <v>1721122294</v>
      </c>
      <c r="D10" s="27">
        <f>SUM(D11:D15)</f>
        <v>1721122294</v>
      </c>
      <c r="E10" s="23">
        <f>SUM(E11:E15)</f>
        <v>80850368</v>
      </c>
      <c r="F10" s="23"/>
      <c r="G10" s="23"/>
      <c r="H10" s="23"/>
      <c r="I10" s="23"/>
      <c r="J10" s="23"/>
      <c r="K10" s="28"/>
      <c r="L10" s="23"/>
      <c r="M10" s="27"/>
      <c r="N10" s="23"/>
      <c r="O10" s="23"/>
      <c r="P10" s="23"/>
      <c r="Q10" s="27">
        <f>SUM(E10:O10)</f>
        <v>80850368</v>
      </c>
    </row>
    <row r="11" spans="1:17" x14ac:dyDescent="0.25">
      <c r="A11" s="1" t="str">
        <f t="shared" si="0"/>
        <v>2.1.1</v>
      </c>
      <c r="B11" s="36" t="s">
        <v>15</v>
      </c>
      <c r="C11" s="24">
        <v>1296397561</v>
      </c>
      <c r="D11" s="29">
        <v>1294397561</v>
      </c>
      <c r="E11" s="24">
        <v>79773757.060000002</v>
      </c>
      <c r="F11" s="24"/>
      <c r="G11" s="24"/>
      <c r="H11" s="24"/>
      <c r="I11" s="24"/>
      <c r="J11" s="24"/>
      <c r="K11" s="24"/>
      <c r="L11" s="30"/>
      <c r="M11" s="24"/>
      <c r="N11" s="24"/>
      <c r="O11" s="24"/>
      <c r="P11" s="24"/>
      <c r="Q11" s="27">
        <f>SUM(E11:O11)</f>
        <v>79773757.060000002</v>
      </c>
    </row>
    <row r="12" spans="1:17" x14ac:dyDescent="0.25">
      <c r="A12" s="1" t="str">
        <f t="shared" si="0"/>
        <v>2.1.2</v>
      </c>
      <c r="B12" s="36" t="s">
        <v>16</v>
      </c>
      <c r="C12" s="24">
        <v>237168020</v>
      </c>
      <c r="D12" s="29">
        <v>239168020</v>
      </c>
      <c r="E12" s="24">
        <v>1076610.94</v>
      </c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7">
        <f t="shared" ref="Q12:Q75" si="1">SUM(E12:O12)</f>
        <v>1076610.94</v>
      </c>
    </row>
    <row r="13" spans="1:17" x14ac:dyDescent="0.25">
      <c r="A13" s="1" t="str">
        <f t="shared" si="0"/>
        <v>2.1.3</v>
      </c>
      <c r="B13" s="36" t="s">
        <v>17</v>
      </c>
      <c r="C13" s="24">
        <v>200000</v>
      </c>
      <c r="D13" s="29">
        <v>200000</v>
      </c>
      <c r="E13" s="24">
        <v>0</v>
      </c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7">
        <f t="shared" si="1"/>
        <v>0</v>
      </c>
    </row>
    <row r="14" spans="1:17" x14ac:dyDescent="0.25">
      <c r="A14" s="1" t="str">
        <f t="shared" si="0"/>
        <v>2.1.4</v>
      </c>
      <c r="B14" s="36" t="s">
        <v>18</v>
      </c>
      <c r="C14" s="24">
        <v>0</v>
      </c>
      <c r="D14" s="29">
        <v>0</v>
      </c>
      <c r="E14" s="24">
        <v>0</v>
      </c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7">
        <f t="shared" si="1"/>
        <v>0</v>
      </c>
    </row>
    <row r="15" spans="1:17" x14ac:dyDescent="0.25">
      <c r="A15" s="1" t="str">
        <f t="shared" si="0"/>
        <v>2.1.5</v>
      </c>
      <c r="B15" s="36" t="s">
        <v>76</v>
      </c>
      <c r="C15" s="24">
        <v>187356713</v>
      </c>
      <c r="D15" s="29">
        <v>187356713</v>
      </c>
      <c r="E15" s="24">
        <v>0</v>
      </c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7">
        <f t="shared" si="1"/>
        <v>0</v>
      </c>
    </row>
    <row r="16" spans="1:17" x14ac:dyDescent="0.25">
      <c r="A16" s="1" t="str">
        <f t="shared" si="0"/>
        <v>2.2</v>
      </c>
      <c r="B16" s="35" t="s">
        <v>19</v>
      </c>
      <c r="C16" s="23">
        <f>SUM(C17:C25)</f>
        <v>572602219</v>
      </c>
      <c r="D16" s="27">
        <f>SUM(D17:D25)</f>
        <v>444839546.20999998</v>
      </c>
      <c r="E16" s="27">
        <f t="shared" ref="E16" si="2">SUM(E17:E25)</f>
        <v>18808459.530000001</v>
      </c>
      <c r="F16" s="27"/>
      <c r="G16" s="27"/>
      <c r="H16" s="27"/>
      <c r="I16" s="27"/>
      <c r="J16" s="27"/>
      <c r="K16" s="27"/>
      <c r="L16" s="27"/>
      <c r="M16" s="23"/>
      <c r="N16" s="27"/>
      <c r="O16" s="27"/>
      <c r="P16" s="27"/>
      <c r="Q16" s="27">
        <f t="shared" si="1"/>
        <v>18808459.530000001</v>
      </c>
    </row>
    <row r="17" spans="1:17" x14ac:dyDescent="0.25">
      <c r="A17" s="1" t="str">
        <f t="shared" si="0"/>
        <v>2.2.1</v>
      </c>
      <c r="B17" s="36" t="s">
        <v>20</v>
      </c>
      <c r="C17" s="24">
        <v>36259977</v>
      </c>
      <c r="D17" s="29">
        <v>33769977</v>
      </c>
      <c r="E17" s="24">
        <v>12450907.58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7">
        <f t="shared" si="1"/>
        <v>12450907.58</v>
      </c>
    </row>
    <row r="18" spans="1:17" ht="25.5" x14ac:dyDescent="0.25">
      <c r="A18" s="1" t="str">
        <f t="shared" si="0"/>
        <v>2.2.2</v>
      </c>
      <c r="B18" s="36" t="s">
        <v>21</v>
      </c>
      <c r="C18" s="24">
        <v>33166850</v>
      </c>
      <c r="D18" s="29">
        <v>24616850</v>
      </c>
      <c r="E18" s="24">
        <v>2449146</v>
      </c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7">
        <f t="shared" si="1"/>
        <v>2449146</v>
      </c>
    </row>
    <row r="19" spans="1:17" x14ac:dyDescent="0.25">
      <c r="A19" s="1" t="str">
        <f t="shared" si="0"/>
        <v>2.2.3</v>
      </c>
      <c r="B19" s="36" t="s">
        <v>22</v>
      </c>
      <c r="C19" s="24">
        <v>8059250</v>
      </c>
      <c r="D19" s="29">
        <v>8059250</v>
      </c>
      <c r="E19" s="24">
        <v>0</v>
      </c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7">
        <f t="shared" si="1"/>
        <v>0</v>
      </c>
    </row>
    <row r="20" spans="1:17" x14ac:dyDescent="0.25">
      <c r="A20" s="1" t="str">
        <f t="shared" si="0"/>
        <v>2.2.4</v>
      </c>
      <c r="B20" s="36" t="s">
        <v>23</v>
      </c>
      <c r="C20" s="24">
        <v>17001000</v>
      </c>
      <c r="D20" s="29">
        <v>12500000</v>
      </c>
      <c r="E20" s="24">
        <v>0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7">
        <f t="shared" si="1"/>
        <v>0</v>
      </c>
    </row>
    <row r="21" spans="1:17" x14ac:dyDescent="0.25">
      <c r="A21" s="1" t="str">
        <f t="shared" si="0"/>
        <v>2.2.5</v>
      </c>
      <c r="B21" s="36" t="s">
        <v>24</v>
      </c>
      <c r="C21" s="24">
        <v>71557372</v>
      </c>
      <c r="D21" s="29">
        <v>62097372</v>
      </c>
      <c r="E21" s="24">
        <v>0</v>
      </c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7">
        <f t="shared" si="1"/>
        <v>0</v>
      </c>
    </row>
    <row r="22" spans="1:17" x14ac:dyDescent="0.25">
      <c r="A22" s="1" t="str">
        <f t="shared" si="0"/>
        <v>2.2.6</v>
      </c>
      <c r="B22" s="36" t="s">
        <v>25</v>
      </c>
      <c r="C22" s="24">
        <v>36400000</v>
      </c>
      <c r="D22" s="29">
        <v>27109301.440000001</v>
      </c>
      <c r="E22" s="24">
        <v>1593921.58</v>
      </c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7">
        <f t="shared" si="1"/>
        <v>1593921.58</v>
      </c>
    </row>
    <row r="23" spans="1:17" ht="38.25" x14ac:dyDescent="0.25">
      <c r="A23" s="1" t="str">
        <f t="shared" si="0"/>
        <v>2.2.7</v>
      </c>
      <c r="B23" s="36" t="s">
        <v>26</v>
      </c>
      <c r="C23" s="24">
        <v>49600000</v>
      </c>
      <c r="D23" s="29">
        <v>46160000</v>
      </c>
      <c r="E23" s="24">
        <v>0</v>
      </c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7">
        <f t="shared" si="1"/>
        <v>0</v>
      </c>
    </row>
    <row r="24" spans="1:17" ht="25.5" x14ac:dyDescent="0.25">
      <c r="A24" s="1" t="str">
        <f t="shared" si="0"/>
        <v>2.2.8</v>
      </c>
      <c r="B24" s="36" t="s">
        <v>27</v>
      </c>
      <c r="C24" s="25">
        <f>260965043+4424527</f>
        <v>265389570</v>
      </c>
      <c r="D24" s="29">
        <v>183538736.34</v>
      </c>
      <c r="E24" s="24">
        <v>722146.61</v>
      </c>
      <c r="F24" s="24"/>
      <c r="G24" s="24"/>
      <c r="H24" s="24"/>
      <c r="I24" s="24"/>
      <c r="J24" s="24"/>
      <c r="K24" s="24"/>
      <c r="L24" s="24"/>
      <c r="M24" s="31"/>
      <c r="N24" s="24"/>
      <c r="O24" s="24"/>
      <c r="P24" s="24"/>
      <c r="Q24" s="27">
        <f t="shared" si="1"/>
        <v>722146.61</v>
      </c>
    </row>
    <row r="25" spans="1:17" x14ac:dyDescent="0.25">
      <c r="A25" s="1" t="str">
        <f t="shared" si="0"/>
        <v>2.2.9</v>
      </c>
      <c r="B25" s="36" t="s">
        <v>28</v>
      </c>
      <c r="C25" s="24">
        <f>53648237+1519963</f>
        <v>55168200</v>
      </c>
      <c r="D25" s="29">
        <v>46988059.43</v>
      </c>
      <c r="E25" s="24">
        <v>1592337.76</v>
      </c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7">
        <f t="shared" si="1"/>
        <v>1592337.76</v>
      </c>
    </row>
    <row r="26" spans="1:17" x14ac:dyDescent="0.25">
      <c r="A26" s="1" t="str">
        <f t="shared" si="0"/>
        <v>2.3</v>
      </c>
      <c r="B26" s="35" t="s">
        <v>29</v>
      </c>
      <c r="C26" s="23">
        <f>SUM(C27:C34)</f>
        <v>305475888</v>
      </c>
      <c r="D26" s="27">
        <f>SUM(D27:D34)</f>
        <v>184304895.79999998</v>
      </c>
      <c r="E26" s="27">
        <f>SUM(E27:E34)</f>
        <v>2011321.59</v>
      </c>
      <c r="F26" s="27"/>
      <c r="G26" s="27"/>
      <c r="H26" s="27"/>
      <c r="I26" s="27"/>
      <c r="J26" s="27"/>
      <c r="K26" s="27"/>
      <c r="L26" s="27"/>
      <c r="M26" s="23"/>
      <c r="N26" s="27"/>
      <c r="O26" s="27"/>
      <c r="P26" s="27"/>
      <c r="Q26" s="27">
        <f t="shared" si="1"/>
        <v>2011321.59</v>
      </c>
    </row>
    <row r="27" spans="1:17" x14ac:dyDescent="0.25">
      <c r="A27" s="1" t="str">
        <f t="shared" si="0"/>
        <v>2.3.1</v>
      </c>
      <c r="B27" s="36" t="s">
        <v>30</v>
      </c>
      <c r="C27" s="24">
        <v>173616896</v>
      </c>
      <c r="D27" s="29">
        <v>105856896</v>
      </c>
      <c r="E27" s="24">
        <v>622388.15</v>
      </c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7">
        <f t="shared" si="1"/>
        <v>622388.15</v>
      </c>
    </row>
    <row r="28" spans="1:17" x14ac:dyDescent="0.25">
      <c r="A28" s="1" t="str">
        <f t="shared" si="0"/>
        <v>2.3.2</v>
      </c>
      <c r="B28" s="36" t="s">
        <v>31</v>
      </c>
      <c r="C28" s="24">
        <v>4935000</v>
      </c>
      <c r="D28" s="29">
        <v>1955000</v>
      </c>
      <c r="E28" s="24">
        <v>156241.44</v>
      </c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7">
        <f t="shared" si="1"/>
        <v>156241.44</v>
      </c>
    </row>
    <row r="29" spans="1:17" x14ac:dyDescent="0.25">
      <c r="A29" s="1" t="str">
        <f t="shared" si="0"/>
        <v>2.3.3</v>
      </c>
      <c r="B29" s="36" t="s">
        <v>32</v>
      </c>
      <c r="C29" s="24">
        <v>29606605</v>
      </c>
      <c r="D29" s="29">
        <v>14500000.199999999</v>
      </c>
      <c r="E29" s="24">
        <v>0</v>
      </c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7">
        <f t="shared" si="1"/>
        <v>0</v>
      </c>
    </row>
    <row r="30" spans="1:17" x14ac:dyDescent="0.25">
      <c r="A30" s="1" t="str">
        <f t="shared" si="0"/>
        <v>2.3.4</v>
      </c>
      <c r="B30" s="36" t="s">
        <v>33</v>
      </c>
      <c r="C30" s="24">
        <v>0</v>
      </c>
      <c r="D30" s="29">
        <v>400000</v>
      </c>
      <c r="E30" s="23">
        <v>0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7">
        <f t="shared" si="1"/>
        <v>0</v>
      </c>
    </row>
    <row r="31" spans="1:17" x14ac:dyDescent="0.25">
      <c r="A31" s="1" t="str">
        <f t="shared" si="0"/>
        <v>2.3.5</v>
      </c>
      <c r="B31" s="36" t="s">
        <v>34</v>
      </c>
      <c r="C31" s="24">
        <v>1860000</v>
      </c>
      <c r="D31" s="29">
        <v>1500000</v>
      </c>
      <c r="E31" s="24">
        <v>0</v>
      </c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7">
        <f t="shared" si="1"/>
        <v>0</v>
      </c>
    </row>
    <row r="32" spans="1:17" ht="25.5" x14ac:dyDescent="0.25">
      <c r="A32" s="1" t="str">
        <f t="shared" si="0"/>
        <v>2.3.6</v>
      </c>
      <c r="B32" s="36" t="s">
        <v>35</v>
      </c>
      <c r="C32" s="24">
        <v>845000</v>
      </c>
      <c r="D32" s="29">
        <v>719500</v>
      </c>
      <c r="E32" s="24">
        <v>164492</v>
      </c>
      <c r="F32" s="24"/>
      <c r="G32" s="24"/>
      <c r="H32" s="24"/>
      <c r="I32" s="32"/>
      <c r="J32" s="24"/>
      <c r="K32" s="24"/>
      <c r="L32" s="24"/>
      <c r="M32" s="24"/>
      <c r="N32" s="24"/>
      <c r="O32" s="24"/>
      <c r="P32" s="24"/>
      <c r="Q32" s="27">
        <f t="shared" si="1"/>
        <v>164492</v>
      </c>
    </row>
    <row r="33" spans="1:17" ht="25.5" x14ac:dyDescent="0.25">
      <c r="A33" s="1" t="str">
        <f t="shared" si="0"/>
        <v>2.3.7</v>
      </c>
      <c r="B33" s="36" t="s">
        <v>36</v>
      </c>
      <c r="C33" s="24">
        <v>38930000</v>
      </c>
      <c r="D33" s="29">
        <v>25590000</v>
      </c>
      <c r="E33" s="24">
        <v>1068200</v>
      </c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7">
        <f t="shared" si="1"/>
        <v>1068200</v>
      </c>
    </row>
    <row r="34" spans="1:17" x14ac:dyDescent="0.25">
      <c r="A34" s="1" t="str">
        <f t="shared" si="0"/>
        <v>2.3.9</v>
      </c>
      <c r="B34" s="36" t="s">
        <v>37</v>
      </c>
      <c r="C34" s="24">
        <v>55682387</v>
      </c>
      <c r="D34" s="29">
        <v>33783499.600000001</v>
      </c>
      <c r="E34" s="24">
        <v>0</v>
      </c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7">
        <f t="shared" si="1"/>
        <v>0</v>
      </c>
    </row>
    <row r="35" spans="1:17" x14ac:dyDescent="0.25">
      <c r="A35" s="1" t="str">
        <f t="shared" si="0"/>
        <v>2.4</v>
      </c>
      <c r="B35" s="35" t="s">
        <v>38</v>
      </c>
      <c r="C35" s="23">
        <f>SUM(C36:C43)</f>
        <v>200000000</v>
      </c>
      <c r="D35" s="27">
        <f>SUM(D36:D43)</f>
        <v>200200000</v>
      </c>
      <c r="E35" s="27">
        <f t="shared" ref="E35" si="3">SUM(E36:E43)</f>
        <v>4809687.5</v>
      </c>
      <c r="F35" s="27"/>
      <c r="G35" s="27"/>
      <c r="H35" s="23"/>
      <c r="I35" s="23"/>
      <c r="J35" s="23"/>
      <c r="K35" s="23"/>
      <c r="L35" s="23"/>
      <c r="M35" s="23"/>
      <c r="N35" s="23"/>
      <c r="O35" s="23"/>
      <c r="P35" s="23"/>
      <c r="Q35" s="27">
        <f t="shared" si="1"/>
        <v>4809687.5</v>
      </c>
    </row>
    <row r="36" spans="1:17" ht="25.5" x14ac:dyDescent="0.25">
      <c r="A36" s="1" t="str">
        <f t="shared" si="0"/>
        <v>2.4.1</v>
      </c>
      <c r="B36" s="36" t="s">
        <v>77</v>
      </c>
      <c r="C36" s="24">
        <v>200000000</v>
      </c>
      <c r="D36" s="29">
        <v>200200000</v>
      </c>
      <c r="E36" s="24">
        <v>4809687.5</v>
      </c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7">
        <f t="shared" si="1"/>
        <v>4809687.5</v>
      </c>
    </row>
    <row r="37" spans="1:17" ht="25.5" x14ac:dyDescent="0.25">
      <c r="A37" s="1" t="str">
        <f t="shared" si="0"/>
        <v>2.4.2</v>
      </c>
      <c r="B37" s="36" t="s">
        <v>78</v>
      </c>
      <c r="C37" s="24">
        <v>0</v>
      </c>
      <c r="D37" s="29">
        <v>0</v>
      </c>
      <c r="E37" s="24">
        <v>0</v>
      </c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7">
        <f t="shared" si="1"/>
        <v>0</v>
      </c>
    </row>
    <row r="38" spans="1:17" ht="25.5" x14ac:dyDescent="0.25">
      <c r="A38" s="1" t="str">
        <f t="shared" si="0"/>
        <v>2.4.3</v>
      </c>
      <c r="B38" s="36" t="s">
        <v>79</v>
      </c>
      <c r="C38" s="24">
        <v>0</v>
      </c>
      <c r="D38" s="29">
        <v>0</v>
      </c>
      <c r="E38" s="24">
        <v>0</v>
      </c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7">
        <f t="shared" si="1"/>
        <v>0</v>
      </c>
    </row>
    <row r="39" spans="1:17" ht="25.5" x14ac:dyDescent="0.25">
      <c r="A39" s="1" t="str">
        <f t="shared" si="0"/>
        <v>2.4.4</v>
      </c>
      <c r="B39" s="36" t="s">
        <v>80</v>
      </c>
      <c r="C39" s="24">
        <v>0</v>
      </c>
      <c r="D39" s="29">
        <v>0</v>
      </c>
      <c r="E39" s="24">
        <v>0</v>
      </c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7">
        <f t="shared" si="1"/>
        <v>0</v>
      </c>
    </row>
    <row r="40" spans="1:17" ht="25.5" x14ac:dyDescent="0.25">
      <c r="A40" s="1" t="str">
        <f t="shared" si="0"/>
        <v>2.4.5</v>
      </c>
      <c r="B40" s="36" t="s">
        <v>81</v>
      </c>
      <c r="C40" s="24">
        <v>0</v>
      </c>
      <c r="D40" s="29">
        <v>0</v>
      </c>
      <c r="E40" s="24">
        <v>0</v>
      </c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7">
        <f t="shared" si="1"/>
        <v>0</v>
      </c>
    </row>
    <row r="41" spans="1:17" x14ac:dyDescent="0.25">
      <c r="A41" s="1" t="str">
        <f t="shared" si="0"/>
        <v>2.4.6</v>
      </c>
      <c r="B41" s="36" t="s">
        <v>82</v>
      </c>
      <c r="C41" s="24">
        <v>0</v>
      </c>
      <c r="D41" s="29">
        <v>0</v>
      </c>
      <c r="E41" s="24">
        <v>0</v>
      </c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7">
        <f t="shared" si="1"/>
        <v>0</v>
      </c>
    </row>
    <row r="42" spans="1:17" ht="25.5" x14ac:dyDescent="0.25">
      <c r="A42" s="1" t="str">
        <f t="shared" si="0"/>
        <v>2.4.7</v>
      </c>
      <c r="B42" s="36" t="s">
        <v>83</v>
      </c>
      <c r="C42" s="24">
        <v>0</v>
      </c>
      <c r="D42" s="29">
        <v>0</v>
      </c>
      <c r="E42" s="24">
        <v>0</v>
      </c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7">
        <f t="shared" si="1"/>
        <v>0</v>
      </c>
    </row>
    <row r="43" spans="1:17" ht="25.5" x14ac:dyDescent="0.25">
      <c r="A43" s="1" t="str">
        <f t="shared" si="0"/>
        <v>2.4.9</v>
      </c>
      <c r="B43" s="36" t="s">
        <v>84</v>
      </c>
      <c r="C43" s="24">
        <v>0</v>
      </c>
      <c r="D43" s="29">
        <v>0</v>
      </c>
      <c r="E43" s="24">
        <v>0</v>
      </c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7">
        <f t="shared" si="1"/>
        <v>0</v>
      </c>
    </row>
    <row r="44" spans="1:17" x14ac:dyDescent="0.25">
      <c r="A44" s="1" t="str">
        <f t="shared" si="0"/>
        <v>2.5</v>
      </c>
      <c r="B44" s="35" t="s">
        <v>39</v>
      </c>
      <c r="C44" s="23">
        <v>0</v>
      </c>
      <c r="D44" s="27">
        <f>SUM(D45:D50)</f>
        <v>0</v>
      </c>
      <c r="E44" s="24">
        <v>0</v>
      </c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7">
        <f t="shared" si="1"/>
        <v>0</v>
      </c>
    </row>
    <row r="45" spans="1:17" ht="25.5" x14ac:dyDescent="0.25">
      <c r="A45" s="1" t="str">
        <f t="shared" si="0"/>
        <v>2.5.1</v>
      </c>
      <c r="B45" s="36" t="s">
        <v>85</v>
      </c>
      <c r="C45" s="24">
        <v>0</v>
      </c>
      <c r="D45" s="29">
        <v>0</v>
      </c>
      <c r="E45" s="24">
        <v>0</v>
      </c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7">
        <f t="shared" si="1"/>
        <v>0</v>
      </c>
    </row>
    <row r="46" spans="1:17" ht="25.5" x14ac:dyDescent="0.25">
      <c r="A46" s="1" t="str">
        <f t="shared" si="0"/>
        <v>2.5.2</v>
      </c>
      <c r="B46" s="36" t="s">
        <v>86</v>
      </c>
      <c r="C46" s="24">
        <v>0</v>
      </c>
      <c r="D46" s="29">
        <v>0</v>
      </c>
      <c r="E46" s="24">
        <v>0</v>
      </c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7">
        <f t="shared" si="1"/>
        <v>0</v>
      </c>
    </row>
    <row r="47" spans="1:17" ht="25.5" x14ac:dyDescent="0.25">
      <c r="A47" s="1" t="str">
        <f t="shared" si="0"/>
        <v>2.5.3</v>
      </c>
      <c r="B47" s="36" t="s">
        <v>87</v>
      </c>
      <c r="C47" s="24">
        <v>0</v>
      </c>
      <c r="D47" s="29">
        <v>0</v>
      </c>
      <c r="E47" s="24">
        <v>0</v>
      </c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7">
        <f t="shared" si="1"/>
        <v>0</v>
      </c>
    </row>
    <row r="48" spans="1:17" ht="25.5" x14ac:dyDescent="0.25">
      <c r="A48" s="1" t="str">
        <f t="shared" si="0"/>
        <v>2.5.4</v>
      </c>
      <c r="B48" s="36" t="s">
        <v>88</v>
      </c>
      <c r="C48" s="24">
        <v>0</v>
      </c>
      <c r="D48" s="29">
        <v>0</v>
      </c>
      <c r="E48" s="24">
        <v>0</v>
      </c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7">
        <f t="shared" si="1"/>
        <v>0</v>
      </c>
    </row>
    <row r="49" spans="1:17" ht="25.5" x14ac:dyDescent="0.25">
      <c r="A49" s="1" t="str">
        <f t="shared" si="0"/>
        <v>2.5.6</v>
      </c>
      <c r="B49" s="36" t="s">
        <v>89</v>
      </c>
      <c r="C49" s="24">
        <v>0</v>
      </c>
      <c r="D49" s="29">
        <v>0</v>
      </c>
      <c r="E49" s="24">
        <v>0</v>
      </c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7">
        <f t="shared" si="1"/>
        <v>0</v>
      </c>
    </row>
    <row r="50" spans="1:17" ht="25.5" x14ac:dyDescent="0.25">
      <c r="A50" s="1" t="str">
        <f t="shared" si="0"/>
        <v>2.5.9</v>
      </c>
      <c r="B50" s="36" t="s">
        <v>90</v>
      </c>
      <c r="C50" s="24">
        <v>0</v>
      </c>
      <c r="D50" s="29">
        <v>0</v>
      </c>
      <c r="E50" s="24">
        <v>0</v>
      </c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7">
        <f t="shared" si="1"/>
        <v>0</v>
      </c>
    </row>
    <row r="51" spans="1:17" x14ac:dyDescent="0.25">
      <c r="A51" s="1" t="str">
        <f t="shared" si="0"/>
        <v>2.6</v>
      </c>
      <c r="B51" s="35" t="s">
        <v>40</v>
      </c>
      <c r="C51" s="23">
        <f>SUM(C52:C60)</f>
        <v>99028558</v>
      </c>
      <c r="D51" s="27">
        <f>SUM(D52:D60)</f>
        <v>203493023</v>
      </c>
      <c r="E51" s="27">
        <f t="shared" ref="E51" si="4">SUM(E52:E60)</f>
        <v>0</v>
      </c>
      <c r="F51" s="27"/>
      <c r="G51" s="27"/>
      <c r="H51" s="27"/>
      <c r="I51" s="27"/>
      <c r="J51" s="27"/>
      <c r="K51" s="27"/>
      <c r="L51" s="27"/>
      <c r="M51" s="23"/>
      <c r="N51" s="27"/>
      <c r="O51" s="27"/>
      <c r="P51" s="27"/>
      <c r="Q51" s="27">
        <f t="shared" si="1"/>
        <v>0</v>
      </c>
    </row>
    <row r="52" spans="1:17" x14ac:dyDescent="0.25">
      <c r="A52" s="1" t="str">
        <f t="shared" si="0"/>
        <v>2.6.1</v>
      </c>
      <c r="B52" s="36" t="s">
        <v>41</v>
      </c>
      <c r="C52" s="24">
        <v>66785232</v>
      </c>
      <c r="D52" s="29">
        <v>186275697</v>
      </c>
      <c r="E52" s="24">
        <v>0</v>
      </c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7">
        <f t="shared" si="1"/>
        <v>0</v>
      </c>
    </row>
    <row r="53" spans="1:17" ht="25.5" x14ac:dyDescent="0.25">
      <c r="A53" s="1" t="str">
        <f t="shared" si="0"/>
        <v>2.6.2</v>
      </c>
      <c r="B53" s="36" t="s">
        <v>91</v>
      </c>
      <c r="C53" s="24">
        <v>2012326</v>
      </c>
      <c r="D53" s="29">
        <v>6085326</v>
      </c>
      <c r="E53" s="24">
        <v>0</v>
      </c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7">
        <f t="shared" si="1"/>
        <v>0</v>
      </c>
    </row>
    <row r="54" spans="1:17" ht="25.5" x14ac:dyDescent="0.25">
      <c r="A54" s="1" t="str">
        <f t="shared" si="0"/>
        <v>2.6.3</v>
      </c>
      <c r="B54" s="36" t="s">
        <v>42</v>
      </c>
      <c r="C54" s="24">
        <v>5100000</v>
      </c>
      <c r="D54" s="29">
        <v>1100000</v>
      </c>
      <c r="E54" s="24">
        <v>0</v>
      </c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7">
        <f t="shared" si="1"/>
        <v>0</v>
      </c>
    </row>
    <row r="55" spans="1:17" ht="25.5" x14ac:dyDescent="0.25">
      <c r="A55" s="1" t="str">
        <f t="shared" si="0"/>
        <v>2.6.4</v>
      </c>
      <c r="B55" s="36" t="s">
        <v>43</v>
      </c>
      <c r="C55" s="24">
        <v>14850000</v>
      </c>
      <c r="D55" s="29">
        <v>3001000</v>
      </c>
      <c r="E55" s="24">
        <v>0</v>
      </c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7">
        <f t="shared" si="1"/>
        <v>0</v>
      </c>
    </row>
    <row r="56" spans="1:17" ht="25.5" x14ac:dyDescent="0.25">
      <c r="A56" s="1" t="str">
        <f t="shared" si="0"/>
        <v>2.6.5</v>
      </c>
      <c r="B56" s="36" t="s">
        <v>44</v>
      </c>
      <c r="C56" s="24">
        <v>7531000</v>
      </c>
      <c r="D56" s="29">
        <v>5531000</v>
      </c>
      <c r="E56" s="24">
        <v>0</v>
      </c>
      <c r="F56" s="24"/>
      <c r="G56" s="24"/>
      <c r="H56" s="24"/>
      <c r="I56" s="24"/>
      <c r="J56" s="24"/>
      <c r="K56" s="24"/>
      <c r="L56" s="24"/>
      <c r="M56" s="33"/>
      <c r="N56" s="24"/>
      <c r="O56" s="24"/>
      <c r="P56" s="24"/>
      <c r="Q56" s="27">
        <f t="shared" si="1"/>
        <v>0</v>
      </c>
    </row>
    <row r="57" spans="1:17" x14ac:dyDescent="0.25">
      <c r="A57" s="1" t="str">
        <f t="shared" si="0"/>
        <v>2.6.6</v>
      </c>
      <c r="B57" s="36" t="s">
        <v>45</v>
      </c>
      <c r="C57" s="24">
        <v>500000</v>
      </c>
      <c r="D57" s="29">
        <v>500000</v>
      </c>
      <c r="E57" s="29">
        <v>0</v>
      </c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7">
        <f t="shared" si="1"/>
        <v>0</v>
      </c>
    </row>
    <row r="58" spans="1:17" x14ac:dyDescent="0.25">
      <c r="A58" s="1" t="str">
        <f t="shared" si="0"/>
        <v>2.6.7</v>
      </c>
      <c r="B58" s="36" t="s">
        <v>92</v>
      </c>
      <c r="C58" s="24">
        <v>0</v>
      </c>
      <c r="D58" s="29">
        <v>0</v>
      </c>
      <c r="E58" s="24">
        <v>0</v>
      </c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7">
        <f t="shared" si="1"/>
        <v>0</v>
      </c>
    </row>
    <row r="59" spans="1:17" x14ac:dyDescent="0.25">
      <c r="A59" s="1" t="str">
        <f t="shared" si="0"/>
        <v>2.6.8</v>
      </c>
      <c r="B59" s="36" t="s">
        <v>46</v>
      </c>
      <c r="C59" s="24">
        <v>2250000</v>
      </c>
      <c r="D59" s="29">
        <v>1000000</v>
      </c>
      <c r="E59" s="24">
        <v>0</v>
      </c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7">
        <f t="shared" si="1"/>
        <v>0</v>
      </c>
    </row>
    <row r="60" spans="1:17" ht="25.5" x14ac:dyDescent="0.25">
      <c r="A60" s="1" t="str">
        <f t="shared" si="0"/>
        <v>2.6.9</v>
      </c>
      <c r="B60" s="36" t="s">
        <v>47</v>
      </c>
      <c r="C60" s="24">
        <v>0</v>
      </c>
      <c r="D60" s="29">
        <v>0</v>
      </c>
      <c r="E60" s="24">
        <v>0</v>
      </c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7">
        <f t="shared" si="1"/>
        <v>0</v>
      </c>
    </row>
    <row r="61" spans="1:17" x14ac:dyDescent="0.25">
      <c r="A61" s="1" t="str">
        <f t="shared" si="0"/>
        <v>2.7</v>
      </c>
      <c r="B61" s="35" t="s">
        <v>48</v>
      </c>
      <c r="C61" s="23">
        <f>SUM(C62:C65)</f>
        <v>50000000</v>
      </c>
      <c r="D61" s="27">
        <f>SUM(D62:D65)</f>
        <v>194269199.99000001</v>
      </c>
      <c r="E61" s="27">
        <f t="shared" ref="E61" si="5">SUM(E62:E65)</f>
        <v>0</v>
      </c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>
        <f t="shared" si="1"/>
        <v>0</v>
      </c>
    </row>
    <row r="62" spans="1:17" x14ac:dyDescent="0.25">
      <c r="A62" s="1" t="str">
        <f t="shared" si="0"/>
        <v>2.7.1</v>
      </c>
      <c r="B62" s="36" t="s">
        <v>49</v>
      </c>
      <c r="C62" s="24">
        <v>50000000</v>
      </c>
      <c r="D62" s="29">
        <v>194269199.99000001</v>
      </c>
      <c r="E62" s="24">
        <v>0</v>
      </c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7">
        <f t="shared" si="1"/>
        <v>0</v>
      </c>
    </row>
    <row r="63" spans="1:17" x14ac:dyDescent="0.25">
      <c r="A63" s="1" t="str">
        <f t="shared" si="0"/>
        <v>2.7.2</v>
      </c>
      <c r="B63" s="36" t="s">
        <v>50</v>
      </c>
      <c r="C63" s="24">
        <v>0</v>
      </c>
      <c r="D63" s="29">
        <v>0</v>
      </c>
      <c r="E63" s="24">
        <v>0</v>
      </c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7">
        <f t="shared" si="1"/>
        <v>0</v>
      </c>
    </row>
    <row r="64" spans="1:17" ht="25.5" x14ac:dyDescent="0.25">
      <c r="A64" s="1" t="str">
        <f t="shared" si="0"/>
        <v>2.7.3</v>
      </c>
      <c r="B64" s="36" t="s">
        <v>51</v>
      </c>
      <c r="C64" s="24">
        <v>0</v>
      </c>
      <c r="D64" s="29">
        <v>0</v>
      </c>
      <c r="E64" s="24">
        <v>0</v>
      </c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7">
        <f t="shared" si="1"/>
        <v>0</v>
      </c>
    </row>
    <row r="65" spans="1:17" ht="38.25" x14ac:dyDescent="0.25">
      <c r="A65" s="1" t="str">
        <f t="shared" si="0"/>
        <v>2.7.4</v>
      </c>
      <c r="B65" s="36" t="s">
        <v>52</v>
      </c>
      <c r="C65" s="24">
        <v>0</v>
      </c>
      <c r="D65" s="29">
        <v>0</v>
      </c>
      <c r="E65" s="24">
        <v>0</v>
      </c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7">
        <f t="shared" si="1"/>
        <v>0</v>
      </c>
    </row>
    <row r="66" spans="1:17" ht="25.5" x14ac:dyDescent="0.25">
      <c r="A66" s="1" t="str">
        <f t="shared" si="0"/>
        <v>2.8</v>
      </c>
      <c r="B66" s="35" t="s">
        <v>53</v>
      </c>
      <c r="C66" s="23">
        <f>SUM(C67:C68)</f>
        <v>0</v>
      </c>
      <c r="D66" s="27">
        <f>SUM(D67:D68)</f>
        <v>0</v>
      </c>
      <c r="E66" s="24">
        <v>0</v>
      </c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7">
        <f t="shared" si="1"/>
        <v>0</v>
      </c>
    </row>
    <row r="67" spans="1:17" x14ac:dyDescent="0.25">
      <c r="A67" s="1" t="str">
        <f t="shared" si="0"/>
        <v>2.8.1</v>
      </c>
      <c r="B67" s="36" t="s">
        <v>54</v>
      </c>
      <c r="C67" s="24">
        <v>0</v>
      </c>
      <c r="D67" s="29">
        <v>0</v>
      </c>
      <c r="E67" s="24">
        <v>0</v>
      </c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7">
        <f t="shared" si="1"/>
        <v>0</v>
      </c>
    </row>
    <row r="68" spans="1:17" ht="25.5" x14ac:dyDescent="0.25">
      <c r="A68" s="1" t="str">
        <f t="shared" si="0"/>
        <v>2.8.2</v>
      </c>
      <c r="B68" s="36" t="s">
        <v>55</v>
      </c>
      <c r="C68" s="24">
        <v>0</v>
      </c>
      <c r="D68" s="29">
        <v>0</v>
      </c>
      <c r="E68" s="24">
        <v>0</v>
      </c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7">
        <f t="shared" si="1"/>
        <v>0</v>
      </c>
    </row>
    <row r="69" spans="1:17" x14ac:dyDescent="0.25">
      <c r="A69" s="1" t="str">
        <f t="shared" si="0"/>
        <v>2.9</v>
      </c>
      <c r="B69" s="35" t="s">
        <v>56</v>
      </c>
      <c r="C69" s="23">
        <f>SUM(C70:C72)</f>
        <v>0</v>
      </c>
      <c r="D69" s="27">
        <v>0</v>
      </c>
      <c r="E69" s="24">
        <v>0</v>
      </c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7">
        <f t="shared" si="1"/>
        <v>0</v>
      </c>
    </row>
    <row r="70" spans="1:17" x14ac:dyDescent="0.25">
      <c r="A70" s="1" t="str">
        <f t="shared" si="0"/>
        <v>2.9.1</v>
      </c>
      <c r="B70" s="36" t="s">
        <v>57</v>
      </c>
      <c r="C70" s="24">
        <v>0</v>
      </c>
      <c r="D70" s="29">
        <v>0</v>
      </c>
      <c r="E70" s="24">
        <v>0</v>
      </c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7">
        <f t="shared" si="1"/>
        <v>0</v>
      </c>
    </row>
    <row r="71" spans="1:17" x14ac:dyDescent="0.25">
      <c r="A71" s="1" t="str">
        <f t="shared" si="0"/>
        <v>2.9.2</v>
      </c>
      <c r="B71" s="36" t="s">
        <v>58</v>
      </c>
      <c r="C71" s="24">
        <v>0</v>
      </c>
      <c r="D71" s="29">
        <v>0</v>
      </c>
      <c r="E71" s="24">
        <v>0</v>
      </c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7">
        <f t="shared" si="1"/>
        <v>0</v>
      </c>
    </row>
    <row r="72" spans="1:17" ht="25.5" x14ac:dyDescent="0.25">
      <c r="A72" s="1" t="str">
        <f t="shared" si="0"/>
        <v>2.9.4</v>
      </c>
      <c r="B72" s="36" t="s">
        <v>59</v>
      </c>
      <c r="C72" s="24">
        <v>0</v>
      </c>
      <c r="D72" s="29">
        <v>0</v>
      </c>
      <c r="E72" s="24">
        <v>0</v>
      </c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7">
        <f t="shared" si="1"/>
        <v>0</v>
      </c>
    </row>
    <row r="73" spans="1:17" x14ac:dyDescent="0.25">
      <c r="A73" s="1" t="str">
        <f t="shared" si="0"/>
        <v>4</v>
      </c>
      <c r="B73" s="35" t="s">
        <v>60</v>
      </c>
      <c r="C73" s="23">
        <v>0</v>
      </c>
      <c r="D73" s="27">
        <v>0</v>
      </c>
      <c r="E73" s="24">
        <v>0</v>
      </c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7">
        <f t="shared" si="1"/>
        <v>0</v>
      </c>
    </row>
    <row r="74" spans="1:17" x14ac:dyDescent="0.25">
      <c r="A74" s="1" t="str">
        <f t="shared" ref="A74:A81" si="6">+TRIM(MID(B74,1,FIND("-",B74,1)-1))</f>
        <v>4.1</v>
      </c>
      <c r="B74" s="35" t="s">
        <v>61</v>
      </c>
      <c r="C74" s="23">
        <v>0</v>
      </c>
      <c r="D74" s="27">
        <v>0</v>
      </c>
      <c r="E74" s="24">
        <v>0</v>
      </c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7">
        <f t="shared" si="1"/>
        <v>0</v>
      </c>
    </row>
    <row r="75" spans="1:17" ht="25.5" x14ac:dyDescent="0.25">
      <c r="A75" s="1" t="str">
        <f t="shared" si="6"/>
        <v>4.1.1</v>
      </c>
      <c r="B75" s="36" t="s">
        <v>62</v>
      </c>
      <c r="C75" s="24">
        <v>0</v>
      </c>
      <c r="D75" s="29">
        <v>0</v>
      </c>
      <c r="E75" s="24">
        <v>0</v>
      </c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7">
        <f t="shared" si="1"/>
        <v>0</v>
      </c>
    </row>
    <row r="76" spans="1:17" ht="25.5" x14ac:dyDescent="0.25">
      <c r="A76" s="1" t="str">
        <f t="shared" si="6"/>
        <v>4.1.2</v>
      </c>
      <c r="B76" s="36" t="s">
        <v>63</v>
      </c>
      <c r="C76" s="24">
        <v>0</v>
      </c>
      <c r="D76" s="29">
        <v>0</v>
      </c>
      <c r="E76" s="24">
        <v>0</v>
      </c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7">
        <f t="shared" ref="Q76:Q81" si="7">SUM(E76:O76)</f>
        <v>0</v>
      </c>
    </row>
    <row r="77" spans="1:17" x14ac:dyDescent="0.25">
      <c r="A77" s="1" t="str">
        <f t="shared" si="6"/>
        <v>4.2</v>
      </c>
      <c r="B77" s="35" t="s">
        <v>64</v>
      </c>
      <c r="C77" s="23">
        <v>0</v>
      </c>
      <c r="D77" s="27">
        <v>0</v>
      </c>
      <c r="E77" s="24">
        <v>0</v>
      </c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7">
        <f t="shared" si="7"/>
        <v>0</v>
      </c>
    </row>
    <row r="78" spans="1:17" x14ac:dyDescent="0.25">
      <c r="A78" s="1" t="str">
        <f t="shared" si="6"/>
        <v>4.2.1</v>
      </c>
      <c r="B78" s="36" t="s">
        <v>65</v>
      </c>
      <c r="C78" s="24">
        <v>0</v>
      </c>
      <c r="D78" s="29">
        <v>0</v>
      </c>
      <c r="E78" s="24">
        <v>0</v>
      </c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7">
        <f t="shared" si="7"/>
        <v>0</v>
      </c>
    </row>
    <row r="79" spans="1:17" x14ac:dyDescent="0.25">
      <c r="A79" s="1" t="str">
        <f t="shared" si="6"/>
        <v>4.2.2</v>
      </c>
      <c r="B79" s="36" t="s">
        <v>66</v>
      </c>
      <c r="C79" s="24">
        <v>0</v>
      </c>
      <c r="D79" s="29">
        <v>0</v>
      </c>
      <c r="E79" s="24">
        <v>0</v>
      </c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7">
        <f t="shared" si="7"/>
        <v>0</v>
      </c>
    </row>
    <row r="80" spans="1:17" x14ac:dyDescent="0.25">
      <c r="A80" s="1" t="str">
        <f t="shared" si="6"/>
        <v>4.3</v>
      </c>
      <c r="B80" s="35" t="s">
        <v>67</v>
      </c>
      <c r="C80" s="23">
        <v>0</v>
      </c>
      <c r="D80" s="27">
        <v>0</v>
      </c>
      <c r="E80" s="24">
        <v>0</v>
      </c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7">
        <f t="shared" si="7"/>
        <v>0</v>
      </c>
    </row>
    <row r="81" spans="1:17" ht="25.5" x14ac:dyDescent="0.25">
      <c r="A81" s="1" t="str">
        <f t="shared" si="6"/>
        <v>4.3.5</v>
      </c>
      <c r="B81" s="36" t="s">
        <v>68</v>
      </c>
      <c r="C81" s="24">
        <v>0</v>
      </c>
      <c r="D81" s="29">
        <v>0</v>
      </c>
      <c r="E81" s="24">
        <v>0</v>
      </c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7">
        <f t="shared" si="7"/>
        <v>0</v>
      </c>
    </row>
    <row r="82" spans="1:17" x14ac:dyDescent="0.25">
      <c r="B82" s="9" t="s">
        <v>93</v>
      </c>
      <c r="C82" s="34">
        <f>+C10+C16+C26+C35+C51+C61</f>
        <v>2948228959</v>
      </c>
      <c r="D82" s="34">
        <f t="shared" ref="D82" si="8">+D10+D16+D26+D35+D51+D61</f>
        <v>2948228959</v>
      </c>
      <c r="E82" s="34">
        <f>E29+E10+E16+E26+E35+E51+E61</f>
        <v>106479836.62</v>
      </c>
      <c r="F82" s="34">
        <f t="shared" ref="F82:P82" si="9">+F10+F16+F26+F35+F51+F61</f>
        <v>0</v>
      </c>
      <c r="G82" s="34">
        <f t="shared" si="9"/>
        <v>0</v>
      </c>
      <c r="H82" s="34">
        <f t="shared" si="9"/>
        <v>0</v>
      </c>
      <c r="I82" s="34">
        <f t="shared" si="9"/>
        <v>0</v>
      </c>
      <c r="J82" s="34">
        <f t="shared" si="9"/>
        <v>0</v>
      </c>
      <c r="K82" s="34">
        <f t="shared" si="9"/>
        <v>0</v>
      </c>
      <c r="L82" s="34">
        <f t="shared" si="9"/>
        <v>0</v>
      </c>
      <c r="M82" s="34">
        <f t="shared" si="9"/>
        <v>0</v>
      </c>
      <c r="N82" s="34">
        <f t="shared" si="9"/>
        <v>0</v>
      </c>
      <c r="O82" s="34">
        <f t="shared" si="9"/>
        <v>0</v>
      </c>
      <c r="P82" s="34">
        <f t="shared" si="9"/>
        <v>0</v>
      </c>
      <c r="Q82" s="34">
        <f>+Q10+Q16+Q26+Q35+Q51+Q61</f>
        <v>106479836.62</v>
      </c>
    </row>
    <row r="83" spans="1:17" x14ac:dyDescent="0.25">
      <c r="B83" s="10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pans="1:17" x14ac:dyDescent="0.25">
      <c r="B84" s="37" t="s">
        <v>97</v>
      </c>
      <c r="C84" s="38"/>
      <c r="D84" s="30"/>
      <c r="E84" s="39"/>
      <c r="F84" s="38"/>
      <c r="G84" s="40"/>
      <c r="H84" s="38"/>
      <c r="I84" s="40"/>
      <c r="J84" s="38"/>
      <c r="K84" s="38"/>
      <c r="L84" s="38"/>
      <c r="M84" s="38"/>
      <c r="N84" s="38"/>
      <c r="O84" s="38"/>
      <c r="P84" s="38"/>
      <c r="Q84" s="40"/>
    </row>
    <row r="85" spans="1:17" x14ac:dyDescent="0.25">
      <c r="B85" s="38" t="s">
        <v>98</v>
      </c>
      <c r="C85" s="38"/>
      <c r="D85" s="30"/>
      <c r="E85" s="39"/>
      <c r="F85" s="38"/>
      <c r="G85" s="40"/>
      <c r="H85" s="38"/>
      <c r="I85" s="40"/>
      <c r="J85" s="38"/>
      <c r="K85" s="38"/>
      <c r="L85" s="38"/>
      <c r="M85" s="38"/>
      <c r="N85" s="38"/>
      <c r="O85" s="38"/>
      <c r="P85" s="38"/>
      <c r="Q85" s="40"/>
    </row>
    <row r="86" spans="1:17" x14ac:dyDescent="0.25">
      <c r="B86" s="38" t="s">
        <v>108</v>
      </c>
      <c r="C86" s="38"/>
      <c r="D86" s="30"/>
      <c r="E86" s="39"/>
      <c r="F86" s="38"/>
      <c r="G86" s="40"/>
      <c r="H86" s="38"/>
      <c r="I86" s="40"/>
      <c r="J86" s="38"/>
      <c r="K86" s="38"/>
      <c r="L86" s="38"/>
      <c r="M86" s="38"/>
      <c r="N86" s="38"/>
      <c r="O86" s="38"/>
      <c r="P86" s="38"/>
      <c r="Q86" s="40"/>
    </row>
    <row r="87" spans="1:17" x14ac:dyDescent="0.25">
      <c r="B87" s="38" t="s">
        <v>99</v>
      </c>
      <c r="C87" s="38"/>
      <c r="D87" s="30"/>
      <c r="E87" s="39"/>
      <c r="F87" s="38"/>
      <c r="G87" s="40"/>
      <c r="H87" s="38"/>
      <c r="I87" s="40"/>
      <c r="J87" s="38"/>
      <c r="K87" s="38"/>
      <c r="L87" s="38"/>
      <c r="M87" s="38"/>
      <c r="N87" s="38"/>
      <c r="O87" s="38"/>
      <c r="P87" s="38"/>
      <c r="Q87" s="40"/>
    </row>
    <row r="88" spans="1:17" x14ac:dyDescent="0.25">
      <c r="B88" s="38" t="s">
        <v>105</v>
      </c>
      <c r="C88" s="38"/>
      <c r="D88" s="30"/>
      <c r="E88" s="39"/>
      <c r="F88" s="38"/>
      <c r="G88" s="40"/>
      <c r="H88" s="38"/>
      <c r="I88" s="40"/>
      <c r="J88" s="38"/>
      <c r="K88" s="41"/>
      <c r="L88" s="41"/>
      <c r="M88" s="38"/>
      <c r="N88" s="38"/>
      <c r="O88" s="38"/>
      <c r="P88" s="38"/>
      <c r="Q88" s="40"/>
    </row>
    <row r="89" spans="1:17" x14ac:dyDescent="0.25">
      <c r="B89" s="38" t="s">
        <v>107</v>
      </c>
      <c r="C89" s="38"/>
      <c r="D89" s="30"/>
      <c r="E89" s="39"/>
      <c r="F89" s="38"/>
      <c r="G89" s="40"/>
      <c r="H89" s="38"/>
      <c r="I89" s="41"/>
      <c r="J89" s="38"/>
      <c r="K89" s="38"/>
      <c r="L89" s="38"/>
      <c r="M89" s="38"/>
      <c r="N89" s="38"/>
      <c r="O89" s="38"/>
      <c r="P89" s="38"/>
      <c r="Q89" s="40"/>
    </row>
    <row r="90" spans="1:17" x14ac:dyDescent="0.25">
      <c r="B90" s="38" t="s">
        <v>106</v>
      </c>
      <c r="C90" s="38"/>
      <c r="D90" s="30"/>
      <c r="E90" s="39"/>
      <c r="F90" s="38"/>
      <c r="G90" s="40"/>
      <c r="H90" s="38"/>
      <c r="I90" s="41"/>
      <c r="J90" s="38"/>
      <c r="K90" s="38"/>
      <c r="L90" s="38"/>
      <c r="M90" s="38"/>
      <c r="N90" s="38"/>
      <c r="O90" s="38"/>
      <c r="P90" s="38"/>
      <c r="Q90" s="40"/>
    </row>
    <row r="91" spans="1:17" x14ac:dyDescent="0.25">
      <c r="B91" s="42" t="s">
        <v>109</v>
      </c>
      <c r="C91" s="38"/>
      <c r="D91" s="30"/>
      <c r="E91" s="39"/>
      <c r="F91" s="38"/>
      <c r="G91" s="38"/>
      <c r="H91" s="41"/>
      <c r="I91" s="38"/>
      <c r="J91" s="38"/>
      <c r="K91" s="38"/>
      <c r="L91" s="38"/>
      <c r="M91" s="38"/>
      <c r="N91" s="38"/>
      <c r="O91" s="38"/>
      <c r="P91" s="40"/>
      <c r="Q91" s="40"/>
    </row>
    <row r="92" spans="1:17" x14ac:dyDescent="0.25">
      <c r="B92" s="43" t="s">
        <v>103</v>
      </c>
      <c r="C92" s="38"/>
      <c r="D92" s="30"/>
      <c r="E92" s="39"/>
      <c r="F92" s="38"/>
      <c r="G92" s="38"/>
      <c r="H92" s="41"/>
      <c r="I92" s="38"/>
      <c r="J92" s="38"/>
      <c r="K92" s="38"/>
      <c r="L92" s="38"/>
      <c r="M92" s="38"/>
      <c r="N92" s="38"/>
      <c r="O92" s="38"/>
      <c r="P92" s="40"/>
      <c r="Q92" s="40"/>
    </row>
    <row r="93" spans="1:17" ht="39" customHeight="1" x14ac:dyDescent="0.25">
      <c r="B93" s="44" t="s">
        <v>104</v>
      </c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</row>
    <row r="94" spans="1:17" x14ac:dyDescent="0.25">
      <c r="B94" s="11"/>
      <c r="D94" s="6"/>
      <c r="G94" s="13"/>
      <c r="I94" s="1"/>
      <c r="Q94" s="13"/>
    </row>
    <row r="95" spans="1:17" x14ac:dyDescent="0.25">
      <c r="B95" s="11"/>
      <c r="D95" s="6"/>
      <c r="G95" s="13"/>
      <c r="I95" s="1"/>
      <c r="Q95" s="13"/>
    </row>
    <row r="96" spans="1:17" x14ac:dyDescent="0.25">
      <c r="B96" s="11"/>
      <c r="D96" s="6"/>
      <c r="G96" s="13"/>
      <c r="I96" s="1"/>
      <c r="Q96" s="13"/>
    </row>
    <row r="97" spans="2:18" x14ac:dyDescent="0.25">
      <c r="B97" s="11"/>
      <c r="D97" s="6"/>
      <c r="G97" s="13"/>
      <c r="I97" s="1"/>
      <c r="Q97" s="13"/>
    </row>
    <row r="98" spans="2:18" x14ac:dyDescent="0.25">
      <c r="B98" s="11"/>
      <c r="D98" s="6"/>
      <c r="G98" s="13"/>
      <c r="I98" s="1"/>
      <c r="Q98" s="13"/>
    </row>
    <row r="99" spans="2:18" x14ac:dyDescent="0.25">
      <c r="B99" s="11"/>
      <c r="D99" s="6"/>
      <c r="G99" s="13"/>
      <c r="I99" s="1"/>
      <c r="Q99" s="13"/>
    </row>
    <row r="100" spans="2:18" x14ac:dyDescent="0.25">
      <c r="B100" s="11"/>
      <c r="D100" s="6"/>
      <c r="G100" s="13"/>
      <c r="I100" s="1"/>
      <c r="Q100" s="13"/>
    </row>
    <row r="101" spans="2:18" x14ac:dyDescent="0.25">
      <c r="B101" s="11"/>
      <c r="D101" s="6"/>
      <c r="G101" s="13"/>
      <c r="I101" s="13"/>
      <c r="Q101" s="13"/>
    </row>
    <row r="102" spans="2:18" x14ac:dyDescent="0.25">
      <c r="B102" s="18" t="s">
        <v>95</v>
      </c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</row>
    <row r="103" spans="2:18" x14ac:dyDescent="0.25">
      <c r="B103" s="19" t="s">
        <v>96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</row>
    <row r="104" spans="2:18" x14ac:dyDescent="0.25">
      <c r="B104" s="19" t="s">
        <v>69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</row>
    <row r="105" spans="2:18" x14ac:dyDescent="0.25">
      <c r="B105" s="11"/>
      <c r="Q105" s="12"/>
      <c r="R105" s="7"/>
    </row>
    <row r="107" spans="2:18" x14ac:dyDescent="0.25">
      <c r="Q107" s="13"/>
    </row>
    <row r="109" spans="2:18" x14ac:dyDescent="0.25">
      <c r="B109" s="15"/>
      <c r="C109" s="1"/>
      <c r="D109" s="1"/>
      <c r="E109" s="7"/>
      <c r="Q109" s="13"/>
    </row>
    <row r="110" spans="2:18" x14ac:dyDescent="0.25">
      <c r="B110" s="15"/>
      <c r="C110" s="1"/>
      <c r="D110" s="1"/>
      <c r="E110" s="8"/>
    </row>
    <row r="111" spans="2:18" x14ac:dyDescent="0.25">
      <c r="B111" s="15"/>
      <c r="C111" s="1"/>
      <c r="D111" s="1"/>
      <c r="E111" s="1"/>
    </row>
    <row r="112" spans="2:18" x14ac:dyDescent="0.25">
      <c r="B112" s="15"/>
      <c r="C112" s="1"/>
      <c r="D112" s="1"/>
      <c r="E112" s="1"/>
    </row>
    <row r="113" spans="2:5" x14ac:dyDescent="0.25">
      <c r="B113" s="15"/>
      <c r="C113" s="1"/>
      <c r="D113" s="1"/>
      <c r="E113" s="1"/>
    </row>
    <row r="114" spans="2:5" x14ac:dyDescent="0.25">
      <c r="B114" s="15"/>
      <c r="C114" s="1"/>
      <c r="D114" s="1"/>
      <c r="E114" s="1"/>
    </row>
  </sheetData>
  <mergeCells count="14">
    <mergeCell ref="Q7:Q8"/>
    <mergeCell ref="B102:Q102"/>
    <mergeCell ref="B103:Q103"/>
    <mergeCell ref="B104:Q104"/>
    <mergeCell ref="B1:Q1"/>
    <mergeCell ref="B2:Q2"/>
    <mergeCell ref="B3:Q3"/>
    <mergeCell ref="B4:Q4"/>
    <mergeCell ref="B5:Q5"/>
    <mergeCell ref="B7:B8"/>
    <mergeCell ref="C7:C8"/>
    <mergeCell ref="D7:D8"/>
    <mergeCell ref="E7:E8"/>
    <mergeCell ref="B93:Q93"/>
  </mergeCells>
  <pageMargins left="0.35433070866141736" right="0.35433070866141736" top="0.15748031496062992" bottom="0.19685039370078741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Aprobado-EJEC.</vt:lpstr>
      <vt:lpstr>Gráfico1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Quirsa Marisol Baez Soto</cp:lastModifiedBy>
  <cp:lastPrinted>2024-04-25T20:32:04Z</cp:lastPrinted>
  <dcterms:created xsi:type="dcterms:W3CDTF">2023-02-06T18:56:24Z</dcterms:created>
  <dcterms:modified xsi:type="dcterms:W3CDTF">2024-04-25T20:32:23Z</dcterms:modified>
</cp:coreProperties>
</file>