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betania.cordero\Desktop\"/>
    </mc:Choice>
  </mc:AlternateContent>
  <xr:revisionPtr revIDLastSave="0" documentId="8_{FB03C1A9-9611-46F4-BA7C-BB306BC42F0D}" xr6:coauthVersionLast="47" xr6:coauthVersionMax="47" xr10:uidLastSave="{00000000-0000-0000-0000-000000000000}"/>
  <bookViews>
    <workbookView xWindow="2580" yWindow="2580" windowWidth="17280" windowHeight="8964" xr2:uid="{00000000-000D-0000-FFFF-FFFF00000000}"/>
  </bookViews>
  <sheets>
    <sheet name="Ejecución indicador 2021" sheetId="1" r:id="rId1"/>
  </sheets>
  <externalReferences>
    <externalReference r:id="rId2"/>
  </externalReferences>
  <definedNames>
    <definedName name="gerardito">[1]Plantilla!$A$9:$C$46</definedName>
    <definedName name="_xlnm.Print_Titles" localSheetId="0">'Ejecución indicador 2021'!$1:$8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8" i="1" l="1"/>
  <c r="B68" i="1"/>
  <c r="E65" i="1"/>
  <c r="C65" i="1"/>
  <c r="B65" i="1"/>
  <c r="M60" i="1"/>
  <c r="L60" i="1"/>
  <c r="K60" i="1"/>
  <c r="J60" i="1"/>
  <c r="I60" i="1"/>
  <c r="H60" i="1"/>
  <c r="G60" i="1"/>
  <c r="F60" i="1"/>
  <c r="E60" i="1"/>
  <c r="D60" i="1"/>
  <c r="C60" i="1"/>
  <c r="B60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E43" i="1"/>
  <c r="C43" i="1"/>
  <c r="B43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J34" i="1"/>
  <c r="J29" i="1"/>
  <c r="J26" i="1" s="1"/>
  <c r="N26" i="1"/>
  <c r="M26" i="1"/>
  <c r="L26" i="1"/>
  <c r="K26" i="1"/>
  <c r="I26" i="1"/>
  <c r="H26" i="1"/>
  <c r="G26" i="1"/>
  <c r="F26" i="1"/>
  <c r="E26" i="1"/>
  <c r="D26" i="1"/>
  <c r="C26" i="1"/>
  <c r="B26" i="1"/>
  <c r="J24" i="1"/>
  <c r="I24" i="1"/>
  <c r="I23" i="1"/>
  <c r="N16" i="1"/>
  <c r="M16" i="1"/>
  <c r="L16" i="1"/>
  <c r="K16" i="1"/>
  <c r="J16" i="1"/>
  <c r="H16" i="1"/>
  <c r="G16" i="1"/>
  <c r="F16" i="1"/>
  <c r="E16" i="1"/>
  <c r="D16" i="1"/>
  <c r="C16" i="1"/>
  <c r="B16" i="1"/>
  <c r="N10" i="1"/>
  <c r="M10" i="1"/>
  <c r="L10" i="1"/>
  <c r="K10" i="1"/>
  <c r="J10" i="1"/>
  <c r="I10" i="1"/>
  <c r="H10" i="1"/>
  <c r="H81" i="1" s="1"/>
  <c r="G10" i="1"/>
  <c r="F10" i="1"/>
  <c r="E10" i="1"/>
  <c r="D10" i="1"/>
  <c r="C10" i="1"/>
  <c r="B10" i="1"/>
  <c r="K81" i="1" l="1"/>
  <c r="L81" i="1"/>
  <c r="M81" i="1"/>
  <c r="B81" i="1"/>
  <c r="N81" i="1"/>
  <c r="C81" i="1"/>
  <c r="D81" i="1"/>
  <c r="I16" i="1"/>
  <c r="E81" i="1"/>
  <c r="F81" i="1"/>
  <c r="G81" i="1"/>
  <c r="I81" i="1"/>
  <c r="J81" i="1"/>
</calcChain>
</file>

<file path=xl/sharedStrings.xml><?xml version="1.0" encoding="utf-8"?>
<sst xmlns="http://schemas.openxmlformats.org/spreadsheetml/2006/main" count="97" uniqueCount="97">
  <si>
    <t>Ministerio de Educación</t>
  </si>
  <si>
    <t>Instituto Superior de Formación Docente Salome Ureña (ISFODOSU)</t>
  </si>
  <si>
    <t>Del 1  al 31 de octubre 2021</t>
  </si>
  <si>
    <t xml:space="preserve">Ejecución de Gastos y Aplicaciones Financieras </t>
  </si>
  <si>
    <t>En RD$</t>
  </si>
  <si>
    <t>DETALLE</t>
  </si>
  <si>
    <t>Presupuesto Aprobado</t>
  </si>
  <si>
    <t>Presupuesto Modificado</t>
  </si>
  <si>
    <t>Presupuesto Vigente</t>
  </si>
  <si>
    <t xml:space="preserve">Gasto devengado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</si>
  <si>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</si>
  <si>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</si>
  <si>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</si>
  <si>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</si>
  <si>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</si>
  <si>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</si>
  <si>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</si>
  <si>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</si>
  <si>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</si>
  <si>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</si>
  <si>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</si>
  <si>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</si>
  <si>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</si>
  <si>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</si>
  <si>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</si>
  <si>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</si>
  <si>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</si>
  <si>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</si>
  <si>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</si>
  <si>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</si>
  <si>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</si>
  <si>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</si>
  <si>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</si>
  <si>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</si>
  <si>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</si>
  <si>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</si>
  <si>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</si>
  <si>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</si>
  <si>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</si>
  <si>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</si>
  <si>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</si>
  <si>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</si>
  <si>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</si>
  <si>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</si>
  <si>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</si>
  <si>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</si>
  <si>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</si>
  <si>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</si>
  <si>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</si>
  <si>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</si>
  <si>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</si>
  <si>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</si>
  <si>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</si>
  <si>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</si>
  <si>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</si>
  <si>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</si>
  <si>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</si>
  <si>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</si>
  <si>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</si>
  <si>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</si>
  <si>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</si>
  <si>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</si>
  <si>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</si>
  <si>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</si>
  <si>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</si>
  <si>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</si>
  <si>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</si>
  <si>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</si>
  <si>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</si>
  <si>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</si>
  <si>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</si>
  <si>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</si>
  <si>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</si>
  <si>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</si>
  <si>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</si>
  <si>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</si>
  <si>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</si>
  <si>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</si>
  <si>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</si>
  <si>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</si>
  <si>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</si>
  <si>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</si>
  <si>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</si>
  <si>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</si>
  <si>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</si>
  <si>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</si>
  <si>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</si>
  <si>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</si>
  <si>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</si>
  <si>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</si>
  <si>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</si>
  <si>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</si>
  <si>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</si>
  <si>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Sistema de información de la Gestión Financiera (SIGEF)</t>
  </si>
  <si>
    <t>Quirsa Marisol Báez Soto</t>
  </si>
  <si>
    <t>Encargada de la División de presupuesto del Departamento Financiero</t>
  </si>
  <si>
    <t>Vicerrectoría de Gestión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</si>
</sst>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/>
    </xf>
    <xf numFmtId="164" fontId="3" fillId="0" borderId="8" xfId="0" applyNumberFormat="1" applyFont="1" applyBorder="1"/>
    <xf numFmtId="0" fontId="7" fillId="0" borderId="9" xfId="0" applyFont="1" applyBorder="1" applyAlignment="1">
      <alignment horizontal="left" vertical="center" wrapText="1"/>
    </xf>
    <xf numFmtId="43" fontId="7" fillId="0" borderId="10" xfId="1" applyFont="1" applyFill="1" applyBorder="1" applyAlignment="1">
      <alignment vertical="center" wrapText="1"/>
    </xf>
    <xf numFmtId="0" fontId="8" fillId="0" borderId="9" xfId="0" applyFont="1" applyBorder="1" applyAlignment="1">
      <alignment horizontal="left" vertical="center" wrapText="1" indent="2"/>
    </xf>
    <xf numFmtId="43" fontId="8" fillId="0" borderId="10" xfId="0" applyNumberFormat="1" applyFont="1" applyBorder="1" applyAlignment="1">
      <alignment vertical="center" wrapText="1"/>
    </xf>
    <xf numFmtId="43" fontId="0" fillId="0" borderId="10" xfId="1" applyFont="1" applyBorder="1"/>
    <xf numFmtId="43" fontId="7" fillId="0" borderId="9" xfId="1" applyFont="1" applyFill="1" applyBorder="1" applyAlignment="1">
      <alignment vertical="center" wrapText="1"/>
    </xf>
    <xf numFmtId="43" fontId="8" fillId="0" borderId="10" xfId="1" applyFont="1" applyBorder="1" applyAlignment="1">
      <alignment vertical="center" wrapText="1"/>
    </xf>
    <xf numFmtId="165" fontId="8" fillId="0" borderId="10" xfId="0" applyNumberFormat="1" applyFont="1" applyBorder="1" applyAlignment="1">
      <alignment vertical="center" wrapText="1"/>
    </xf>
    <xf numFmtId="43" fontId="2" fillId="2" borderId="5" xfId="1" applyFont="1" applyFill="1" applyBorder="1" applyAlignment="1">
      <alignment horizontal="center" vertical="center" wrapText="1"/>
    </xf>
    <xf numFmtId="43" fontId="2" fillId="2" borderId="10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43" fontId="2" fillId="2" borderId="1" xfId="1" applyFont="1" applyFill="1" applyBorder="1" applyAlignment="1">
      <alignment horizontal="center" vertical="center" wrapText="1"/>
    </xf>
    <xf numFmtId="43" fontId="2" fillId="2" borderId="5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43" fontId="2" fillId="2" borderId="6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190499</xdr:colOff>
      <xdr:row>1</xdr:row>
      <xdr:rowOff>0</xdr:rowOff>
    </xdr:from>
    <xdr:ext cx="939797" cy="57600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499" y="266700"/>
          <a:ext cx="939797" cy="57600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8</xdr:row>
      <xdr:rowOff>0</xdr:rowOff>
    </xdr:from>
    <xdr:ext cx="304800" cy="304800"/>
    <xdr:sp macro="" textlink="">
      <xdr:nvSpPr>
        <xdr:cNvPr id="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304800" cy="304800"/>
    <xdr:sp macro="" textlink="">
      <xdr:nvSpPr>
        <xdr:cNvPr id="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04800"/>
    <xdr:sp macro="" textlink="">
      <xdr:nvSpPr>
        <xdr:cNvPr id="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705802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04800"/>
    <xdr:sp macro="" textlink="">
      <xdr:nvSpPr>
        <xdr:cNvPr id="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705802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8039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8039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8</xdr:row>
      <xdr:rowOff>0</xdr:rowOff>
    </xdr:from>
    <xdr:ext cx="304800" cy="304800"/>
    <xdr:sp macro="" textlink="">
      <xdr:nvSpPr>
        <xdr:cNvPr id="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04800"/>
    <xdr:sp macro="" textlink="">
      <xdr:nvSpPr>
        <xdr:cNvPr id="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705802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8039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8039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8039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8039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8039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8039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8039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8039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8039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8039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8039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8039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8039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8039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8039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8039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8039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04800"/>
    <xdr:sp macro="" textlink="">
      <xdr:nvSpPr>
        <xdr:cNvPr id="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60579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04800"/>
    <xdr:sp macro="" textlink="">
      <xdr:nvSpPr>
        <xdr:cNvPr id="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60579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04800"/>
    <xdr:sp macro="" textlink="">
      <xdr:nvSpPr>
        <xdr:cNvPr id="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705802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04800"/>
    <xdr:sp macro="" textlink="">
      <xdr:nvSpPr>
        <xdr:cNvPr id="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705802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8</xdr:row>
      <xdr:rowOff>0</xdr:rowOff>
    </xdr:from>
    <xdr:ext cx="304800" cy="304800"/>
    <xdr:sp macro="" textlink="">
      <xdr:nvSpPr>
        <xdr:cNvPr id="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705802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8039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8039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8039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8039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8039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8039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8039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8039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8039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8039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8039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8</xdr:row>
      <xdr:rowOff>0</xdr:rowOff>
    </xdr:from>
    <xdr:ext cx="304800" cy="304800"/>
    <xdr:sp macro="" textlink="">
      <xdr:nvSpPr>
        <xdr:cNvPr id="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8039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1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1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1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1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1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1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304800" cy="304800"/>
    <xdr:sp macro="" textlink="">
      <xdr:nvSpPr>
        <xdr:cNvPr id="1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>
          <a:spLocks noChangeAspect="1" noChangeArrowheads="1"/>
        </xdr:cNvSpPr>
      </xdr:nvSpPr>
      <xdr:spPr bwMode="auto">
        <a:xfrm>
          <a:off x="9010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1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8</xdr:row>
      <xdr:rowOff>0</xdr:rowOff>
    </xdr:from>
    <xdr:ext cx="304800" cy="304800"/>
    <xdr:sp macro="" textlink="">
      <xdr:nvSpPr>
        <xdr:cNvPr id="2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2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2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2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2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2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2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2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3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4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5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6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7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0</xdr:rowOff>
    </xdr:from>
    <xdr:ext cx="304800" cy="304800"/>
    <xdr:sp macro="" textlink="">
      <xdr:nvSpPr>
        <xdr:cNvPr id="8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>
          <a:spLocks noChangeAspect="1" noChangeArrowheads="1"/>
        </xdr:cNvSpPr>
      </xdr:nvSpPr>
      <xdr:spPr bwMode="auto">
        <a:xfrm>
          <a:off x="1091565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8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9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0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1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2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3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8</xdr:row>
      <xdr:rowOff>0</xdr:rowOff>
    </xdr:from>
    <xdr:ext cx="304800" cy="304800"/>
    <xdr:sp macro="" textlink="">
      <xdr:nvSpPr>
        <xdr:cNvPr id="14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4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5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6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7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8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19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0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1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2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3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4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12</xdr:col>
      <xdr:colOff>0</xdr:colOff>
      <xdr:row>8</xdr:row>
      <xdr:rowOff>0</xdr:rowOff>
    </xdr:from>
    <xdr:ext cx="304800" cy="304800"/>
    <xdr:sp macro="" textlink="">
      <xdr:nvSpPr>
        <xdr:cNvPr id="25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>
          <a:spLocks noChangeAspect="1" noChangeArrowheads="1"/>
        </xdr:cNvSpPr>
      </xdr:nvSpPr>
      <xdr:spPr bwMode="auto">
        <a:xfrm>
          <a:off x="12868275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180687</xdr:colOff>
      <xdr:row>0</xdr:row>
      <xdr:rowOff>249670</xdr:rowOff>
    </xdr:from>
    <xdr:ext cx="837911" cy="792000"/>
    <xdr:pic>
      <xdr:nvPicPr>
        <xdr:cNvPr id="2525" name="Imagen 37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49087" y="249670"/>
          <a:ext cx="837911" cy="792000"/>
        </a:xfrm>
        <a:prstGeom prst="rect">
          <a:avLst/>
        </a:prstGeom>
      </xdr:spPr>
    </xdr:pic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5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6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7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8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29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0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0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1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1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D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A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B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C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D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E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F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0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1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2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3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4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5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6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7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8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9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A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B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C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D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E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F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0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1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3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5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6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7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8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9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A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B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C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D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F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1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2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8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9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A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B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E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F0C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B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D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5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3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0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1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2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3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4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5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6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7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8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9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A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B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C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D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E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F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0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1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2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3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4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5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6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7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8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9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A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4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B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C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D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E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F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0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1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2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3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4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5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6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7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8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9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A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B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C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D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E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F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0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1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2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3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4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5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6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7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8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9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A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B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C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D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E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F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0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1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2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3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4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5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6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7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8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9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A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B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C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D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E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F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0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1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2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3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4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5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6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7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8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9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A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B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C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D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E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F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0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1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2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3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4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5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6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7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8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9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A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B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C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D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E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F0D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0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1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2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3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4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5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6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7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8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9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A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B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C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D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E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5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F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0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1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2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3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4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5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6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7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8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9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A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B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C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D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E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F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0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1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2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3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4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5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6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7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8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9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A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B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C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D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E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F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0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1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2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3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4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5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6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7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8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9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A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B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C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D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E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F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0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1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2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3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4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5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6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7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8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9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A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B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C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D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E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F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0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1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2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3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4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5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6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7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8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9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A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B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C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D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E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F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0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1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2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3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4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5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6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7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8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9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A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B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C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D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E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F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0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1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2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6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3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4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5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6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7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8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9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A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B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C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D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E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F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0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1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2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3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4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5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6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7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8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9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A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B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C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D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E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F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0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1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2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3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4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5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6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7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8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9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A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B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C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D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E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F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0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1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2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3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4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5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6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7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8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9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A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B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C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D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E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F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0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1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2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3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4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5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6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7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8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9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A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B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C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D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E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F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0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1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2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3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4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5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6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7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8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9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A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B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C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D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E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F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0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1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2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3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4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5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6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7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7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8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9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A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B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C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D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E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F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0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1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2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3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4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5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6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7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8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9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A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B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C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D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E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F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0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1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2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3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4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5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6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7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8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9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A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B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C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D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E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F0E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0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1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2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3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4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5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6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7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8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9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A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B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C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D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E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F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0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1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2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3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4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5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6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7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8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9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A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B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C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D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E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F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0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1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2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3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4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5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6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7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8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9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A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B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C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D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E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F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0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1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2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3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4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5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6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7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8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9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A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8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B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C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D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E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F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0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1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2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3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4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5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6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7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8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9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A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B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C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D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E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F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0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1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2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3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4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5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6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7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8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9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A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B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C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D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E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F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0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1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2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3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4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5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6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7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8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9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A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B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C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D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E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F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0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1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2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3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4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5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6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7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8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9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A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B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C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D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E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F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0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1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2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3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4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5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6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7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8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9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A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B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C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D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E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F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0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1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2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3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4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5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6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7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8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9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A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B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C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D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E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39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F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0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1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2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3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4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5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6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7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8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9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A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B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C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D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E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F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0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1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2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3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4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5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6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7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8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9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A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B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C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D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E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F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0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1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2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3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4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5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6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7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8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9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A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B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C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D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E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F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0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1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2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3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4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5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6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7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8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9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A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B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C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D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E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F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0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1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2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3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4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5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6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7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8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9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A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B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C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D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E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F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0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1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2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3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4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5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6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7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8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9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A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B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C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D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E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F0F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0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0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4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7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9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A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B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C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D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E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F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0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1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2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4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5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6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7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8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9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A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B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C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D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E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F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0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1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2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3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4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5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6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7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8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9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A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B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C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D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E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F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0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1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2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3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4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5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6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8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9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A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B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C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D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E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F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0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1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2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3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4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5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6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7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C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D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E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F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0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4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5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6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7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8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9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A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B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C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D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E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F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0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1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2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3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4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5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6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1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7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8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9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A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B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C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D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E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F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0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1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2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3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4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5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6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7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8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9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A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B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C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D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E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F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0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1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2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3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4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5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6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7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8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9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A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B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C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D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E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F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0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1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2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3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4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5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6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7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8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9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A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B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C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D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E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F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0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1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2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3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4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5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6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7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8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9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A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B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C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D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E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F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0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1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2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3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4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5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6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7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8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9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A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B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C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D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E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F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0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1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2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3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4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5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6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7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8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9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A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2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B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C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D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E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F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0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1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2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3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4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5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6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7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8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9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A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B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C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D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E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F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0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1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2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3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4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5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6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7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8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9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A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B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C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D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E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F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0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1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2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3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4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5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6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7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8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9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A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B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C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D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E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F10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0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1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2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3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4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5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6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7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8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9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A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B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C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D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E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F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0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1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2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3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4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5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6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7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8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9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A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B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C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D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E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F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0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1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2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3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4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5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6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7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8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9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A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B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C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D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E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3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F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0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1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2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3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4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5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6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7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8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9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A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B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C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D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E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F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0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1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2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3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4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5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6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7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8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9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A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B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C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D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E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F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0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1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2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3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4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5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6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7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8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9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3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4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5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6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7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8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9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A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B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C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D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E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F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0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1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2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3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4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5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6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7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8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9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A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B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C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D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F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0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1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2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3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4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5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6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7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8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9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A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B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C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D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E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F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0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1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2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4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3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4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5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6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7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8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9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A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B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C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D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E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F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0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1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2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3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4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5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6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7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8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9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A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B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C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D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E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F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0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1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2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3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4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5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6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7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8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9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A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B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C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D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E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F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0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1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2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3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4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5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6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7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8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9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A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B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C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D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E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F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0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1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2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3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4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5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6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7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8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9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A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B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C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D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E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F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0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1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2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3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4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5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6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7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8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9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A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B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C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D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E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F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0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1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2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3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4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5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6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5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7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8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9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A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B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C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D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E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F11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0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1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2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3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4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5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6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7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8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9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A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B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C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D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E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F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0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1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2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3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4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5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6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7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8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9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A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B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C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D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E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F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0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1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2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3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4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5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6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7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8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9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A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B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C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D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E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F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0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1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2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4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5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6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7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8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9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A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B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C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D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E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F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0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1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2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3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4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5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6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7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8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9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A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B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C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D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E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F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0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1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2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3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4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5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6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7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8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9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A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6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B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C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D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E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F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0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1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2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3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4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5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6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7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8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9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A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B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C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D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E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F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0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1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2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3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4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5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6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7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8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9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A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B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C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D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E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F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0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1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2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3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4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5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6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7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8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9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A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B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C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D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E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F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0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1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2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3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4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5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6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7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8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9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A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B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C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D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E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F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0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1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2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3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4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5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6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7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8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9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A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B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C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D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E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F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0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1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2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3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4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5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6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7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8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9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A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B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C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D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E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7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F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0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1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2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3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4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5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6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7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8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9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A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B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C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D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E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F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0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1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2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3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4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5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6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7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8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9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A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B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C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D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E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F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0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1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2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3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4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5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6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7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8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9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A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B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C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D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E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F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0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1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2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3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4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5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6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7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8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9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A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B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C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D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E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F12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0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1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2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3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4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5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6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7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8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9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A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B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C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D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E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F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0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1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2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3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4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5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6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7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8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9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A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B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C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D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E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F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0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1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2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8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3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4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5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6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7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8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9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A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B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C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D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E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F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0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1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2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3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4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5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6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7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8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9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A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B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C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D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E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F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0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1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2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3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4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5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6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7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8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9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A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B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C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D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E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F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0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1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2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3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4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5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6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7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8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9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A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B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C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D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E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F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0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1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2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3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4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5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6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7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8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9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A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B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C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D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E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F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0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1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2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3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4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5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6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7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8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9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A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B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C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D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E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F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0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1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2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3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4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5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6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49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7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8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9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A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B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C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D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E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F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0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1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2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3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4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5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6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7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8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9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A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B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C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D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E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F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0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1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2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3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4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5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6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7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8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9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A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B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C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D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E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F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0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1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2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3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4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5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6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7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8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9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A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B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C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D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E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F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0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1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2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3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4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5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6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7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8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9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A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B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C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D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E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F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0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1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2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3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4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5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6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7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8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9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A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B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C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D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E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F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0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1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2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3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4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5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6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7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8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9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A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0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B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C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D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E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F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0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1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2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3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4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5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6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7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8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9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A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B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C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D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E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F13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0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1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2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3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4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5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6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7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8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9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A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B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C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D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E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F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0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1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2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3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4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5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6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7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8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9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A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B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C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D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E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F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0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1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2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3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4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5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6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7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8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9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A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B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C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D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E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F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0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1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2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3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4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5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6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7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8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9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A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B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C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D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E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F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0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1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2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3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4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5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6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7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8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9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A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B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C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D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E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1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F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0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1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2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3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4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5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6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7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8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9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A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B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C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D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E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F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0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1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2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3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4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5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6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7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8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9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A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B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C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D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E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F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0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1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2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3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4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5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6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7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8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9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A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B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C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D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E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F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0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1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2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3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4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5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6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7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8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9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A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B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C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D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E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F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0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1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2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3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4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5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6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7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8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9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A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B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C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D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E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F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0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1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2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3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4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5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6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7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8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9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A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B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C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D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E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F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0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1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2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2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3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4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5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6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7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8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9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A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B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C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D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E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F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0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1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2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3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4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5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6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7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8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9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A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B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C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D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E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F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0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1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2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3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4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5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6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7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8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9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A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B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C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D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E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F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0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1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2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3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4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5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6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7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8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9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A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B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C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D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E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F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0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1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2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3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4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5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6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7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8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9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A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B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C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D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E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F14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0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1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2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3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4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5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6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7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8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9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A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B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C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D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E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F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0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1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2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3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4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5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6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3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7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8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9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A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B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C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D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E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F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0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1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2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3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4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5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6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7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8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9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A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B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C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D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E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F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0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1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2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3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4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5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6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7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8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9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A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B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C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D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E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F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0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1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2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3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4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5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6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7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8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9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A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B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C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D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E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F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0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1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2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3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4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5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6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7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8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9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A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B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C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D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E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F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0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1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2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3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4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5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6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7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8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9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A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B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C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D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E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F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0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1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2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3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4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5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6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7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8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9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A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4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B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C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D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E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F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0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1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2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3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4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5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6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7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8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9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A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B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C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D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E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F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0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1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2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3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4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5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6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7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8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9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A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B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C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D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E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F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0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1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2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3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4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5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6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7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8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9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A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B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C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D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E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F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0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1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2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3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4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5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6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7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8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9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A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B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C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D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E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F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0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1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2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3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4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5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6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7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8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9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A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B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C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D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E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F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0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1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2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3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4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5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6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7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8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9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A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B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C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D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E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5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F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0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1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2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3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4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5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6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7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8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9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A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B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C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D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E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F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0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1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2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3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4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5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6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7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8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9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A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B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C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D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E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F15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0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1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2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3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4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5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6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7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8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9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A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B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C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D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E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0F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0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1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2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3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4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5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6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7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8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9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A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B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C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D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E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1F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0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1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2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3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4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5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6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7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8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9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A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B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C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D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E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2F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0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1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2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3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4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5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6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7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8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9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A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B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C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D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E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3F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0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1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2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6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3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4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5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6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7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8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9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A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B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C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D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E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4F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0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1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2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3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4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5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6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7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8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9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A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B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C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D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E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5F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0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1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2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3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4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5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6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7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8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9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A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B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C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D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E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6F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0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1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2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3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4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5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6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7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8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9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A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B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C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D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E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7F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0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1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2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3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4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5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6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7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8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9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A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B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C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D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7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E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7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8F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7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0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7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1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7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2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7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3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8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4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8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5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8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6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8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7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8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8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8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9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8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A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8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B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8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C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8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D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9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E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9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9F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9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0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9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1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9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2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9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3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9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4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9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5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9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6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79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7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0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8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0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9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0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A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0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B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0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C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0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D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0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E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0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AF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0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0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0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1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1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2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1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3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1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4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1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5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1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6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1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7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1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8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1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9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1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A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1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B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2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C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2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D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2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E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2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BF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2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0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2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1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2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2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2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3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2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2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3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6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3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7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3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8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3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9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3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A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3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B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3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3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D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3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E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3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CF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4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0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4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1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4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2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4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3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4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4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4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5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4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6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4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7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4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8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4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9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5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A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5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B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5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C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5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D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5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E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5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DF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5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0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5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1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5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2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5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3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6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4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6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5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6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6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6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7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64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8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65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9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66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A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67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B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68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C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69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D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70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E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71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EF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72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0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8</xdr:row>
      <xdr:rowOff>0</xdr:rowOff>
    </xdr:from>
    <xdr:ext cx="304800" cy="304800"/>
    <xdr:sp macro="" textlink="">
      <xdr:nvSpPr>
        <xdr:cNvPr id="5873" name="AutoShape 1" descr="https://mail.google.com/mail/u/1?ui=2&amp;ik=f012342827&amp;attid=0.0.1&amp;permmsgid=msg-f:1623550569385740828&amp;th=168802a4131eca1c&amp;view=fimg&amp;sz=s0-l75-ft&amp;attbid=ANGjdJ9epy2wKX0quDuXYbZxH2Dvu2R2UfnSIc9WBKtCRu5u48j0n6VjN9fU0okXzRcMR0ICWlm_zr5WNakJVt8w_nbvoIQecow-XBDf-BFuZ0KemqbOmxUA9Xy5Jdk&amp;disp=emb">
          <a:extLst>
            <a:ext uri="{FF2B5EF4-FFF2-40B4-BE49-F238E27FC236}">
              <a16:creationId xmlns:a16="http://schemas.microsoft.com/office/drawing/2014/main" id="{00000000-0008-0000-0000-0000F1160000}"/>
            </a:ext>
          </a:extLst>
        </xdr:cNvPr>
        <xdr:cNvSpPr>
          <a:spLocks noChangeAspect="1" noChangeArrowheads="1"/>
        </xdr:cNvSpPr>
      </xdr:nvSpPr>
      <xdr:spPr bwMode="auto">
        <a:xfrm>
          <a:off x="13868400" y="1790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i%20unidad\PROCESOS%20DEL%20D&#205;A%20A%20D&#205;A\Reporte%20Betania\REPORTES%202021\ISFODOSU-Ejecuci&#243;n%20presupuestaria%20indicador%20presupuestar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ución indicador 2021"/>
      <sheetName val="Ejecución indicador mes corresp"/>
      <sheetName val="Plantilla"/>
      <sheetName val="OCTUBRE"/>
      <sheetName val="ENERO"/>
      <sheetName val="FEBRERO"/>
      <sheetName val="MARZO"/>
      <sheetName val="ABRIL"/>
      <sheetName val="MAYO"/>
      <sheetName val="JUNIO"/>
      <sheetName val="JULIO"/>
      <sheetName val="AGOSTO"/>
      <sheetName val="AGOSTO (2)"/>
      <sheetName val="SEPT"/>
    </sheetNames>
    <sheetDataSet>
      <sheetData sheetId="0"/>
      <sheetData sheetId="1"/>
      <sheetData sheetId="2">
        <row r="9">
          <cell r="A9" t="str">
            <v>2.1</v>
          </cell>
          <cell r="B9" t="str">
            <v>2.1-REMUNERACIONES Y CONTRIBUCIONES</v>
          </cell>
          <cell r="C9">
            <v>80933395.379999995</v>
          </cell>
        </row>
        <row r="10">
          <cell r="A10" t="str">
            <v>2.1.1</v>
          </cell>
          <cell r="B10" t="str">
            <v>2.1.1-REMUNERACIONES</v>
          </cell>
          <cell r="C10">
            <v>70025945.099999994</v>
          </cell>
        </row>
        <row r="11">
          <cell r="A11" t="str">
            <v>2.1.2</v>
          </cell>
          <cell r="B11" t="str">
            <v>2.1.2-SOBRESUELDOS</v>
          </cell>
          <cell r="C11">
            <v>526363.4</v>
          </cell>
        </row>
        <row r="12">
          <cell r="A12" t="str">
            <v>2.1.3</v>
          </cell>
          <cell r="B12" t="str">
            <v>2.1.3-DIETAS Y GASTOS DE REPRESENTACIÓN</v>
          </cell>
        </row>
        <row r="13">
          <cell r="A13" t="str">
            <v>2.1.4</v>
          </cell>
          <cell r="B13" t="str">
            <v>2.1.4-GRATIFICACIONES Y BONIFICACIONES</v>
          </cell>
          <cell r="C13">
            <v>0</v>
          </cell>
        </row>
        <row r="14">
          <cell r="A14" t="str">
            <v>2.1.5</v>
          </cell>
          <cell r="B14" t="str">
            <v>2.1.5-CONTRIBUCIONES A LA SEGURIDAD SOCIAL</v>
          </cell>
          <cell r="C14">
            <v>10381086.880000001</v>
          </cell>
        </row>
        <row r="15">
          <cell r="A15" t="str">
            <v>2.2</v>
          </cell>
          <cell r="B15" t="str">
            <v>2.2-CONTRATACIÓN DE SERVICIOS</v>
          </cell>
          <cell r="C15">
            <v>8549226.5700000003</v>
          </cell>
        </row>
        <row r="16">
          <cell r="A16" t="str">
            <v>2.2.1</v>
          </cell>
          <cell r="B16" t="str">
            <v>2.2.1-SERVICIOS BÁSICOS</v>
          </cell>
          <cell r="C16">
            <v>2115644.63</v>
          </cell>
        </row>
        <row r="17">
          <cell r="A17" t="str">
            <v>2.2.2</v>
          </cell>
          <cell r="B17" t="str">
            <v>2.2.2-PUBLICIDAD, IMPRESIÓN Y ENCUADERNACIÓN</v>
          </cell>
          <cell r="C17">
            <v>92000</v>
          </cell>
        </row>
        <row r="18">
          <cell r="A18" t="str">
            <v>2.2.3</v>
          </cell>
          <cell r="B18" t="str">
            <v>2.2.3-VIÁTICOS</v>
          </cell>
          <cell r="C18">
            <v>45050</v>
          </cell>
        </row>
        <row r="19">
          <cell r="A19" t="str">
            <v>2.2.4</v>
          </cell>
          <cell r="B19" t="str">
            <v>2.2.4-TRANSPORTE Y ALMACENAJE</v>
          </cell>
          <cell r="C19">
            <v>0</v>
          </cell>
        </row>
        <row r="20">
          <cell r="A20" t="str">
            <v>2.2.5</v>
          </cell>
          <cell r="B20" t="str">
            <v>2.2.5-ALQUILERES Y RENTAS</v>
          </cell>
          <cell r="C20">
            <v>240256.11</v>
          </cell>
        </row>
        <row r="21">
          <cell r="A21" t="str">
            <v>2.2.6</v>
          </cell>
          <cell r="B21" t="str">
            <v>2.2.6-SEGUROS</v>
          </cell>
          <cell r="C21">
            <v>1182810.28</v>
          </cell>
        </row>
        <row r="22">
          <cell r="A22" t="str">
            <v>2.2.7</v>
          </cell>
          <cell r="B22" t="str">
            <v>2.2.7-SERVICIOS DE CONSERVACIÓN, REPARACIONES MENORES E INSTALACIONES TEMPORALES</v>
          </cell>
          <cell r="C22">
            <v>1544674.84</v>
          </cell>
        </row>
        <row r="23">
          <cell r="A23" t="str">
            <v>2.2.8</v>
          </cell>
          <cell r="B23" t="str">
            <v>2.2.8-OTROS SERVICIOS NO INCLUIDOS EN CONCEPTOS ANTERIORES</v>
          </cell>
          <cell r="C23">
            <v>3154799.72</v>
          </cell>
        </row>
        <row r="24">
          <cell r="A24" t="str">
            <v>2.2.9</v>
          </cell>
          <cell r="B24" t="str">
            <v>2.2.9-OTRAS CONTRATACIONES DE SERVICIOS</v>
          </cell>
          <cell r="C24">
            <v>173990.99</v>
          </cell>
        </row>
        <row r="25">
          <cell r="A25" t="str">
            <v>2.3</v>
          </cell>
          <cell r="B25" t="str">
            <v>2.3-MATERIALES Y SUMINISTROS</v>
          </cell>
          <cell r="C25">
            <v>4749967.5199999996</v>
          </cell>
        </row>
        <row r="26">
          <cell r="A26" t="str">
            <v>2.3.1</v>
          </cell>
          <cell r="B26" t="str">
            <v>2.3.1-ALIMENTOS Y PRODUCTOS AGROFORESTALES</v>
          </cell>
          <cell r="C26">
            <v>786990.62</v>
          </cell>
        </row>
        <row r="27">
          <cell r="A27" t="str">
            <v>2.3.2</v>
          </cell>
          <cell r="B27" t="str">
            <v>2.3.2-TEXTILES Y VESTUARIOS</v>
          </cell>
          <cell r="C27">
            <v>56630.559999999998</v>
          </cell>
        </row>
        <row r="28">
          <cell r="A28" t="str">
            <v>2.3.3</v>
          </cell>
          <cell r="B28" t="str">
            <v>2.3.3-PRODUCTOS DE PAPEL, CARTÓN E IMPRESOS</v>
          </cell>
          <cell r="C28">
            <v>650713.59999999998</v>
          </cell>
        </row>
        <row r="29">
          <cell r="A29" t="str">
            <v>2.3.4</v>
          </cell>
          <cell r="B29" t="str">
            <v>2.3.4-PRODUCTOS FARMACÉUTICOS</v>
          </cell>
          <cell r="C29">
            <v>0</v>
          </cell>
        </row>
        <row r="30">
          <cell r="A30" t="str">
            <v>2.3.5</v>
          </cell>
          <cell r="B30" t="str">
            <v>2.3.5-PRODUCTOS DE CUERO, CAUCHO Y PLÁSTICO</v>
          </cell>
          <cell r="C30">
            <v>556138.27</v>
          </cell>
        </row>
        <row r="31">
          <cell r="A31" t="str">
            <v>2.3.6</v>
          </cell>
          <cell r="B31" t="str">
            <v>2.3.6-PRODUCTOS DE MINERALES, METÁLICOS Y NO METÁLICOS</v>
          </cell>
          <cell r="C31">
            <v>31270</v>
          </cell>
        </row>
        <row r="32">
          <cell r="A32" t="str">
            <v>2.3.7</v>
          </cell>
          <cell r="B32" t="str">
            <v>2.3.7-COMBUSTIBLES, LUBRICANTES, PRODUCTOS QUÍMICOS Y CONEXOS</v>
          </cell>
          <cell r="C32">
            <v>1619070.12</v>
          </cell>
        </row>
        <row r="33">
          <cell r="A33" t="str">
            <v>2.3.9</v>
          </cell>
          <cell r="B33" t="str">
            <v>2.3.9-PRODUCTOS Y ÚTILES VARIOS</v>
          </cell>
          <cell r="C33">
            <v>1049154.3500000001</v>
          </cell>
        </row>
        <row r="34">
          <cell r="A34" t="str">
            <v>2.4</v>
          </cell>
          <cell r="B34" t="str">
            <v>2.4-TRANSFERENCIAS CORRIENTES</v>
          </cell>
          <cell r="C34">
            <v>15200700</v>
          </cell>
        </row>
        <row r="35">
          <cell r="A35" t="str">
            <v>2.4.1</v>
          </cell>
          <cell r="B35" t="str">
            <v>2.4.1-TRANSFERENCIAS CORRIENTES AL SECTOR PRIVADO</v>
          </cell>
          <cell r="C35">
            <v>15200700</v>
          </cell>
        </row>
        <row r="36">
          <cell r="A36" t="str">
            <v>2.4.7</v>
          </cell>
          <cell r="B36" t="str">
            <v>2.4.7-TRANSFERENCIAS CORRIENTES AL SECTOR EXTERNO</v>
          </cell>
          <cell r="C36">
            <v>0</v>
          </cell>
        </row>
        <row r="37">
          <cell r="A37" t="str">
            <v>2.6</v>
          </cell>
          <cell r="B37" t="str">
            <v>2.6-BIENES MUEBLES, INMUEBLES E INTANGIBLES</v>
          </cell>
          <cell r="C37">
            <v>1152721.1299999999</v>
          </cell>
        </row>
        <row r="38">
          <cell r="A38" t="str">
            <v>2.6.1</v>
          </cell>
          <cell r="B38" t="str">
            <v>2.6.1-MOBILIARIO Y EQUIPO</v>
          </cell>
          <cell r="C38">
            <v>0</v>
          </cell>
        </row>
        <row r="39">
          <cell r="A39" t="str">
            <v>2.6.2</v>
          </cell>
          <cell r="B39" t="str">
            <v>2.6.2-MOBILIARIO Y EQUIPO EDUCACIONAL Y RECREATIVO</v>
          </cell>
          <cell r="C39">
            <v>14160</v>
          </cell>
        </row>
        <row r="40">
          <cell r="A40" t="str">
            <v>2.6.3</v>
          </cell>
          <cell r="B40" t="str">
            <v>2.6.3-EQUIPO E INSTRUMENTAL, CIENTÍFICO Y LABORATORIO</v>
          </cell>
          <cell r="C40">
            <v>0</v>
          </cell>
        </row>
        <row r="41">
          <cell r="A41" t="str">
            <v>2.6.4</v>
          </cell>
          <cell r="B41" t="str">
            <v>2.6.4-VEHÍCULOS Y EQUIPO DE TRANSPORTE, TRACCIÓN Y ELEVACIÓN</v>
          </cell>
        </row>
        <row r="42">
          <cell r="A42" t="str">
            <v>2.6.5</v>
          </cell>
          <cell r="B42" t="str">
            <v>2.6.5-MAQUINARIA, OTROS EQUIPOS Y HERRAMIENTAS</v>
          </cell>
          <cell r="C42">
            <v>1138561.1299999999</v>
          </cell>
        </row>
        <row r="43">
          <cell r="A43" t="str">
            <v>2.6.6</v>
          </cell>
          <cell r="B43" t="str">
            <v>2.6.6-EQUIPOS DE DEFENSA Y SEGURIDAD</v>
          </cell>
        </row>
        <row r="44">
          <cell r="A44" t="str">
            <v>2.6.8</v>
          </cell>
          <cell r="B44" t="str">
            <v>2.6.8-BIENES INTANGIBLES</v>
          </cell>
        </row>
        <row r="45">
          <cell r="A45" t="str">
            <v>2.7</v>
          </cell>
          <cell r="B45" t="str">
            <v>2.7-OBRAS</v>
          </cell>
        </row>
        <row r="46">
          <cell r="A46" t="str">
            <v>2.7.1</v>
          </cell>
          <cell r="B46" t="str">
            <v>2.7.1-OBRAS EN EDIFICACIONES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7"/>
  <sheetViews>
    <sheetView showGridLines="0" tabSelected="1" zoomScaleNormal="100" workbookViewId="0">
      <selection activeCell="D51" sqref="D51"/>
    </sheetView>
  </sheetViews>
  <sheetFormatPr baseColWidth="10" defaultColWidth="9.109375" defaultRowHeight="14.4" x14ac:dyDescent="0.3"/>
  <cols>
    <col min="1" max="1" width="29.109375" customWidth="1"/>
    <col min="2" max="3" width="15.88671875" customWidth="1"/>
    <col min="4" max="4" width="16.109375" customWidth="1"/>
    <col min="5" max="5" width="13.88671875" customWidth="1"/>
    <col min="6" max="6" width="15" customWidth="1"/>
    <col min="7" max="7" width="14.6640625" customWidth="1"/>
    <col min="8" max="8" width="14.5546875" customWidth="1"/>
    <col min="9" max="9" width="14" customWidth="1"/>
    <col min="10" max="10" width="14.5546875" customWidth="1"/>
    <col min="11" max="11" width="15" customWidth="1"/>
    <col min="12" max="12" width="14.33203125" customWidth="1"/>
    <col min="13" max="13" width="15" customWidth="1"/>
    <col min="14" max="14" width="14.6640625" customWidth="1"/>
    <col min="15" max="19" width="9.109375" customWidth="1"/>
  </cols>
  <sheetData>
    <row r="1" spans="1:14" ht="21" customHeight="1" x14ac:dyDescent="0.3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17.25" customHeight="1" x14ac:dyDescent="0.3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4" ht="15.6" x14ac:dyDescent="0.3">
      <c r="A3" s="20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4" ht="17.25" customHeight="1" x14ac:dyDescent="0.3">
      <c r="A4" s="19" t="s">
        <v>3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</row>
    <row r="5" spans="1:14" x14ac:dyDescent="0.3">
      <c r="A5" s="17" t="s">
        <v>4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4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14.4" customHeight="1" x14ac:dyDescent="0.3">
      <c r="A7" s="21" t="s">
        <v>5</v>
      </c>
      <c r="B7" s="22" t="s">
        <v>6</v>
      </c>
      <c r="C7" s="22" t="s">
        <v>7</v>
      </c>
      <c r="D7" s="24" t="s">
        <v>8</v>
      </c>
      <c r="E7" s="26" t="s">
        <v>9</v>
      </c>
      <c r="F7" s="27"/>
      <c r="G7" s="27"/>
      <c r="H7" s="27"/>
      <c r="I7" s="27"/>
      <c r="J7" s="27"/>
      <c r="K7" s="27"/>
      <c r="L7" s="27"/>
      <c r="M7" s="27"/>
      <c r="N7" s="27"/>
    </row>
    <row r="8" spans="1:14" ht="25.5" customHeight="1" x14ac:dyDescent="0.3">
      <c r="A8" s="21"/>
      <c r="B8" s="23"/>
      <c r="C8" s="23"/>
      <c r="D8" s="25"/>
      <c r="E8" s="2" t="s">
        <v>10</v>
      </c>
      <c r="F8" s="2" t="s">
        <v>11</v>
      </c>
      <c r="G8" s="2" t="s">
        <v>12</v>
      </c>
      <c r="H8" s="2" t="s">
        <v>13</v>
      </c>
      <c r="I8" s="3" t="s">
        <v>14</v>
      </c>
      <c r="J8" s="2" t="s">
        <v>15</v>
      </c>
      <c r="K8" s="3" t="s">
        <v>16</v>
      </c>
      <c r="L8" s="3" t="s">
        <v>17</v>
      </c>
      <c r="M8" s="3" t="s">
        <v>18</v>
      </c>
      <c r="N8" s="3" t="s">
        <v>19</v>
      </c>
    </row>
    <row r="9" spans="1:14" x14ac:dyDescent="0.3">
      <c r="A9" s="4" t="s">
        <v>20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ht="28.5" customHeight="1" x14ac:dyDescent="0.3">
      <c r="A10" s="6" t="s">
        <v>21</v>
      </c>
      <c r="B10" s="7">
        <f>SUM(B11:B15)</f>
        <v>1161536477.9957135</v>
      </c>
      <c r="C10" s="7">
        <f t="shared" ref="C10" si="0">SUM(C11:C15)</f>
        <v>0</v>
      </c>
      <c r="D10" s="7">
        <f>SUM(D11:D15)</f>
        <v>1161536478</v>
      </c>
      <c r="E10" s="7">
        <f t="shared" ref="E10:N10" si="1">SUM(E11:E15)</f>
        <v>41901836.429999992</v>
      </c>
      <c r="F10" s="7">
        <f t="shared" si="1"/>
        <v>91961545.810000002</v>
      </c>
      <c r="G10" s="7">
        <f t="shared" si="1"/>
        <v>106333751.83000001</v>
      </c>
      <c r="H10" s="7">
        <f t="shared" si="1"/>
        <v>84776079.610000014</v>
      </c>
      <c r="I10" s="7">
        <f t="shared" si="1"/>
        <v>68900866.069999993</v>
      </c>
      <c r="J10" s="7">
        <f t="shared" si="1"/>
        <v>118996639.94</v>
      </c>
      <c r="K10" s="7">
        <f t="shared" si="1"/>
        <v>76960701.090000004</v>
      </c>
      <c r="L10" s="7">
        <f t="shared" si="1"/>
        <v>78076482.989999995</v>
      </c>
      <c r="M10" s="7">
        <f t="shared" si="1"/>
        <v>77580466.269999996</v>
      </c>
      <c r="N10" s="7">
        <f t="shared" si="1"/>
        <v>80933395.379999995</v>
      </c>
    </row>
    <row r="11" spans="1:14" ht="23.25" customHeight="1" x14ac:dyDescent="0.3">
      <c r="A11" s="8" t="s">
        <v>22</v>
      </c>
      <c r="B11" s="9">
        <v>934501133.99571347</v>
      </c>
      <c r="C11" s="9">
        <v>-6252000.0000000019</v>
      </c>
      <c r="D11" s="9">
        <v>928249134</v>
      </c>
      <c r="E11" s="9">
        <v>35765074.869999997</v>
      </c>
      <c r="F11" s="9">
        <v>79563035.870000005</v>
      </c>
      <c r="G11" s="9">
        <v>96563446.359999999</v>
      </c>
      <c r="H11" s="9">
        <v>74736232.420000002</v>
      </c>
      <c r="I11" s="9">
        <v>59349655.409999996</v>
      </c>
      <c r="J11" s="9">
        <v>69564192.969999999</v>
      </c>
      <c r="K11" s="9">
        <v>66441982.560000002</v>
      </c>
      <c r="L11" s="9">
        <v>67161521.959999993</v>
      </c>
      <c r="M11" s="9">
        <v>66921327.100000001</v>
      </c>
      <c r="N11" s="9">
        <v>70025945.099999994</v>
      </c>
    </row>
    <row r="12" spans="1:14" ht="24" customHeight="1" x14ac:dyDescent="0.3">
      <c r="A12" s="8" t="s">
        <v>23</v>
      </c>
      <c r="B12" s="9">
        <v>120083343</v>
      </c>
      <c r="C12" s="9">
        <v>-4000000</v>
      </c>
      <c r="D12" s="9">
        <v>116083343</v>
      </c>
      <c r="E12" s="9">
        <v>540910.9</v>
      </c>
      <c r="F12" s="9">
        <v>540910.9</v>
      </c>
      <c r="G12" s="9">
        <v>590910.9</v>
      </c>
      <c r="H12" s="9">
        <v>625519.18000000005</v>
      </c>
      <c r="I12" s="9">
        <v>540910.9</v>
      </c>
      <c r="J12" s="9">
        <v>38976804.340000004</v>
      </c>
      <c r="K12" s="9">
        <v>562910.9</v>
      </c>
      <c r="L12" s="9">
        <v>634513.56000000006</v>
      </c>
      <c r="M12" s="9">
        <v>586363.4</v>
      </c>
      <c r="N12" s="9">
        <v>526363.4</v>
      </c>
    </row>
    <row r="13" spans="1:14" ht="28.5" customHeight="1" x14ac:dyDescent="0.3">
      <c r="A13" s="8" t="s">
        <v>24</v>
      </c>
      <c r="B13" s="9">
        <v>500000</v>
      </c>
      <c r="C13" s="9">
        <v>0</v>
      </c>
      <c r="D13" s="9">
        <v>500000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</row>
    <row r="14" spans="1:14" ht="27.75" customHeight="1" x14ac:dyDescent="0.3">
      <c r="A14" s="8" t="s">
        <v>25</v>
      </c>
      <c r="B14" s="9">
        <v>120000</v>
      </c>
      <c r="C14" s="9">
        <v>0</v>
      </c>
      <c r="D14" s="9">
        <v>120000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</row>
    <row r="15" spans="1:14" ht="32.25" customHeight="1" x14ac:dyDescent="0.3">
      <c r="A15" s="8" t="s">
        <v>26</v>
      </c>
      <c r="B15" s="9">
        <v>106332001</v>
      </c>
      <c r="C15" s="9">
        <v>10252000</v>
      </c>
      <c r="D15" s="9">
        <v>116584001</v>
      </c>
      <c r="E15" s="9">
        <v>5595850.6600000001</v>
      </c>
      <c r="F15" s="9">
        <v>11857599.039999999</v>
      </c>
      <c r="G15" s="9">
        <v>9179394.5700000003</v>
      </c>
      <c r="H15" s="9">
        <v>9414328.0099999998</v>
      </c>
      <c r="I15" s="9">
        <v>9010299.7599999998</v>
      </c>
      <c r="J15" s="9">
        <v>10455642.630000001</v>
      </c>
      <c r="K15" s="9">
        <v>9955807.6300000008</v>
      </c>
      <c r="L15" s="9">
        <v>10280447.470000001</v>
      </c>
      <c r="M15" s="9">
        <v>10072775.77</v>
      </c>
      <c r="N15" s="9">
        <v>10381086.880000001</v>
      </c>
    </row>
    <row r="16" spans="1:14" ht="21" customHeight="1" x14ac:dyDescent="0.3">
      <c r="A16" s="6" t="s">
        <v>27</v>
      </c>
      <c r="B16" s="7">
        <f t="shared" ref="B16:N16" si="2">SUM(B17:B25)</f>
        <v>897425704</v>
      </c>
      <c r="C16" s="7">
        <f t="shared" si="2"/>
        <v>-376950000</v>
      </c>
      <c r="D16" s="7">
        <f t="shared" si="2"/>
        <v>520475704</v>
      </c>
      <c r="E16" s="7">
        <f t="shared" si="2"/>
        <v>2593403.19</v>
      </c>
      <c r="F16" s="7">
        <f t="shared" si="2"/>
        <v>3334204.35</v>
      </c>
      <c r="G16" s="7">
        <f t="shared" si="2"/>
        <v>12560776.73</v>
      </c>
      <c r="H16" s="7">
        <f t="shared" si="2"/>
        <v>11853729.149999999</v>
      </c>
      <c r="I16" s="7">
        <f t="shared" si="2"/>
        <v>4091150.2399999998</v>
      </c>
      <c r="J16" s="7">
        <f t="shared" si="2"/>
        <v>165457620.03</v>
      </c>
      <c r="K16" s="7">
        <f t="shared" si="2"/>
        <v>23477985.169999998</v>
      </c>
      <c r="L16" s="7">
        <f t="shared" si="2"/>
        <v>17325976.559999999</v>
      </c>
      <c r="M16" s="7">
        <f t="shared" si="2"/>
        <v>10382451.129999999</v>
      </c>
      <c r="N16" s="7">
        <f t="shared" si="2"/>
        <v>8549226.5700000003</v>
      </c>
    </row>
    <row r="17" spans="1:14" x14ac:dyDescent="0.3">
      <c r="A17" s="8" t="s">
        <v>28</v>
      </c>
      <c r="B17" s="9">
        <v>24500000</v>
      </c>
      <c r="C17" s="9">
        <v>0</v>
      </c>
      <c r="D17" s="9">
        <v>24500000</v>
      </c>
      <c r="E17" s="9">
        <v>1916719.94</v>
      </c>
      <c r="F17" s="9">
        <v>1723733.6</v>
      </c>
      <c r="G17" s="9">
        <v>1746352.31</v>
      </c>
      <c r="H17" s="9">
        <v>1737335.96</v>
      </c>
      <c r="I17" s="9">
        <v>1696028.22</v>
      </c>
      <c r="J17" s="9">
        <v>1719368.81</v>
      </c>
      <c r="K17" s="9">
        <v>1797595.89</v>
      </c>
      <c r="L17" s="9">
        <v>1920667.14</v>
      </c>
      <c r="M17" s="9">
        <v>1924304.71</v>
      </c>
      <c r="N17" s="9">
        <v>2115644.63</v>
      </c>
    </row>
    <row r="18" spans="1:14" ht="31.5" customHeight="1" x14ac:dyDescent="0.3">
      <c r="A18" s="8" t="s">
        <v>29</v>
      </c>
      <c r="B18" s="9">
        <v>21055000</v>
      </c>
      <c r="C18" s="9">
        <v>250000</v>
      </c>
      <c r="D18" s="9">
        <v>21305000</v>
      </c>
      <c r="E18" s="9">
        <v>0</v>
      </c>
      <c r="F18" s="9">
        <v>0</v>
      </c>
      <c r="G18" s="9">
        <v>428394.87</v>
      </c>
      <c r="H18" s="9">
        <v>145448.45000000001</v>
      </c>
      <c r="I18" s="9">
        <v>8702.5</v>
      </c>
      <c r="J18" s="9">
        <v>100536</v>
      </c>
      <c r="K18" s="9">
        <v>495328</v>
      </c>
      <c r="L18" s="9">
        <v>359215.5</v>
      </c>
      <c r="M18" s="9">
        <v>307212.28000000003</v>
      </c>
      <c r="N18" s="9">
        <v>92000</v>
      </c>
    </row>
    <row r="19" spans="1:14" x14ac:dyDescent="0.3">
      <c r="A19" s="8" t="s">
        <v>30</v>
      </c>
      <c r="B19" s="9">
        <v>8550000</v>
      </c>
      <c r="C19" s="9">
        <v>-3000000</v>
      </c>
      <c r="D19" s="9">
        <v>5550000</v>
      </c>
      <c r="E19" s="9">
        <v>0</v>
      </c>
      <c r="F19" s="9">
        <v>0</v>
      </c>
      <c r="G19" s="9">
        <v>0</v>
      </c>
      <c r="H19" s="9">
        <v>29300</v>
      </c>
      <c r="I19" s="9">
        <v>82350</v>
      </c>
      <c r="J19" s="9">
        <v>0</v>
      </c>
      <c r="K19" s="9">
        <v>129450</v>
      </c>
      <c r="L19" s="9">
        <v>33100</v>
      </c>
      <c r="M19" s="9">
        <v>99700</v>
      </c>
      <c r="N19" s="9">
        <v>45050</v>
      </c>
    </row>
    <row r="20" spans="1:14" ht="28.5" customHeight="1" x14ac:dyDescent="0.3">
      <c r="A20" s="8" t="s">
        <v>31</v>
      </c>
      <c r="B20" s="9">
        <v>9002000</v>
      </c>
      <c r="C20" s="9">
        <v>-2000000</v>
      </c>
      <c r="D20" s="9">
        <v>7002000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</row>
    <row r="21" spans="1:14" ht="21.6" customHeight="1" x14ac:dyDescent="0.3">
      <c r="A21" s="8" t="s">
        <v>32</v>
      </c>
      <c r="B21" s="9">
        <v>14300000</v>
      </c>
      <c r="C21" s="9">
        <v>-2500000</v>
      </c>
      <c r="D21" s="9">
        <v>11800000</v>
      </c>
      <c r="E21" s="9">
        <v>0</v>
      </c>
      <c r="F21" s="9">
        <v>0</v>
      </c>
      <c r="G21" s="9">
        <v>196222.24</v>
      </c>
      <c r="H21" s="9">
        <v>923488.66</v>
      </c>
      <c r="I21" s="9">
        <v>13500</v>
      </c>
      <c r="J21" s="9">
        <v>294407.45</v>
      </c>
      <c r="K21" s="9">
        <v>0</v>
      </c>
      <c r="L21" s="9">
        <v>895276.6</v>
      </c>
      <c r="M21" s="9">
        <v>748267.96</v>
      </c>
      <c r="N21" s="9">
        <v>240256.11</v>
      </c>
    </row>
    <row r="22" spans="1:14" ht="22.5" customHeight="1" x14ac:dyDescent="0.3">
      <c r="A22" s="8" t="s">
        <v>33</v>
      </c>
      <c r="B22" s="9">
        <v>20500000</v>
      </c>
      <c r="C22" s="9">
        <v>0</v>
      </c>
      <c r="D22" s="9">
        <v>20500000</v>
      </c>
      <c r="E22" s="9">
        <v>676683.25</v>
      </c>
      <c r="F22" s="9">
        <v>1610470.75</v>
      </c>
      <c r="G22" s="9">
        <v>1620230.25</v>
      </c>
      <c r="H22" s="9">
        <v>4918900.04</v>
      </c>
      <c r="I22" s="9">
        <v>1117725.72</v>
      </c>
      <c r="J22" s="9">
        <v>1157519.71</v>
      </c>
      <c r="K22" s="9">
        <v>1164183.0900000001</v>
      </c>
      <c r="L22" s="9">
        <v>2265431.5</v>
      </c>
      <c r="M22" s="9">
        <v>1074560.05</v>
      </c>
      <c r="N22" s="9">
        <v>1182810.28</v>
      </c>
    </row>
    <row r="23" spans="1:14" ht="38.4" customHeight="1" x14ac:dyDescent="0.3">
      <c r="A23" s="8" t="s">
        <v>34</v>
      </c>
      <c r="B23" s="9">
        <v>27790000</v>
      </c>
      <c r="C23" s="9">
        <v>12800000</v>
      </c>
      <c r="D23" s="9">
        <v>40590000</v>
      </c>
      <c r="E23" s="9">
        <v>0</v>
      </c>
      <c r="F23" s="9">
        <v>0</v>
      </c>
      <c r="G23" s="9">
        <v>808348.46</v>
      </c>
      <c r="H23" s="9">
        <v>1486044.61</v>
      </c>
      <c r="I23" s="9">
        <f>180325.99-29028</f>
        <v>151297.99</v>
      </c>
      <c r="J23" s="9">
        <v>642151.06999999995</v>
      </c>
      <c r="K23" s="9">
        <v>1382912.7</v>
      </c>
      <c r="L23" s="9">
        <v>366271.36</v>
      </c>
      <c r="M23" s="9">
        <v>958988.69</v>
      </c>
      <c r="N23" s="9">
        <v>1544674.84</v>
      </c>
    </row>
    <row r="24" spans="1:14" ht="34.5" customHeight="1" x14ac:dyDescent="0.3">
      <c r="A24" s="8" t="s">
        <v>35</v>
      </c>
      <c r="B24" s="9">
        <v>756671482</v>
      </c>
      <c r="C24" s="9">
        <v>-405193546</v>
      </c>
      <c r="D24" s="9">
        <v>351477936</v>
      </c>
      <c r="E24" s="9">
        <v>0</v>
      </c>
      <c r="F24" s="9">
        <v>0</v>
      </c>
      <c r="G24" s="9">
        <v>7761228.5999999996</v>
      </c>
      <c r="H24" s="9">
        <v>1291828.55</v>
      </c>
      <c r="I24" s="9">
        <f>850969.27-91949.86</f>
        <v>759019.41</v>
      </c>
      <c r="J24" s="9">
        <f>154481992.93-11983.94</f>
        <v>154470008.99000001</v>
      </c>
      <c r="K24" s="9">
        <v>17188815.289999999</v>
      </c>
      <c r="L24" s="9">
        <v>9983003.5800000001</v>
      </c>
      <c r="M24" s="9">
        <v>4826365.1900000004</v>
      </c>
      <c r="N24" s="9">
        <v>3154799.72</v>
      </c>
    </row>
    <row r="25" spans="1:14" ht="24.9" customHeight="1" x14ac:dyDescent="0.3">
      <c r="A25" s="8" t="s">
        <v>36</v>
      </c>
      <c r="B25" s="9">
        <v>15057222</v>
      </c>
      <c r="C25" s="9">
        <v>22693546</v>
      </c>
      <c r="D25" s="9">
        <v>37750768</v>
      </c>
      <c r="E25" s="9">
        <v>0</v>
      </c>
      <c r="F25" s="9">
        <v>0</v>
      </c>
      <c r="G25" s="9">
        <v>0</v>
      </c>
      <c r="H25" s="9">
        <v>1321382.8799999999</v>
      </c>
      <c r="I25" s="9">
        <v>262526.40000000002</v>
      </c>
      <c r="J25" s="9">
        <v>7073628</v>
      </c>
      <c r="K25" s="9">
        <v>1319700.2</v>
      </c>
      <c r="L25" s="9">
        <v>1503010.88</v>
      </c>
      <c r="M25" s="9">
        <v>443052.25</v>
      </c>
      <c r="N25" s="9">
        <v>173990.99</v>
      </c>
    </row>
    <row r="26" spans="1:14" ht="22.5" customHeight="1" x14ac:dyDescent="0.3">
      <c r="A26" s="6" t="s">
        <v>37</v>
      </c>
      <c r="B26" s="7">
        <f t="shared" ref="B26:N26" si="3">SUM(B27:B34)</f>
        <v>249019049</v>
      </c>
      <c r="C26" s="7">
        <f>SUM(C27:C34)</f>
        <v>-31450000</v>
      </c>
      <c r="D26" s="7">
        <f t="shared" si="3"/>
        <v>217569049</v>
      </c>
      <c r="E26" s="7">
        <f t="shared" si="3"/>
        <v>948000</v>
      </c>
      <c r="F26" s="7">
        <f t="shared" si="3"/>
        <v>832160</v>
      </c>
      <c r="G26" s="7">
        <f t="shared" si="3"/>
        <v>2043519.23</v>
      </c>
      <c r="H26" s="7">
        <f t="shared" si="3"/>
        <v>3092209.51</v>
      </c>
      <c r="I26" s="7">
        <f t="shared" si="3"/>
        <v>4181129.08</v>
      </c>
      <c r="J26" s="7">
        <f t="shared" si="3"/>
        <v>2136079.7599999998</v>
      </c>
      <c r="K26" s="7">
        <f t="shared" si="3"/>
        <v>2139570.58</v>
      </c>
      <c r="L26" s="7">
        <f t="shared" si="3"/>
        <v>2376649.42</v>
      </c>
      <c r="M26" s="7">
        <f t="shared" si="3"/>
        <v>2312880.4299999997</v>
      </c>
      <c r="N26" s="7">
        <f t="shared" si="3"/>
        <v>4749967.5199999996</v>
      </c>
    </row>
    <row r="27" spans="1:14" ht="30" customHeight="1" x14ac:dyDescent="0.3">
      <c r="A27" s="8" t="s">
        <v>38</v>
      </c>
      <c r="B27" s="9">
        <v>98800000</v>
      </c>
      <c r="C27" s="10">
        <v>-2500000</v>
      </c>
      <c r="D27" s="10">
        <v>96300000</v>
      </c>
      <c r="E27" s="9">
        <v>0</v>
      </c>
      <c r="F27" s="9">
        <v>0</v>
      </c>
      <c r="G27" s="9">
        <v>78603.86</v>
      </c>
      <c r="H27" s="9">
        <v>84560.13</v>
      </c>
      <c r="I27" s="9">
        <v>193066.72</v>
      </c>
      <c r="J27" s="9">
        <v>37237.050000000003</v>
      </c>
      <c r="K27" s="9">
        <v>33154.11</v>
      </c>
      <c r="L27" s="9">
        <v>109154.09</v>
      </c>
      <c r="M27" s="9">
        <v>173091.99</v>
      </c>
      <c r="N27" s="9">
        <v>786990.62</v>
      </c>
    </row>
    <row r="28" spans="1:14" ht="24.75" customHeight="1" x14ac:dyDescent="0.3">
      <c r="A28" s="8" t="s">
        <v>39</v>
      </c>
      <c r="B28" s="9">
        <v>14510000</v>
      </c>
      <c r="C28" s="10">
        <v>-4000000</v>
      </c>
      <c r="D28" s="10">
        <v>10510000</v>
      </c>
      <c r="E28" s="9">
        <v>0</v>
      </c>
      <c r="F28" s="9">
        <v>0</v>
      </c>
      <c r="G28" s="9">
        <v>0</v>
      </c>
      <c r="H28" s="9">
        <v>41622.080000000002</v>
      </c>
      <c r="I28" s="9">
        <v>84405.4</v>
      </c>
      <c r="J28" s="9">
        <v>217678.14</v>
      </c>
      <c r="K28" s="9">
        <v>295944</v>
      </c>
      <c r="L28" s="9">
        <v>72216</v>
      </c>
      <c r="M28" s="9">
        <v>0</v>
      </c>
      <c r="N28" s="9">
        <v>56630.559999999998</v>
      </c>
    </row>
    <row r="29" spans="1:14" ht="25.5" customHeight="1" x14ac:dyDescent="0.3">
      <c r="A29" s="8" t="s">
        <v>40</v>
      </c>
      <c r="B29" s="9">
        <v>17765050</v>
      </c>
      <c r="C29" s="10">
        <v>-2250000</v>
      </c>
      <c r="D29" s="10">
        <v>15515050</v>
      </c>
      <c r="E29" s="9">
        <v>0</v>
      </c>
      <c r="F29" s="9">
        <v>0</v>
      </c>
      <c r="G29" s="9">
        <v>257299.19</v>
      </c>
      <c r="H29" s="9">
        <v>181755</v>
      </c>
      <c r="I29" s="9">
        <v>389405.8</v>
      </c>
      <c r="J29" s="9">
        <f>133736.72-119336</f>
        <v>14400.720000000001</v>
      </c>
      <c r="K29" s="9">
        <v>42343.75</v>
      </c>
      <c r="L29" s="9">
        <v>873417.29</v>
      </c>
      <c r="M29" s="9">
        <v>28666.39</v>
      </c>
      <c r="N29" s="9">
        <v>650713.59999999998</v>
      </c>
    </row>
    <row r="30" spans="1:14" ht="30" customHeight="1" x14ac:dyDescent="0.3">
      <c r="A30" s="8" t="s">
        <v>41</v>
      </c>
      <c r="B30" s="9">
        <v>150000</v>
      </c>
      <c r="C30" s="10">
        <v>0</v>
      </c>
      <c r="D30" s="10">
        <v>150000</v>
      </c>
      <c r="E30" s="9">
        <v>0</v>
      </c>
      <c r="F30" s="9">
        <v>0</v>
      </c>
      <c r="G30" s="9">
        <v>0</v>
      </c>
      <c r="H30" s="9">
        <v>12390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</row>
    <row r="31" spans="1:14" ht="34.5" customHeight="1" x14ac:dyDescent="0.3">
      <c r="A31" s="8" t="s">
        <v>42</v>
      </c>
      <c r="B31" s="9">
        <v>2951000</v>
      </c>
      <c r="C31" s="10">
        <v>0</v>
      </c>
      <c r="D31" s="10">
        <v>2951000</v>
      </c>
      <c r="E31" s="9">
        <v>0</v>
      </c>
      <c r="F31" s="9">
        <v>0</v>
      </c>
      <c r="G31" s="9">
        <v>72612.89</v>
      </c>
      <c r="H31" s="9">
        <v>52242.02</v>
      </c>
      <c r="I31" s="9">
        <v>381890.6</v>
      </c>
      <c r="J31" s="9">
        <v>0</v>
      </c>
      <c r="K31" s="9">
        <v>59708</v>
      </c>
      <c r="L31" s="9">
        <v>91166.8</v>
      </c>
      <c r="M31" s="9">
        <v>33984</v>
      </c>
      <c r="N31" s="9">
        <v>556138.27</v>
      </c>
    </row>
    <row r="32" spans="1:14" ht="32.25" customHeight="1" x14ac:dyDescent="0.3">
      <c r="A32" s="8" t="s">
        <v>43</v>
      </c>
      <c r="B32" s="9">
        <v>3522000</v>
      </c>
      <c r="C32" s="10">
        <v>0</v>
      </c>
      <c r="D32" s="10">
        <v>3522000</v>
      </c>
      <c r="E32" s="9">
        <v>0</v>
      </c>
      <c r="F32" s="9">
        <v>0</v>
      </c>
      <c r="G32" s="9">
        <v>0</v>
      </c>
      <c r="H32" s="9">
        <v>258413.35</v>
      </c>
      <c r="I32" s="9">
        <v>67706.850000000006</v>
      </c>
      <c r="J32" s="9">
        <v>0</v>
      </c>
      <c r="K32" s="9">
        <v>0</v>
      </c>
      <c r="L32" s="9">
        <v>22361</v>
      </c>
      <c r="M32" s="9">
        <v>32884</v>
      </c>
      <c r="N32" s="9">
        <v>31270</v>
      </c>
    </row>
    <row r="33" spans="1:14" ht="42" customHeight="1" x14ac:dyDescent="0.3">
      <c r="A33" s="8" t="s">
        <v>44</v>
      </c>
      <c r="B33" s="9">
        <v>31171000</v>
      </c>
      <c r="C33" s="10">
        <v>0</v>
      </c>
      <c r="D33" s="10">
        <v>31171000</v>
      </c>
      <c r="E33" s="9">
        <v>948000</v>
      </c>
      <c r="F33" s="9">
        <v>832160</v>
      </c>
      <c r="G33" s="9">
        <v>996680</v>
      </c>
      <c r="H33" s="9">
        <v>1362094.68</v>
      </c>
      <c r="I33" s="9">
        <v>1208037.72</v>
      </c>
      <c r="J33" s="9">
        <v>1187863.78</v>
      </c>
      <c r="K33" s="9">
        <v>1016000</v>
      </c>
      <c r="L33" s="9">
        <v>614828</v>
      </c>
      <c r="M33" s="9">
        <v>933481</v>
      </c>
      <c r="N33" s="9">
        <v>1619070.12</v>
      </c>
    </row>
    <row r="34" spans="1:14" ht="24.9" customHeight="1" x14ac:dyDescent="0.3">
      <c r="A34" s="8" t="s">
        <v>45</v>
      </c>
      <c r="B34" s="9">
        <v>80149999</v>
      </c>
      <c r="C34" s="10">
        <v>-22700000</v>
      </c>
      <c r="D34" s="10">
        <v>57449999</v>
      </c>
      <c r="E34" s="9">
        <v>0</v>
      </c>
      <c r="F34" s="9">
        <v>0</v>
      </c>
      <c r="G34" s="9">
        <v>638323.29</v>
      </c>
      <c r="H34" s="9">
        <v>1099132.25</v>
      </c>
      <c r="I34" s="9">
        <v>1856615.99</v>
      </c>
      <c r="J34" s="9">
        <f>691082.06-12181.99</f>
        <v>678900.07000000007</v>
      </c>
      <c r="K34" s="9">
        <v>692420.72</v>
      </c>
      <c r="L34" s="9">
        <v>593506.24</v>
      </c>
      <c r="M34" s="9">
        <v>1110773.05</v>
      </c>
      <c r="N34" s="9">
        <v>1049154.3500000001</v>
      </c>
    </row>
    <row r="35" spans="1:14" ht="19.5" customHeight="1" x14ac:dyDescent="0.3">
      <c r="A35" s="6" t="s">
        <v>46</v>
      </c>
      <c r="B35" s="7">
        <f t="shared" ref="B35:N35" si="4">SUM(B36:B42)</f>
        <v>220281278</v>
      </c>
      <c r="C35" s="7">
        <f t="shared" si="4"/>
        <v>1400000</v>
      </c>
      <c r="D35" s="7">
        <f t="shared" si="4"/>
        <v>221681278</v>
      </c>
      <c r="E35" s="7">
        <f t="shared" si="4"/>
        <v>0</v>
      </c>
      <c r="F35" s="7">
        <f t="shared" si="4"/>
        <v>18897800</v>
      </c>
      <c r="G35" s="7">
        <f t="shared" si="4"/>
        <v>27102918.649999999</v>
      </c>
      <c r="H35" s="7">
        <f t="shared" si="4"/>
        <v>15416221.85</v>
      </c>
      <c r="I35" s="7">
        <f t="shared" si="4"/>
        <v>15529000</v>
      </c>
      <c r="J35" s="7">
        <f t="shared" si="4"/>
        <v>15313550</v>
      </c>
      <c r="K35" s="7">
        <f t="shared" si="4"/>
        <v>21445300</v>
      </c>
      <c r="L35" s="7">
        <f t="shared" si="4"/>
        <v>15432067.6</v>
      </c>
      <c r="M35" s="7">
        <f t="shared" si="4"/>
        <v>20437818.600000001</v>
      </c>
      <c r="N35" s="7">
        <f t="shared" si="4"/>
        <v>15200700</v>
      </c>
    </row>
    <row r="36" spans="1:14" ht="30.75" customHeight="1" x14ac:dyDescent="0.3">
      <c r="A36" s="8" t="s">
        <v>47</v>
      </c>
      <c r="B36" s="9">
        <v>220031278</v>
      </c>
      <c r="C36" s="9">
        <v>1400000</v>
      </c>
      <c r="D36" s="9">
        <v>221431278</v>
      </c>
      <c r="E36" s="9">
        <v>0</v>
      </c>
      <c r="F36" s="9">
        <v>18897800</v>
      </c>
      <c r="G36" s="9">
        <v>27102918.649999999</v>
      </c>
      <c r="H36" s="9">
        <v>15311300</v>
      </c>
      <c r="I36" s="9">
        <v>15529000</v>
      </c>
      <c r="J36" s="9">
        <v>15313550</v>
      </c>
      <c r="K36" s="9">
        <v>21445300</v>
      </c>
      <c r="L36" s="9">
        <v>15432067.6</v>
      </c>
      <c r="M36" s="9">
        <v>20437818.600000001</v>
      </c>
      <c r="N36" s="9">
        <v>15200700</v>
      </c>
    </row>
    <row r="37" spans="1:14" ht="24.75" customHeight="1" x14ac:dyDescent="0.3">
      <c r="A37" s="8" t="s">
        <v>48</v>
      </c>
      <c r="B37" s="9">
        <v>0</v>
      </c>
      <c r="C37" s="9">
        <v>0</v>
      </c>
      <c r="D37" s="9"/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</row>
    <row r="38" spans="1:14" ht="22.5" customHeight="1" x14ac:dyDescent="0.3">
      <c r="A38" s="8" t="s">
        <v>49</v>
      </c>
      <c r="B38" s="9">
        <v>0</v>
      </c>
      <c r="C38" s="9">
        <v>0</v>
      </c>
      <c r="D38" s="9"/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</row>
    <row r="39" spans="1:14" ht="36.75" customHeight="1" x14ac:dyDescent="0.3">
      <c r="A39" s="8" t="s">
        <v>50</v>
      </c>
      <c r="B39" s="9">
        <v>0</v>
      </c>
      <c r="C39" s="9">
        <v>0</v>
      </c>
      <c r="D39" s="9"/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</row>
    <row r="40" spans="1:14" ht="39.75" customHeight="1" x14ac:dyDescent="0.3">
      <c r="A40" s="8" t="s">
        <v>51</v>
      </c>
      <c r="B40" s="9">
        <v>0</v>
      </c>
      <c r="C40" s="9">
        <v>0</v>
      </c>
      <c r="D40" s="9"/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</row>
    <row r="41" spans="1:14" ht="28.5" customHeight="1" x14ac:dyDescent="0.3">
      <c r="A41" s="8" t="s">
        <v>52</v>
      </c>
      <c r="B41" s="9">
        <v>250000</v>
      </c>
      <c r="C41" s="9">
        <v>0</v>
      </c>
      <c r="D41" s="9">
        <v>250000</v>
      </c>
      <c r="E41" s="9">
        <v>0</v>
      </c>
      <c r="F41" s="9">
        <v>0</v>
      </c>
      <c r="G41" s="9">
        <v>0</v>
      </c>
      <c r="H41" s="9">
        <v>104921.85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</row>
    <row r="42" spans="1:14" ht="36" customHeight="1" x14ac:dyDescent="0.3">
      <c r="A42" s="8" t="s">
        <v>53</v>
      </c>
      <c r="B42" s="9">
        <v>0</v>
      </c>
      <c r="C42" s="9"/>
      <c r="D42" s="9"/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</row>
    <row r="43" spans="1:14" ht="18.75" customHeight="1" x14ac:dyDescent="0.3">
      <c r="A43" s="6" t="s">
        <v>54</v>
      </c>
      <c r="B43" s="7">
        <f>SUM(B44:B50)</f>
        <v>0</v>
      </c>
      <c r="C43" s="7">
        <f>SUM(C44:C50)</f>
        <v>0</v>
      </c>
      <c r="D43" s="7"/>
      <c r="E43" s="7">
        <f>SUM(E44:E50)</f>
        <v>0</v>
      </c>
      <c r="F43" s="7"/>
      <c r="G43" s="7"/>
      <c r="H43" s="7"/>
      <c r="I43" s="7"/>
      <c r="J43" s="7"/>
      <c r="K43" s="7"/>
      <c r="L43" s="7"/>
      <c r="M43" s="7"/>
      <c r="N43" s="7"/>
    </row>
    <row r="44" spans="1:14" ht="22.5" customHeight="1" x14ac:dyDescent="0.3">
      <c r="A44" s="8" t="s">
        <v>55</v>
      </c>
      <c r="B44" s="9">
        <v>0</v>
      </c>
      <c r="C44" s="9"/>
      <c r="D44" s="9"/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</row>
    <row r="45" spans="1:14" ht="29.25" customHeight="1" x14ac:dyDescent="0.3">
      <c r="A45" s="8" t="s">
        <v>56</v>
      </c>
      <c r="B45" s="9">
        <v>0</v>
      </c>
      <c r="C45" s="9"/>
      <c r="D45" s="9"/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</row>
    <row r="46" spans="1:14" ht="30.75" customHeight="1" x14ac:dyDescent="0.3">
      <c r="A46" s="8" t="s">
        <v>57</v>
      </c>
      <c r="B46" s="9">
        <v>0</v>
      </c>
      <c r="C46" s="9"/>
      <c r="D46" s="9"/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</row>
    <row r="47" spans="1:14" ht="40.5" customHeight="1" x14ac:dyDescent="0.3">
      <c r="A47" s="8" t="s">
        <v>58</v>
      </c>
      <c r="B47" s="9">
        <v>0</v>
      </c>
      <c r="C47" s="9"/>
      <c r="D47" s="9"/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</row>
    <row r="48" spans="1:14" ht="36" customHeight="1" x14ac:dyDescent="0.3">
      <c r="A48" s="8" t="s">
        <v>59</v>
      </c>
      <c r="B48" s="9">
        <v>0</v>
      </c>
      <c r="C48" s="9"/>
      <c r="D48" s="9"/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</row>
    <row r="49" spans="1:14" ht="22.5" customHeight="1" x14ac:dyDescent="0.3">
      <c r="A49" s="8" t="s">
        <v>60</v>
      </c>
      <c r="B49" s="9">
        <v>0</v>
      </c>
      <c r="C49" s="9"/>
      <c r="D49" s="9"/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</row>
    <row r="50" spans="1:14" ht="24" customHeight="1" x14ac:dyDescent="0.3">
      <c r="A50" s="8" t="s">
        <v>61</v>
      </c>
      <c r="B50" s="9">
        <v>0</v>
      </c>
      <c r="C50" s="9"/>
      <c r="D50" s="9"/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</row>
    <row r="51" spans="1:14" ht="24" customHeight="1" x14ac:dyDescent="0.3">
      <c r="A51" s="6" t="s">
        <v>62</v>
      </c>
      <c r="B51" s="7">
        <f t="shared" ref="B51:N51" si="5">SUM(B52:B59)</f>
        <v>177306500</v>
      </c>
      <c r="C51" s="7">
        <f t="shared" si="5"/>
        <v>-33000000</v>
      </c>
      <c r="D51" s="7">
        <f t="shared" si="5"/>
        <v>144306500</v>
      </c>
      <c r="E51" s="7">
        <f t="shared" si="5"/>
        <v>0</v>
      </c>
      <c r="F51" s="7">
        <f t="shared" si="5"/>
        <v>0</v>
      </c>
      <c r="G51" s="7">
        <f t="shared" si="5"/>
        <v>257322.99</v>
      </c>
      <c r="H51" s="7">
        <f t="shared" si="5"/>
        <v>562750</v>
      </c>
      <c r="I51" s="7">
        <f t="shared" si="5"/>
        <v>0</v>
      </c>
      <c r="J51" s="7">
        <f t="shared" si="5"/>
        <v>769200</v>
      </c>
      <c r="K51" s="7">
        <f t="shared" si="5"/>
        <v>132105.17000000001</v>
      </c>
      <c r="L51" s="7">
        <f t="shared" si="5"/>
        <v>606722.05000000005</v>
      </c>
      <c r="M51" s="7">
        <f t="shared" si="5"/>
        <v>255500</v>
      </c>
      <c r="N51" s="7">
        <f t="shared" si="5"/>
        <v>1152721.1299999999</v>
      </c>
    </row>
    <row r="52" spans="1:14" ht="21.75" customHeight="1" x14ac:dyDescent="0.3">
      <c r="A52" s="8" t="s">
        <v>63</v>
      </c>
      <c r="B52" s="9">
        <v>62750000</v>
      </c>
      <c r="C52" s="9">
        <v>-18000000</v>
      </c>
      <c r="D52" s="9">
        <v>44750000</v>
      </c>
      <c r="E52" s="9">
        <v>0</v>
      </c>
      <c r="F52" s="9">
        <v>0</v>
      </c>
      <c r="G52" s="9">
        <v>101997.31</v>
      </c>
      <c r="H52" s="9">
        <v>24250</v>
      </c>
      <c r="I52" s="9">
        <v>0</v>
      </c>
      <c r="J52" s="9">
        <v>0</v>
      </c>
      <c r="K52" s="9">
        <v>0</v>
      </c>
      <c r="L52" s="9">
        <v>314722.05</v>
      </c>
      <c r="M52" s="9">
        <v>37500</v>
      </c>
      <c r="N52" s="9">
        <v>0</v>
      </c>
    </row>
    <row r="53" spans="1:14" ht="21.75" customHeight="1" x14ac:dyDescent="0.3">
      <c r="A53" s="8" t="s">
        <v>64</v>
      </c>
      <c r="B53" s="9">
        <v>13500000</v>
      </c>
      <c r="C53" s="9">
        <v>-4000000</v>
      </c>
      <c r="D53" s="9">
        <v>9500000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14160</v>
      </c>
    </row>
    <row r="54" spans="1:14" ht="29.25" customHeight="1" x14ac:dyDescent="0.3">
      <c r="A54" s="8" t="s">
        <v>65</v>
      </c>
      <c r="B54" s="9">
        <v>1000000</v>
      </c>
      <c r="C54" s="9">
        <v>0</v>
      </c>
      <c r="D54" s="9">
        <v>1000000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</row>
    <row r="55" spans="1:14" ht="36.75" customHeight="1" x14ac:dyDescent="0.3">
      <c r="A55" s="8" t="s">
        <v>66</v>
      </c>
      <c r="B55" s="9">
        <v>4500000</v>
      </c>
      <c r="C55" s="9">
        <v>-4000000</v>
      </c>
      <c r="D55" s="9">
        <v>500000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</row>
    <row r="56" spans="1:14" ht="24.75" customHeight="1" x14ac:dyDescent="0.3">
      <c r="A56" s="8" t="s">
        <v>67</v>
      </c>
      <c r="B56" s="9">
        <v>7200000</v>
      </c>
      <c r="C56" s="9">
        <v>0</v>
      </c>
      <c r="D56" s="9">
        <v>7200000</v>
      </c>
      <c r="E56" s="9">
        <v>0</v>
      </c>
      <c r="F56" s="9">
        <v>0</v>
      </c>
      <c r="G56" s="9">
        <v>155325.68</v>
      </c>
      <c r="H56" s="9">
        <v>538500</v>
      </c>
      <c r="I56" s="9">
        <v>0</v>
      </c>
      <c r="J56" s="9">
        <v>769200</v>
      </c>
      <c r="K56" s="9">
        <v>132105.17000000001</v>
      </c>
      <c r="L56" s="9">
        <v>0</v>
      </c>
      <c r="M56" s="9">
        <v>218000</v>
      </c>
      <c r="N56" s="9">
        <v>1138561.1299999999</v>
      </c>
    </row>
    <row r="57" spans="1:14" ht="24.75" customHeight="1" x14ac:dyDescent="0.3">
      <c r="A57" s="8" t="s">
        <v>68</v>
      </c>
      <c r="B57" s="9">
        <v>1500000</v>
      </c>
      <c r="C57" s="9">
        <v>0</v>
      </c>
      <c r="D57" s="9">
        <v>1500000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292000</v>
      </c>
      <c r="M57" s="9">
        <v>0</v>
      </c>
      <c r="N57" s="9">
        <v>0</v>
      </c>
    </row>
    <row r="58" spans="1:14" x14ac:dyDescent="0.3">
      <c r="A58" s="8" t="s">
        <v>69</v>
      </c>
      <c r="B58" s="9">
        <v>86856500</v>
      </c>
      <c r="C58" s="9">
        <v>-7000000</v>
      </c>
      <c r="D58" s="9">
        <v>79856500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</row>
    <row r="59" spans="1:14" ht="34.5" customHeight="1" x14ac:dyDescent="0.3">
      <c r="A59" s="8" t="s">
        <v>70</v>
      </c>
      <c r="B59" s="9">
        <v>0</v>
      </c>
      <c r="C59" s="9">
        <v>0</v>
      </c>
      <c r="D59" s="9"/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</row>
    <row r="60" spans="1:14" ht="21" customHeight="1" x14ac:dyDescent="0.3">
      <c r="A60" s="6" t="s">
        <v>71</v>
      </c>
      <c r="B60" s="7">
        <f>SUM(B61:B64)</f>
        <v>15000000</v>
      </c>
      <c r="C60" s="7">
        <f>SUM(C61:C64)</f>
        <v>-10000000</v>
      </c>
      <c r="D60" s="7">
        <f>SUM(D61:D64)</f>
        <v>5000000</v>
      </c>
      <c r="E60" s="7">
        <f>SUM(E61:E64)</f>
        <v>0</v>
      </c>
      <c r="F60" s="7">
        <f t="shared" ref="F60:M60" si="6">SUM(F61:F64)</f>
        <v>0</v>
      </c>
      <c r="G60" s="7">
        <f t="shared" si="6"/>
        <v>778044.55</v>
      </c>
      <c r="H60" s="7">
        <f t="shared" si="6"/>
        <v>0</v>
      </c>
      <c r="I60" s="7">
        <f t="shared" si="6"/>
        <v>0</v>
      </c>
      <c r="J60" s="7">
        <f t="shared" si="6"/>
        <v>0</v>
      </c>
      <c r="K60" s="7">
        <f t="shared" si="6"/>
        <v>0</v>
      </c>
      <c r="L60" s="7">
        <f t="shared" si="6"/>
        <v>0</v>
      </c>
      <c r="M60" s="7">
        <f t="shared" si="6"/>
        <v>0</v>
      </c>
      <c r="N60" s="7">
        <v>0</v>
      </c>
    </row>
    <row r="61" spans="1:14" x14ac:dyDescent="0.3">
      <c r="A61" s="8" t="s">
        <v>72</v>
      </c>
      <c r="B61" s="9">
        <v>15000000</v>
      </c>
      <c r="C61" s="10">
        <v>-10000000</v>
      </c>
      <c r="D61" s="10">
        <v>5000000</v>
      </c>
      <c r="E61" s="9">
        <v>0</v>
      </c>
      <c r="F61" s="9">
        <v>0</v>
      </c>
      <c r="G61" s="9">
        <v>778044.55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</row>
    <row r="62" spans="1:14" ht="21" customHeight="1" x14ac:dyDescent="0.3">
      <c r="A62" s="8" t="s">
        <v>73</v>
      </c>
      <c r="B62" s="9">
        <v>0</v>
      </c>
      <c r="C62" s="9">
        <v>0</v>
      </c>
      <c r="D62" s="9"/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</row>
    <row r="63" spans="1:14" ht="27" customHeight="1" x14ac:dyDescent="0.3">
      <c r="A63" s="8" t="s">
        <v>74</v>
      </c>
      <c r="B63" s="9">
        <v>0</v>
      </c>
      <c r="C63" s="9">
        <v>0</v>
      </c>
      <c r="D63" s="9"/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</row>
    <row r="64" spans="1:14" ht="35.25" customHeight="1" x14ac:dyDescent="0.3">
      <c r="A64" s="8" t="s">
        <v>75</v>
      </c>
      <c r="B64" s="9">
        <v>0</v>
      </c>
      <c r="C64" s="9">
        <v>0</v>
      </c>
      <c r="D64" s="9"/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</row>
    <row r="65" spans="1:14" ht="36.75" customHeight="1" x14ac:dyDescent="0.3">
      <c r="A65" s="11" t="s">
        <v>76</v>
      </c>
      <c r="B65" s="7">
        <f>SUM(B66:B67)</f>
        <v>0</v>
      </c>
      <c r="C65" s="7">
        <f>SUM(C66:C67)</f>
        <v>0</v>
      </c>
      <c r="D65" s="7"/>
      <c r="E65" s="7">
        <f>SUM(E66:E67)</f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</row>
    <row r="66" spans="1:14" ht="18.75" customHeight="1" x14ac:dyDescent="0.3">
      <c r="A66" s="8" t="s">
        <v>77</v>
      </c>
      <c r="B66" s="9">
        <v>0</v>
      </c>
      <c r="C66" s="9">
        <v>0</v>
      </c>
      <c r="D66" s="9"/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</row>
    <row r="67" spans="1:14" ht="20.25" customHeight="1" x14ac:dyDescent="0.3">
      <c r="A67" s="8" t="s">
        <v>78</v>
      </c>
      <c r="B67" s="9">
        <v>0</v>
      </c>
      <c r="C67" s="9">
        <v>0</v>
      </c>
      <c r="D67" s="9"/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</row>
    <row r="68" spans="1:14" ht="24.75" customHeight="1" x14ac:dyDescent="0.3">
      <c r="A68" s="11" t="s">
        <v>79</v>
      </c>
      <c r="B68" s="7">
        <f>SUM(B69:B71)</f>
        <v>0</v>
      </c>
      <c r="C68" s="7">
        <f>SUM(C69:C71)</f>
        <v>0</v>
      </c>
      <c r="D68" s="7"/>
      <c r="E68" s="7"/>
      <c r="F68" s="7"/>
      <c r="G68" s="7"/>
      <c r="H68" s="7"/>
      <c r="I68" s="7"/>
      <c r="J68" s="7"/>
      <c r="K68" s="7"/>
      <c r="L68" s="7"/>
      <c r="M68" s="7">
        <v>0</v>
      </c>
      <c r="N68" s="7">
        <v>0</v>
      </c>
    </row>
    <row r="69" spans="1:14" ht="24.75" customHeight="1" x14ac:dyDescent="0.3">
      <c r="A69" s="8" t="s">
        <v>80</v>
      </c>
      <c r="B69" s="9">
        <v>0</v>
      </c>
      <c r="C69" s="9">
        <v>0</v>
      </c>
      <c r="D69" s="9"/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/>
      <c r="N69" s="9"/>
    </row>
    <row r="70" spans="1:14" ht="27.75" customHeight="1" x14ac:dyDescent="0.3">
      <c r="A70" s="8" t="s">
        <v>81</v>
      </c>
      <c r="B70" s="9">
        <v>0</v>
      </c>
      <c r="C70" s="9">
        <v>0</v>
      </c>
      <c r="D70" s="9"/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</row>
    <row r="71" spans="1:14" ht="32.25" customHeight="1" x14ac:dyDescent="0.3">
      <c r="A71" s="8" t="s">
        <v>82</v>
      </c>
      <c r="B71" s="9">
        <v>0</v>
      </c>
      <c r="C71" s="9">
        <v>0</v>
      </c>
      <c r="D71" s="9"/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</row>
    <row r="72" spans="1:14" x14ac:dyDescent="0.3">
      <c r="A72" s="6" t="s">
        <v>83</v>
      </c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>
        <v>0</v>
      </c>
      <c r="N72" s="12">
        <v>0</v>
      </c>
    </row>
    <row r="73" spans="1:14" ht="27.6" x14ac:dyDescent="0.3">
      <c r="A73" s="6" t="s">
        <v>84</v>
      </c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</row>
    <row r="74" spans="1:14" ht="25.5" customHeight="1" x14ac:dyDescent="0.3">
      <c r="A74" s="8" t="s">
        <v>85</v>
      </c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</row>
    <row r="75" spans="1:14" ht="26.25" customHeight="1" x14ac:dyDescent="0.3">
      <c r="A75" s="8" t="s">
        <v>86</v>
      </c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</row>
    <row r="76" spans="1:14" ht="18.75" customHeight="1" x14ac:dyDescent="0.3">
      <c r="A76" s="6" t="s">
        <v>87</v>
      </c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</row>
    <row r="77" spans="1:14" ht="26.25" customHeight="1" x14ac:dyDescent="0.3">
      <c r="A77" s="8" t="s">
        <v>88</v>
      </c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</row>
    <row r="78" spans="1:14" ht="29.25" customHeight="1" x14ac:dyDescent="0.3">
      <c r="A78" s="8" t="s">
        <v>89</v>
      </c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</row>
    <row r="79" spans="1:14" ht="27.75" customHeight="1" x14ac:dyDescent="0.3">
      <c r="A79" s="11" t="s">
        <v>90</v>
      </c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</row>
    <row r="80" spans="1:14" ht="24.75" customHeight="1" x14ac:dyDescent="0.3">
      <c r="A80" s="8" t="s">
        <v>91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</row>
    <row r="81" spans="1:14" ht="24" customHeight="1" x14ac:dyDescent="0.3">
      <c r="A81" s="14" t="s">
        <v>92</v>
      </c>
      <c r="B81" s="15">
        <f t="shared" ref="B81:N81" si="7">B10+B16+B26+B35+B43+B51+B60+B65+B68+B79</f>
        <v>2720569008.9957132</v>
      </c>
      <c r="C81" s="15">
        <f t="shared" si="7"/>
        <v>-450000000</v>
      </c>
      <c r="D81" s="15">
        <f t="shared" si="7"/>
        <v>2270569009</v>
      </c>
      <c r="E81" s="15">
        <f t="shared" si="7"/>
        <v>45443239.61999999</v>
      </c>
      <c r="F81" s="15">
        <f t="shared" si="7"/>
        <v>115025710.16</v>
      </c>
      <c r="G81" s="15">
        <f t="shared" si="7"/>
        <v>149076333.98000005</v>
      </c>
      <c r="H81" s="15">
        <f t="shared" si="7"/>
        <v>115700990.12000002</v>
      </c>
      <c r="I81" s="15">
        <f t="shared" si="7"/>
        <v>92702145.389999986</v>
      </c>
      <c r="J81" s="15">
        <f t="shared" si="7"/>
        <v>302673089.73000002</v>
      </c>
      <c r="K81" s="15">
        <f t="shared" si="7"/>
        <v>124155662.01000001</v>
      </c>
      <c r="L81" s="15">
        <f t="shared" si="7"/>
        <v>113817898.61999999</v>
      </c>
      <c r="M81" s="15">
        <f t="shared" si="7"/>
        <v>110969116.42999998</v>
      </c>
      <c r="N81" s="15">
        <f t="shared" si="7"/>
        <v>110586010.59999998</v>
      </c>
    </row>
    <row r="82" spans="1:14" x14ac:dyDescent="0.3">
      <c r="A82" t="s">
        <v>93</v>
      </c>
    </row>
    <row r="84" spans="1:14" ht="6" customHeight="1" x14ac:dyDescent="0.3">
      <c r="A84" s="16" t="s">
        <v>94</v>
      </c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ht="15.75" customHeight="1" x14ac:dyDescent="0.3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</row>
    <row r="86" spans="1:14" x14ac:dyDescent="0.3">
      <c r="A86" s="17" t="s">
        <v>95</v>
      </c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</row>
    <row r="87" spans="1:14" x14ac:dyDescent="0.3">
      <c r="A87" s="17" t="s">
        <v>96</v>
      </c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</row>
  </sheetData>
  <mergeCells count="13">
    <mergeCell ref="A84:N85"/>
    <mergeCell ref="A86:N86"/>
    <mergeCell ref="A87:N87"/>
    <mergeCell ref="A1:N1"/>
    <mergeCell ref="A2:N2"/>
    <mergeCell ref="A3:N3"/>
    <mergeCell ref="A4:N4"/>
    <mergeCell ref="A5:N5"/>
    <mergeCell ref="A7:A8"/>
    <mergeCell ref="B7:B8"/>
    <mergeCell ref="C7:C8"/>
    <mergeCell ref="D7:D8"/>
    <mergeCell ref="E7:N7"/>
  </mergeCells>
  <pageMargins left="0.11811023622047245" right="0.11811023622047245" top="0.27559055118110237" bottom="0.15748031496062992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indicador 2021</vt:lpstr>
      <vt:lpstr>'Ejecución indicador 2021'!Títulos_a_imprimir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Fior Daliza Lopez</dc:creator>
  <cp:lastModifiedBy>Betania Cordero Tiburcio</cp:lastModifiedBy>
  <dcterms:created xsi:type="dcterms:W3CDTF">2021-11-04T15:19:07Z</dcterms:created>
  <dcterms:modified xsi:type="dcterms:W3CDTF">2025-01-01T02:05:55Z</dcterms:modified>
</cp:coreProperties>
</file>